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A - Stavební úprav..." sheetId="2" r:id="rId2"/>
    <sheet name="SO 101 B - Stavební úprav..." sheetId="3" r:id="rId3"/>
    <sheet name="SO 401 - Technologie SSZ" sheetId="4" r:id="rId4"/>
    <sheet name="DK - Příprava pro dohledo..." sheetId="5" r:id="rId5"/>
    <sheet name="VRN - Vedlejší rozpočtové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101 A - Stavební úprav...'!$C$87:$K$228</definedName>
    <definedName name="_xlnm.Print_Area" localSheetId="1">'SO 101 A - Stavební úprav...'!$C$4:$J$39,'SO 101 A - Stavební úprav...'!$C$45:$J$69,'SO 101 A - Stavební úprav...'!$C$75:$K$228</definedName>
    <definedName name="_xlnm.Print_Titles" localSheetId="1">'SO 101 A - Stavební úprav...'!$87:$87</definedName>
    <definedName name="_xlnm._FilterDatabase" localSheetId="2" hidden="1">'SO 101 B - Stavební úprav...'!$C$87:$K$216</definedName>
    <definedName name="_xlnm.Print_Area" localSheetId="2">'SO 101 B - Stavební úprav...'!$C$4:$J$39,'SO 101 B - Stavební úprav...'!$C$45:$J$69,'SO 101 B - Stavební úprav...'!$C$75:$K$216</definedName>
    <definedName name="_xlnm.Print_Titles" localSheetId="2">'SO 101 B - Stavební úprav...'!$87:$87</definedName>
    <definedName name="_xlnm._FilterDatabase" localSheetId="3" hidden="1">'SO 401 - Technologie SSZ'!$C$89:$K$534</definedName>
    <definedName name="_xlnm.Print_Area" localSheetId="3">'SO 401 - Technologie SSZ'!$C$4:$J$39,'SO 401 - Technologie SSZ'!$C$45:$J$71,'SO 401 - Technologie SSZ'!$C$77:$K$534</definedName>
    <definedName name="_xlnm.Print_Titles" localSheetId="3">'SO 401 - Technologie SSZ'!$89:$89</definedName>
    <definedName name="_xlnm._FilterDatabase" localSheetId="4" hidden="1">'DK - Příprava pro dohledo...'!$C$80:$K$101</definedName>
    <definedName name="_xlnm.Print_Area" localSheetId="4">'DK - Příprava pro dohledo...'!$C$4:$J$39,'DK - Příprava pro dohledo...'!$C$45:$J$62,'DK - Příprava pro dohledo...'!$C$68:$K$101</definedName>
    <definedName name="_xlnm.Print_Titles" localSheetId="4">'DK - Příprava pro dohledo...'!$80:$80</definedName>
    <definedName name="_xlnm._FilterDatabase" localSheetId="5" hidden="1">'VRN - Vedlejší rozpočtové...'!$C$83:$K$139</definedName>
    <definedName name="_xlnm.Print_Area" localSheetId="5">'VRN - Vedlejší rozpočtové...'!$C$4:$J$39,'VRN - Vedlejší rozpočtové...'!$C$45:$J$65,'VRN - Vedlejší rozpočtové...'!$C$71:$K$139</definedName>
    <definedName name="_xlnm.Print_Titles" localSheetId="5">'VRN - Vedlejší rozpočtové...'!$83:$83</definedName>
    <definedName name="_xlnm.Print_Area" localSheetId="6">'Seznam figur'!$C$4:$G$103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5"/>
  <c r="BH125"/>
  <c r="BG125"/>
  <c r="BF125"/>
  <c r="T125"/>
  <c r="T119"/>
  <c r="R125"/>
  <c r="R119"/>
  <c r="P125"/>
  <c r="P119"/>
  <c r="BI120"/>
  <c r="BH120"/>
  <c r="BG120"/>
  <c r="BF120"/>
  <c r="T120"/>
  <c r="R120"/>
  <c r="P120"/>
  <c r="BI113"/>
  <c r="BH113"/>
  <c r="BG113"/>
  <c r="BF113"/>
  <c r="T113"/>
  <c r="R113"/>
  <c r="P113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5" r="J37"/>
  <c r="J36"/>
  <c i="1" r="AY58"/>
  <c i="5" r="J35"/>
  <c i="1" r="AX58"/>
  <c i="5" r="BI101"/>
  <c r="BH101"/>
  <c r="BG101"/>
  <c r="BF101"/>
  <c r="T101"/>
  <c r="R101"/>
  <c r="P101"/>
  <c r="BI97"/>
  <c r="BH97"/>
  <c r="BG97"/>
  <c r="BF97"/>
  <c r="T97"/>
  <c r="R97"/>
  <c r="P97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4" r="J37"/>
  <c r="J36"/>
  <c i="1" r="AY57"/>
  <c i="4" r="J35"/>
  <c i="1" r="AX57"/>
  <c i="4" r="BI533"/>
  <c r="BH533"/>
  <c r="BG533"/>
  <c r="BF533"/>
  <c r="T533"/>
  <c r="R533"/>
  <c r="P533"/>
  <c r="BI531"/>
  <c r="BH531"/>
  <c r="BG531"/>
  <c r="BF531"/>
  <c r="T531"/>
  <c r="R531"/>
  <c r="P531"/>
  <c r="BI526"/>
  <c r="BH526"/>
  <c r="BG526"/>
  <c r="BF526"/>
  <c r="T526"/>
  <c r="R526"/>
  <c r="P526"/>
  <c r="BI524"/>
  <c r="BH524"/>
  <c r="BG524"/>
  <c r="BF524"/>
  <c r="T524"/>
  <c r="R524"/>
  <c r="P524"/>
  <c r="BI506"/>
  <c r="BH506"/>
  <c r="BG506"/>
  <c r="BF506"/>
  <c r="T506"/>
  <c r="R506"/>
  <c r="P506"/>
  <c r="BI504"/>
  <c r="BH504"/>
  <c r="BG504"/>
  <c r="BF504"/>
  <c r="T504"/>
  <c r="R504"/>
  <c r="P504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6"/>
  <c r="BH476"/>
  <c r="BG476"/>
  <c r="BF476"/>
  <c r="T476"/>
  <c r="R476"/>
  <c r="P476"/>
  <c r="BI472"/>
  <c r="BH472"/>
  <c r="BG472"/>
  <c r="BF472"/>
  <c r="T472"/>
  <c r="R472"/>
  <c r="P472"/>
  <c r="BI470"/>
  <c r="BH470"/>
  <c r="BG470"/>
  <c r="BF470"/>
  <c r="T470"/>
  <c r="R470"/>
  <c r="P470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38"/>
  <c r="BH338"/>
  <c r="BG338"/>
  <c r="BF338"/>
  <c r="T338"/>
  <c r="R338"/>
  <c r="P338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17"/>
  <c r="BH117"/>
  <c r="BG117"/>
  <c r="BF117"/>
  <c r="T117"/>
  <c r="R117"/>
  <c r="P117"/>
  <c r="BI111"/>
  <c r="BH111"/>
  <c r="BG111"/>
  <c r="BF111"/>
  <c r="T111"/>
  <c r="R111"/>
  <c r="P111"/>
  <c r="BI104"/>
  <c r="BH104"/>
  <c r="BG104"/>
  <c r="BF104"/>
  <c r="T104"/>
  <c r="R104"/>
  <c r="P104"/>
  <c r="BI99"/>
  <c r="BH99"/>
  <c r="BG99"/>
  <c r="BF99"/>
  <c r="T99"/>
  <c r="R99"/>
  <c r="P99"/>
  <c r="BI93"/>
  <c r="BH93"/>
  <c r="BG93"/>
  <c r="BF93"/>
  <c r="T93"/>
  <c r="T92"/>
  <c r="R93"/>
  <c r="R92"/>
  <c r="P93"/>
  <c r="P92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3" r="J169"/>
  <c r="J149"/>
  <c r="J101"/>
  <c r="J37"/>
  <c r="J36"/>
  <c i="1" r="AY56"/>
  <c i="3" r="J35"/>
  <c i="1" r="AX56"/>
  <c i="3"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J66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J64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J6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2" r="J37"/>
  <c r="J36"/>
  <c i="1" r="AY55"/>
  <c i="2" r="J35"/>
  <c i="1" r="AX55"/>
  <c i="2"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T223"/>
  <c r="R224"/>
  <c r="R223"/>
  <c r="P224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J97"/>
  <c i="4" r="BK329"/>
  <c i="6" r="J87"/>
  <c i="2" r="BK227"/>
  <c i="3" r="J123"/>
  <c i="4" r="J338"/>
  <c i="2" r="BK157"/>
  <c i="4" r="BK419"/>
  <c r="BK162"/>
  <c i="2" r="J170"/>
  <c i="1" r="AS54"/>
  <c i="4" r="BK449"/>
  <c r="J209"/>
  <c i="2" r="BK166"/>
  <c i="3" r="J172"/>
  <c i="4" r="J407"/>
  <c r="J524"/>
  <c r="J526"/>
  <c i="2" r="J119"/>
  <c r="BK203"/>
  <c i="3" r="BK103"/>
  <c r="BK201"/>
  <c i="4" r="J93"/>
  <c r="BK455"/>
  <c i="2" r="BK107"/>
  <c i="3" r="J151"/>
  <c i="4" r="BK213"/>
  <c r="J206"/>
  <c r="BK391"/>
  <c i="6" r="J135"/>
  <c i="4" r="J533"/>
  <c i="6" r="BK95"/>
  <c i="2" r="J224"/>
  <c i="3" r="J193"/>
  <c i="4" r="BK249"/>
  <c r="J344"/>
  <c i="3" r="BK95"/>
  <c i="4" r="J314"/>
  <c r="BK255"/>
  <c r="J447"/>
  <c i="2" r="J197"/>
  <c i="4" r="BK130"/>
  <c r="BK478"/>
  <c r="J379"/>
  <c i="3" r="BK127"/>
  <c i="4" r="J504"/>
  <c i="2" r="BK119"/>
  <c i="4" r="BK268"/>
  <c r="J367"/>
  <c i="2" r="J139"/>
  <c i="3" r="BK99"/>
  <c i="4" r="J363"/>
  <c r="BK305"/>
  <c i="2" r="J169"/>
  <c r="J111"/>
  <c r="J182"/>
  <c i="4" r="J159"/>
  <c r="J104"/>
  <c r="BK311"/>
  <c i="6" r="BK87"/>
  <c i="3" r="J158"/>
  <c r="J205"/>
  <c i="4" r="J451"/>
  <c r="BK274"/>
  <c r="BK399"/>
  <c i="2" r="J203"/>
  <c i="3" r="J189"/>
  <c i="4" r="BK431"/>
  <c r="BK379"/>
  <c r="J415"/>
  <c r="BK355"/>
  <c r="BK506"/>
  <c i="2" r="BK127"/>
  <c i="3" r="BK158"/>
  <c r="J177"/>
  <c i="4" r="BK415"/>
  <c r="J305"/>
  <c i="2" r="J127"/>
  <c i="4" r="BK526"/>
  <c r="J486"/>
  <c r="J438"/>
  <c r="J264"/>
  <c r="BK470"/>
  <c r="J442"/>
  <c i="5" r="BK88"/>
  <c i="2" r="J131"/>
  <c i="3" r="J197"/>
  <c i="4" r="J271"/>
  <c i="6" r="BK99"/>
  <c i="4" r="BK190"/>
  <c r="J387"/>
  <c r="J459"/>
  <c r="J323"/>
  <c r="BK99"/>
  <c r="J296"/>
  <c i="2" r="BK144"/>
  <c i="4" r="BK174"/>
  <c r="J391"/>
  <c r="J274"/>
  <c r="J117"/>
  <c r="BK152"/>
  <c i="6" r="J133"/>
  <c i="2" r="BK91"/>
  <c r="BK212"/>
  <c i="4" r="BK261"/>
  <c r="BK104"/>
  <c i="5" r="J96"/>
  <c i="2" r="BK155"/>
  <c i="3" r="BK117"/>
  <c i="4" r="BK166"/>
  <c r="J375"/>
  <c i="3" r="BK197"/>
  <c i="4" r="BK359"/>
  <c r="J482"/>
  <c i="2" r="BK197"/>
  <c i="4" r="BK435"/>
  <c r="J182"/>
  <c r="J448"/>
  <c i="2" r="BK169"/>
  <c i="4" r="J170"/>
  <c r="BK333"/>
  <c i="6" r="BK125"/>
  <c i="4" r="J371"/>
  <c r="J411"/>
  <c i="6" r="J120"/>
  <c i="2" r="J103"/>
  <c i="3" r="BK177"/>
  <c i="4" r="J190"/>
  <c i="2" r="BK200"/>
  <c i="4" r="BK126"/>
  <c r="BK320"/>
  <c r="J268"/>
  <c i="2" r="J206"/>
  <c r="J94"/>
  <c i="4" r="BK170"/>
  <c i="5" r="J88"/>
  <c i="2" r="J123"/>
  <c i="4" r="J395"/>
  <c r="BK132"/>
  <c i="2" r="BK115"/>
  <c i="4" r="BK472"/>
  <c r="BK178"/>
  <c i="2" r="BK174"/>
  <c r="BK224"/>
  <c r="BK163"/>
  <c i="3" r="J95"/>
  <c i="4" r="BK308"/>
  <c r="J128"/>
  <c r="J476"/>
  <c i="5" r="BK96"/>
  <c i="2" r="BK131"/>
  <c r="J228"/>
  <c i="4" r="BK296"/>
  <c r="BK287"/>
  <c r="BK524"/>
  <c i="3" r="J201"/>
  <c i="4" r="BK206"/>
  <c r="BK238"/>
  <c i="2" r="BK160"/>
  <c i="3" r="J213"/>
  <c i="4" r="J284"/>
  <c r="BK124"/>
  <c r="BK411"/>
  <c r="J463"/>
  <c i="2" r="F35"/>
  <c i="3" r="BK123"/>
  <c i="4" r="J231"/>
  <c r="J132"/>
  <c i="2" r="BK220"/>
  <c i="4" r="J198"/>
  <c i="3" r="BK172"/>
  <c i="4" r="BK194"/>
  <c r="BK351"/>
  <c r="J136"/>
  <c i="2" r="BK186"/>
  <c r="J178"/>
  <c i="3" r="BK91"/>
  <c r="BK189"/>
  <c i="4" r="J217"/>
  <c r="BK225"/>
  <c i="2" r="BK94"/>
  <c i="3" r="BK109"/>
  <c i="4" r="J419"/>
  <c i="5" r="BK97"/>
  <c i="4" r="BK348"/>
  <c r="J355"/>
  <c r="BK395"/>
  <c i="3" r="J127"/>
  <c i="4" r="J455"/>
  <c r="J290"/>
  <c i="2" r="J144"/>
  <c i="4" r="BK264"/>
  <c r="BK159"/>
  <c i="2" r="J163"/>
  <c i="4" r="BK326"/>
  <c r="BK156"/>
  <c r="BK344"/>
  <c i="2" r="J150"/>
  <c i="3" r="BK135"/>
  <c i="4" r="J348"/>
  <c i="3" r="BK144"/>
  <c i="4" r="J281"/>
  <c r="BK290"/>
  <c r="J186"/>
  <c i="5" r="BK101"/>
  <c i="3" r="BK155"/>
  <c i="4" r="J320"/>
  <c r="BK451"/>
  <c r="BK442"/>
  <c i="2" r="F36"/>
  <c i="3" r="BK139"/>
  <c i="4" r="J178"/>
  <c r="J126"/>
  <c r="BK186"/>
  <c r="J427"/>
  <c r="J278"/>
  <c i="2" r="J157"/>
  <c r="BK209"/>
  <c i="3" r="J107"/>
  <c i="4" r="BK447"/>
  <c i="5" r="J101"/>
  <c i="3" r="J103"/>
  <c i="4" r="J174"/>
  <c r="J148"/>
  <c i="2" r="BK178"/>
  <c i="4" r="BK227"/>
  <c r="J227"/>
  <c i="2" r="J166"/>
  <c i="4" r="BK338"/>
  <c i="6" r="BK120"/>
  <c i="3" r="J109"/>
  <c i="4" r="J238"/>
  <c r="J399"/>
  <c i="2" r="J152"/>
  <c i="3" r="J155"/>
  <c i="4" r="BK486"/>
  <c r="BK383"/>
  <c i="6" r="BK91"/>
  <c i="4" r="J326"/>
  <c i="2" r="J135"/>
  <c i="4" r="J449"/>
  <c r="J246"/>
  <c r="J329"/>
  <c i="2" r="BK135"/>
  <c i="3" r="J144"/>
  <c r="BK165"/>
  <c i="4" r="J252"/>
  <c r="BK314"/>
  <c i="2" r="J186"/>
  <c r="J160"/>
  <c i="4" r="BK136"/>
  <c i="3" r="BK181"/>
  <c i="4" r="BK403"/>
  <c i="5" r="J84"/>
  <c i="2" r="J174"/>
  <c i="4" r="J383"/>
  <c r="J506"/>
  <c r="J470"/>
  <c i="6" r="J95"/>
  <c i="2" r="J34"/>
  <c r="BK123"/>
  <c i="4" r="J213"/>
  <c r="J242"/>
  <c r="BK531"/>
  <c i="2" r="BK214"/>
  <c i="3" r="BK209"/>
  <c i="4" r="J124"/>
  <c i="2" r="BK173"/>
  <c i="4" r="BK284"/>
  <c r="BK463"/>
  <c i="6" r="BK104"/>
  <c i="2" r="BK111"/>
  <c i="4" r="BK144"/>
  <c r="J351"/>
  <c i="6" r="J91"/>
  <c i="4" r="BK427"/>
  <c i="2" r="BK150"/>
  <c i="4" r="BK367"/>
  <c r="J311"/>
  <c i="5" r="BK92"/>
  <c i="3" r="BK113"/>
  <c r="J185"/>
  <c i="4" r="J225"/>
  <c r="BK387"/>
  <c i="6" r="J104"/>
  <c i="2" r="J91"/>
  <c i="3" r="J131"/>
  <c i="4" r="BK202"/>
  <c r="BK504"/>
  <c i="3" r="J99"/>
  <c i="4" r="J403"/>
  <c i="6" r="BK133"/>
  <c i="2" r="J115"/>
  <c i="3" r="J161"/>
  <c i="4" r="BK407"/>
  <c i="6" r="J99"/>
  <c i="3" r="BK161"/>
  <c i="4" r="J130"/>
  <c i="5" r="BK84"/>
  <c i="2" r="BK97"/>
  <c i="4" r="J287"/>
  <c r="BK209"/>
  <c i="5" r="J97"/>
  <c i="2" r="BK103"/>
  <c i="3" r="BK185"/>
  <c i="4" r="J293"/>
  <c i="3" r="J165"/>
  <c i="4" r="BK198"/>
  <c r="J478"/>
  <c i="6" r="J131"/>
  <c i="2" r="BK228"/>
  <c i="4" r="BK482"/>
  <c i="2" r="J191"/>
  <c i="3" r="J181"/>
  <c i="2" r="F34"/>
  <c i="3" r="BK193"/>
  <c i="4" r="J333"/>
  <c r="J144"/>
  <c r="BK182"/>
  <c r="J302"/>
  <c i="2" r="J212"/>
  <c i="3" r="J91"/>
  <c i="4" r="BK246"/>
  <c r="J299"/>
  <c i="2" r="J107"/>
  <c i="4" r="BK117"/>
  <c r="BK302"/>
  <c r="J140"/>
  <c i="2" r="BK191"/>
  <c r="J209"/>
  <c i="3" r="BK151"/>
  <c i="4" r="BK252"/>
  <c r="BK281"/>
  <c i="2" r="F37"/>
  <c i="4" r="J261"/>
  <c r="J166"/>
  <c i="2" r="BK152"/>
  <c r="BK100"/>
  <c i="3" r="J117"/>
  <c i="4" r="J111"/>
  <c r="BK476"/>
  <c i="6" r="BK113"/>
  <c i="2" r="J214"/>
  <c i="3" r="BK205"/>
  <c i="4" r="BK258"/>
  <c i="6" r="J108"/>
  <c i="4" r="J317"/>
  <c r="J472"/>
  <c i="6" r="J113"/>
  <c i="3" r="J209"/>
  <c i="4" r="J249"/>
  <c r="J162"/>
  <c i="6" r="BK108"/>
  <c i="3" r="J135"/>
  <c i="4" r="BK111"/>
  <c i="6" r="BK135"/>
  <c i="2" r="BK139"/>
  <c i="4" r="J435"/>
  <c r="BK375"/>
  <c r="BK293"/>
  <c i="2" r="BK170"/>
  <c i="3" r="J113"/>
  <c i="4" r="J99"/>
  <c r="BK236"/>
  <c r="BK423"/>
  <c r="J531"/>
  <c i="6" r="J125"/>
  <c i="2" r="J217"/>
  <c i="3" r="F35"/>
  <c i="4" r="J202"/>
  <c r="BK533"/>
  <c r="J359"/>
  <c i="2" r="BK217"/>
  <c i="3" r="BK213"/>
  <c i="4" r="BK448"/>
  <c r="J236"/>
  <c r="J423"/>
  <c r="BK93"/>
  <c i="2" r="J173"/>
  <c i="3" r="BK107"/>
  <c i="4" r="J255"/>
  <c r="BK140"/>
  <c i="2" r="J155"/>
  <c i="4" r="J156"/>
  <c r="BK317"/>
  <c r="J431"/>
  <c i="2" r="J220"/>
  <c i="4" r="BK231"/>
  <c r="BK128"/>
  <c i="6" r="BK131"/>
  <c i="3" r="J139"/>
  <c i="4" r="J152"/>
  <c r="BK148"/>
  <c i="2" r="BK147"/>
  <c i="4" r="J258"/>
  <c i="2" r="BK182"/>
  <c r="J227"/>
  <c i="4" r="BK221"/>
  <c r="BK242"/>
  <c i="2" r="J100"/>
  <c i="4" r="BK271"/>
  <c i="2" r="BK206"/>
  <c i="4" r="BK363"/>
  <c i="3" r="BK131"/>
  <c i="4" r="BK323"/>
  <c r="BK278"/>
  <c r="BK438"/>
  <c r="J221"/>
  <c r="J308"/>
  <c i="2" r="J147"/>
  <c i="4" r="BK217"/>
  <c r="BK299"/>
  <c r="BK371"/>
  <c i="2" r="J200"/>
  <c i="4" r="J194"/>
  <c r="BK459"/>
  <c i="5" r="J92"/>
  <c i="2" l="1" r="T156"/>
  <c r="BK156"/>
  <c r="J156"/>
  <c r="J65"/>
  <c i="3" r="BK90"/>
  <c r="J90"/>
  <c r="J61"/>
  <c r="T90"/>
  <c r="P150"/>
  <c i="4" r="P98"/>
  <c r="P123"/>
  <c r="R230"/>
  <c i="2" r="P110"/>
  <c i="3" r="R90"/>
  <c r="BK150"/>
  <c r="J150"/>
  <c r="J65"/>
  <c i="4" r="BK135"/>
  <c r="J135"/>
  <c r="J65"/>
  <c r="BK446"/>
  <c r="J446"/>
  <c r="J69"/>
  <c i="2" r="R143"/>
  <c r="R156"/>
  <c r="R226"/>
  <c r="R225"/>
  <c i="3" r="P171"/>
  <c r="P170"/>
  <c i="4" r="BK98"/>
  <c r="J98"/>
  <c r="J62"/>
  <c r="BK123"/>
  <c r="J123"/>
  <c r="J63"/>
  <c r="P230"/>
  <c i="5" r="R83"/>
  <c r="R82"/>
  <c r="R81"/>
  <c i="2" r="BK110"/>
  <c r="J110"/>
  <c r="J63"/>
  <c i="3" r="BK102"/>
  <c r="J102"/>
  <c r="J63"/>
  <c r="T150"/>
  <c i="4" r="T450"/>
  <c i="6" r="P86"/>
  <c i="2" r="R90"/>
  <c r="T143"/>
  <c r="P226"/>
  <c r="P225"/>
  <c i="3" r="R102"/>
  <c i="4" r="T135"/>
  <c r="T134"/>
  <c i="2" r="T110"/>
  <c i="3" r="P102"/>
  <c i="4" r="T98"/>
  <c r="T91"/>
  <c r="T123"/>
  <c r="T230"/>
  <c r="T446"/>
  <c r="T245"/>
  <c r="T229"/>
  <c i="5" r="T83"/>
  <c r="T82"/>
  <c r="T81"/>
  <c i="6" r="P103"/>
  <c i="3" r="BK171"/>
  <c r="J171"/>
  <c r="J68"/>
  <c i="4" r="R135"/>
  <c r="R134"/>
  <c i="6" r="R86"/>
  <c r="BK130"/>
  <c r="J130"/>
  <c r="J64"/>
  <c i="2" r="T90"/>
  <c r="T89"/>
  <c r="T88"/>
  <c r="T226"/>
  <c r="T225"/>
  <c i="3" r="T102"/>
  <c i="4" r="BK450"/>
  <c r="J450"/>
  <c r="J70"/>
  <c i="5" r="P83"/>
  <c r="P82"/>
  <c r="P81"/>
  <c i="1" r="AU58"/>
  <c i="6" r="T86"/>
  <c i="2" r="BK90"/>
  <c r="J90"/>
  <c r="J61"/>
  <c r="BK143"/>
  <c r="J143"/>
  <c r="J64"/>
  <c i="4" r="P135"/>
  <c r="P134"/>
  <c r="P446"/>
  <c r="P245"/>
  <c r="P229"/>
  <c i="6" r="R103"/>
  <c r="R130"/>
  <c i="2" r="R110"/>
  <c i="3" r="P90"/>
  <c r="P89"/>
  <c r="P88"/>
  <c i="1" r="AU56"/>
  <c i="3" r="R150"/>
  <c i="4" r="R450"/>
  <c i="6" r="BK103"/>
  <c r="J103"/>
  <c r="J62"/>
  <c r="P130"/>
  <c i="3" r="R171"/>
  <c r="R170"/>
  <c i="4" r="R98"/>
  <c r="R91"/>
  <c r="R123"/>
  <c r="BK230"/>
  <c r="J230"/>
  <c r="J67"/>
  <c r="R446"/>
  <c r="R245"/>
  <c r="R229"/>
  <c i="6" r="T103"/>
  <c r="T130"/>
  <c i="2" r="P90"/>
  <c r="P143"/>
  <c r="P156"/>
  <c r="BK226"/>
  <c r="J226"/>
  <c r="J68"/>
  <c i="3" r="T171"/>
  <c r="T170"/>
  <c i="4" r="P450"/>
  <c i="5" r="BK83"/>
  <c r="BK82"/>
  <c r="J82"/>
  <c r="J60"/>
  <c i="6" r="BK86"/>
  <c r="J86"/>
  <c r="J61"/>
  <c i="4" r="J84"/>
  <c r="E48"/>
  <c r="BK245"/>
  <c r="J245"/>
  <c r="J68"/>
  <c i="6" r="BK119"/>
  <c r="J119"/>
  <c r="J63"/>
  <c i="2" r="BK223"/>
  <c r="J223"/>
  <c r="J66"/>
  <c r="BK106"/>
  <c r="J106"/>
  <c r="J62"/>
  <c i="4" r="BK92"/>
  <c r="J92"/>
  <c r="J61"/>
  <c i="5" r="J83"/>
  <c r="J61"/>
  <c i="6" r="J78"/>
  <c r="BE87"/>
  <c i="5" r="BK81"/>
  <c r="J81"/>
  <c i="6" r="E48"/>
  <c r="BE95"/>
  <c r="BE133"/>
  <c r="BE135"/>
  <c r="BE99"/>
  <c r="BE104"/>
  <c r="BE131"/>
  <c r="F81"/>
  <c r="BE113"/>
  <c r="BE120"/>
  <c r="BE91"/>
  <c r="BE125"/>
  <c r="BE108"/>
  <c i="4" r="BK134"/>
  <c r="J134"/>
  <c r="J64"/>
  <c i="5" r="F55"/>
  <c r="BE88"/>
  <c r="BE101"/>
  <c r="E48"/>
  <c r="BE96"/>
  <c r="BE92"/>
  <c r="J52"/>
  <c r="BE84"/>
  <c r="BE97"/>
  <c i="3" r="BK170"/>
  <c r="J170"/>
  <c r="J67"/>
  <c i="4" r="BE104"/>
  <c r="BE126"/>
  <c r="BE156"/>
  <c r="BE227"/>
  <c r="BE281"/>
  <c r="BE348"/>
  <c r="BE363"/>
  <c r="BE383"/>
  <c i="3" r="BK89"/>
  <c r="J89"/>
  <c r="J60"/>
  <c i="4" r="BE182"/>
  <c r="BE194"/>
  <c r="BE252"/>
  <c r="BE258"/>
  <c r="BE299"/>
  <c r="BE323"/>
  <c r="BE338"/>
  <c r="BE403"/>
  <c r="BE431"/>
  <c r="BE451"/>
  <c r="BE470"/>
  <c r="BE476"/>
  <c r="BE504"/>
  <c r="BE140"/>
  <c r="BE178"/>
  <c r="BE236"/>
  <c r="BE278"/>
  <c r="BE314"/>
  <c r="BE320"/>
  <c r="BE355"/>
  <c r="BE371"/>
  <c r="BE391"/>
  <c r="BE407"/>
  <c r="BE447"/>
  <c r="BE459"/>
  <c r="BE463"/>
  <c r="BE486"/>
  <c r="BE190"/>
  <c r="BE202"/>
  <c r="BE287"/>
  <c r="BE455"/>
  <c r="BE478"/>
  <c r="BE524"/>
  <c r="F87"/>
  <c r="BE99"/>
  <c r="BE111"/>
  <c r="BE132"/>
  <c r="BE186"/>
  <c r="BE209"/>
  <c r="BE221"/>
  <c r="BE268"/>
  <c r="BE296"/>
  <c r="BE399"/>
  <c r="BE419"/>
  <c r="BE472"/>
  <c r="BE482"/>
  <c r="BE506"/>
  <c r="BE526"/>
  <c r="BE531"/>
  <c r="BE533"/>
  <c r="BE136"/>
  <c r="BE144"/>
  <c r="BE159"/>
  <c r="BE217"/>
  <c r="BE264"/>
  <c r="BE293"/>
  <c r="BE359"/>
  <c r="BE375"/>
  <c r="BE379"/>
  <c r="BE415"/>
  <c r="BE124"/>
  <c r="BE130"/>
  <c r="BE152"/>
  <c r="BE170"/>
  <c r="BE225"/>
  <c r="BE246"/>
  <c r="BE274"/>
  <c r="BE290"/>
  <c r="BE302"/>
  <c r="BE317"/>
  <c r="BE329"/>
  <c r="BE423"/>
  <c r="BE449"/>
  <c r="BE93"/>
  <c r="BE166"/>
  <c r="BE305"/>
  <c r="BE311"/>
  <c r="BE367"/>
  <c r="BE395"/>
  <c r="BE427"/>
  <c r="BE438"/>
  <c r="BE148"/>
  <c r="BE213"/>
  <c r="BE249"/>
  <c r="BE351"/>
  <c r="BE411"/>
  <c r="BE448"/>
  <c r="BE128"/>
  <c r="BE174"/>
  <c r="BE242"/>
  <c r="BE435"/>
  <c r="BE198"/>
  <c r="BE206"/>
  <c r="BE238"/>
  <c r="BE326"/>
  <c r="BE344"/>
  <c r="BE117"/>
  <c r="BE162"/>
  <c r="BE231"/>
  <c r="BE255"/>
  <c r="BE261"/>
  <c r="BE271"/>
  <c r="BE284"/>
  <c r="BE308"/>
  <c r="BE333"/>
  <c r="BE387"/>
  <c r="BE442"/>
  <c i="3" r="BE91"/>
  <c r="BE113"/>
  <c r="BE185"/>
  <c r="BE201"/>
  <c r="BE139"/>
  <c r="BE209"/>
  <c r="F55"/>
  <c r="J82"/>
  <c r="BE99"/>
  <c r="BE103"/>
  <c r="BE181"/>
  <c r="BE205"/>
  <c r="BE107"/>
  <c r="BE155"/>
  <c r="BE193"/>
  <c r="BE213"/>
  <c r="E78"/>
  <c r="BE95"/>
  <c r="BE158"/>
  <c r="BE161"/>
  <c r="BE172"/>
  <c r="BE197"/>
  <c r="BE123"/>
  <c r="BE151"/>
  <c r="BE109"/>
  <c r="BE127"/>
  <c r="BE131"/>
  <c i="2" r="BK225"/>
  <c r="J225"/>
  <c r="J67"/>
  <c i="3" r="BE135"/>
  <c r="BE165"/>
  <c r="BE177"/>
  <c r="BE189"/>
  <c i="1" r="BB56"/>
  <c i="3" r="BE144"/>
  <c i="2" r="BK89"/>
  <c r="J89"/>
  <c r="J60"/>
  <c i="3" r="BE117"/>
  <c i="2" r="BE160"/>
  <c r="BE163"/>
  <c r="BE228"/>
  <c r="BE212"/>
  <c i="1" r="AW55"/>
  <c r="BC55"/>
  <c r="BA55"/>
  <c i="2" r="E48"/>
  <c r="F55"/>
  <c r="BE94"/>
  <c r="BE97"/>
  <c r="BE107"/>
  <c r="BE174"/>
  <c r="BE206"/>
  <c r="BE214"/>
  <c r="BE217"/>
  <c r="BE220"/>
  <c r="BE224"/>
  <c r="BE227"/>
  <c i="1" r="BB55"/>
  <c i="2" r="J52"/>
  <c r="BE91"/>
  <c r="BE100"/>
  <c r="BE103"/>
  <c r="BE111"/>
  <c r="BE115"/>
  <c r="BE119"/>
  <c r="BE123"/>
  <c r="BE127"/>
  <c r="BE131"/>
  <c r="BE135"/>
  <c r="BE139"/>
  <c r="BE144"/>
  <c r="BE147"/>
  <c r="BE150"/>
  <c r="BE152"/>
  <c r="BE155"/>
  <c r="BE157"/>
  <c r="BE166"/>
  <c r="BE169"/>
  <c r="BE170"/>
  <c r="BE173"/>
  <c r="BE178"/>
  <c r="BE182"/>
  <c r="BE186"/>
  <c r="BE191"/>
  <c r="BE197"/>
  <c r="BE200"/>
  <c r="BE203"/>
  <c r="BE209"/>
  <c i="1" r="BD55"/>
  <c i="5" r="F34"/>
  <c i="1" r="BA58"/>
  <c i="6" r="J34"/>
  <c i="1" r="AW59"/>
  <c i="3" r="F37"/>
  <c i="1" r="BD56"/>
  <c i="5" r="J34"/>
  <c i="1" r="AW58"/>
  <c i="5" r="F37"/>
  <c i="1" r="BD58"/>
  <c i="6" r="F36"/>
  <c i="1" r="BC59"/>
  <c i="3" r="F36"/>
  <c i="1" r="BC56"/>
  <c i="5" r="F36"/>
  <c i="1" r="BC58"/>
  <c i="5" r="F35"/>
  <c i="1" r="BB58"/>
  <c i="5" r="J30"/>
  <c i="3" r="F34"/>
  <c i="1" r="BA56"/>
  <c i="4" r="J34"/>
  <c i="1" r="AW57"/>
  <c i="4" r="F34"/>
  <c i="1" r="BA57"/>
  <c i="3" r="J34"/>
  <c i="1" r="AW56"/>
  <c i="6" r="F34"/>
  <c i="1" r="BA59"/>
  <c i="4" r="F35"/>
  <c i="1" r="BB57"/>
  <c i="6" r="F37"/>
  <c i="1" r="BD59"/>
  <c i="4" r="F37"/>
  <c i="1" r="BD57"/>
  <c i="6" r="F35"/>
  <c i="1" r="BB59"/>
  <c i="4" r="F36"/>
  <c i="1" r="BC57"/>
  <c i="4" l="1" r="P91"/>
  <c r="T90"/>
  <c r="P90"/>
  <c i="1" r="AU57"/>
  <c i="6" r="T85"/>
  <c r="T84"/>
  <c i="2" r="R89"/>
  <c r="R88"/>
  <c i="3" r="R89"/>
  <c r="R88"/>
  <c i="6" r="R85"/>
  <c r="R84"/>
  <c i="2" r="P89"/>
  <c r="P88"/>
  <c i="1" r="AU55"/>
  <c i="3" r="T89"/>
  <c r="T88"/>
  <c i="4" r="R90"/>
  <c i="6" r="P85"/>
  <c r="P84"/>
  <c i="1" r="AU59"/>
  <c i="4" r="BK229"/>
  <c r="J229"/>
  <c r="J66"/>
  <c r="BK91"/>
  <c r="J91"/>
  <c r="J60"/>
  <c i="6" r="BK85"/>
  <c r="J85"/>
  <c r="J60"/>
  <c i="1" r="AG58"/>
  <c i="5" r="J59"/>
  <c i="4" r="BK90"/>
  <c r="J90"/>
  <c r="J59"/>
  <c i="3" r="BK88"/>
  <c r="J88"/>
  <c i="2" r="BK88"/>
  <c r="J88"/>
  <c i="6" r="J33"/>
  <c i="1" r="AV59"/>
  <c r="AT59"/>
  <c r="BB54"/>
  <c r="W31"/>
  <c i="4" r="F33"/>
  <c i="1" r="AZ57"/>
  <c i="4" r="J33"/>
  <c i="1" r="AV57"/>
  <c r="AT57"/>
  <c i="3" r="J30"/>
  <c i="1" r="AG56"/>
  <c i="2" r="J30"/>
  <c i="1" r="AG55"/>
  <c i="6" r="F33"/>
  <c i="1" r="AZ59"/>
  <c r="BD54"/>
  <c r="W33"/>
  <c r="BA54"/>
  <c r="W30"/>
  <c i="5" r="J33"/>
  <c i="1" r="AV58"/>
  <c r="AT58"/>
  <c r="AN58"/>
  <c r="BC54"/>
  <c r="W32"/>
  <c i="3" r="J33"/>
  <c i="1" r="AV56"/>
  <c r="AT56"/>
  <c i="5" r="F33"/>
  <c i="1" r="AZ58"/>
  <c i="2" r="J33"/>
  <c i="1" r="AV55"/>
  <c r="AT55"/>
  <c i="2" r="F33"/>
  <c i="1" r="AZ55"/>
  <c i="3" r="F33"/>
  <c i="1" r="AZ56"/>
  <c i="6" l="1" r="BK84"/>
  <c r="J84"/>
  <c r="J59"/>
  <c i="5" r="J39"/>
  <c i="1" r="AN56"/>
  <c i="3" r="J59"/>
  <c i="1" r="AN55"/>
  <c i="2" r="J59"/>
  <c i="3" r="J39"/>
  <c i="2" r="J39"/>
  <c i="4" r="J30"/>
  <c i="1" r="AG57"/>
  <c r="AN57"/>
  <c r="AY54"/>
  <c r="AZ54"/>
  <c r="W29"/>
  <c r="AW54"/>
  <c r="AK30"/>
  <c r="AU54"/>
  <c r="AX54"/>
  <c i="4" l="1" r="J39"/>
  <c i="6" r="J30"/>
  <c i="1" r="AG59"/>
  <c r="AG54"/>
  <c r="AK26"/>
  <c r="AV54"/>
  <c r="AK29"/>
  <c r="AK35"/>
  <c i="6" l="1" r="J39"/>
  <c i="1" r="AN5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<sst xmlns="http://schemas.openxmlformats.org/spreadsheetml/2006/main">
  <si>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</si>
  <si>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</si>
  <si>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</si>
  <si>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</si>
  <si>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</si>
  <si>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{b26244ca-eb71-49ab-bcb5-58d11487465c}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</si>
  <si>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</si>
  <si>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</si>
  <si>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</si>
  <si>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</si>
  <si>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</si>
  <si>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</si>
  <si>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</si>
  <si>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</si>
  <si>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241212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</si>
  <si>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</si>
  <si>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</si>
  <si>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Měšice, křižovatka silnic II/244 x III/2443 – SSZ</t>
  </si>
  <si>
    <t>KSO:</t>
  </si>
  <si>
    <t/>
  </si>
  <si>
    <t>CC-CZ:</t>
  </si>
  <si>
    <t>Místo:</t>
  </si>
  <si>
    <t>Měšice, křižovatka silnic 11/244 x 111/2443</t>
  </si>
  <si>
    <t>Datum:</t>
  </si>
  <si>
    <t>19. 2. 2025</t>
  </si>
  <si>
    <t>Zadavatel:</t>
  </si>
  <si>
    <t>IČ:</t>
  </si>
  <si>
    <t xml:space="preserve"> KSÚS Středočeského kraje</t>
  </si>
  <si>
    <t>DIČ:</t>
  </si>
  <si>
    <t>Účastník:</t>
  </si>
  <si>
    <t>Vyplň údaj</t>
  </si>
  <si>
    <t>Projektant:</t>
  </si>
  <si>
    <t>48029483</t>
  </si>
  <si>
    <t>AŽD Praha s.r.o.</t>
  </si>
  <si>
    <t>CZ48029483</t>
  </si>
  <si>
    <t>True</t>
  </si>
  <si>
    <t>Zpracovatel:</t>
  </si>
  <si>
    <t>AŽD Praha s.r.o., DAST Brno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</si>
  <si>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</si>
  <si>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</si>
  <si>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</si>
  <si>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</si>
  <si>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</si>
  <si>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</si>
  <si>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</si>
  <si>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</si>
  <si>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</si>
  <si>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</si>
  <si>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</si>
  <si>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</si>
  <si>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</si>
  <si>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</si>
  <si>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</si>
  <si>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</si>
  <si>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</si>
  <si>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</si>
  <si>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</si>
  <si>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</si>
  <si>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</si>
  <si>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</si>
  <si>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</si>
  <si>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</si>
  <si>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</si>
  <si>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</si>
  <si>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</si>
  <si>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</si>
  <si>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</si>
  <si>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</si>
  <si>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</si>
  <si>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</si>
  <si>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</si>
  <si>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</si>
  <si>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</si>
  <si>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</si>
  <si>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</si>
  <si>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</si>
  <si>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</si>
  <si>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</si>
  <si>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</si>
  <si>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 A</t>
  </si>
  <si>
    <t>Stavební úpravy (KSÚS)</t>
  </si>
  <si>
    <t>STA</t>
  </si>
  <si>
    <t>1</t>
  </si>
  <si>
    <t>{5437dc26-4639-40ae-af43-814bbf1b5b90}</t>
  </si>
  <si>
    <t>2</t>
  </si>
  <si>
    <t>SO 101 B</t>
  </si>
  <si>
    <t>Stavební úpravy (Obec)</t>
  </si>
  <si>
    <t>{dd0b6c9a-8dea-48b8-870b-c06e6c1218a3}</t>
  </si>
  <si>
    <t>SO 401</t>
  </si>
  <si>
    <t>Technologie SSZ</t>
  </si>
  <si>
    <t>{e05b9cc4-4761-48bb-b933-44947024d67c}</t>
  </si>
  <si>
    <t>DK</t>
  </si>
  <si>
    <t>Příprava pro dohledové kamery</t>
  </si>
  <si>
    <t>{91fea91c-a3e0-44a3-85d6-19209a4df802}</t>
  </si>
  <si>
    <t>VRN</t>
  </si>
  <si>
    <t>Vedlejší rozpočtové náklady</t>
  </si>
  <si>
    <t>{5f526597-8aef-4481-aa87-ae5078ba79b4}</t>
  </si>
  <si>
    <t>KRYCÍ LIST SOUPISU PRACÍ</t>
  </si>
  <si>
    <t>Objekt:</t>
  </si>
  <si>
    <t>SO 101 A - Stavební úpravy (KSÚS)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</si>
  <si>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</si>
  <si>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</si>
  <si>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</si>
  <si>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</si>
  <si>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</si>
  <si>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</si>
  <si>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</si>
  <si>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</si>
  <si>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</si>
  <si>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</si>
  <si>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</si>
  <si>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</si>
  <si>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</si>
  <si>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</si>
  <si>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</si>
  <si>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</si>
  <si>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</si>
  <si>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</si>
  <si>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</si>
  <si>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</si>
  <si>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</si>
  <si>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</si>
  <si>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</si>
  <si>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</si>
  <si>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</si>
  <si>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</si>
  <si>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</si>
  <si>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</si>
  <si>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</si>
  <si>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</si>
  <si>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</si>
  <si>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113154532</t>
  </si>
  <si>
    <t>Frézování živičného podkladu nebo krytu s naložením hmot na dopravní prostředek plochy přes 500 do 2 000 m2 pruhu šířky do 1 m, tloušťky vrstvy 40 mm</t>
  </si>
  <si>
    <t>m2</t>
  </si>
  <si>
    <t>4</t>
  </si>
  <si>
    <t>-382889800</t>
  </si>
  <si>
    <t>VV</t>
  </si>
  <si>
    <t>Odstranění krytu asfaltové vozovky - fréza tl. 40 mm</t>
  </si>
  <si>
    <t>751</t>
  </si>
  <si>
    <t>113154518</t>
  </si>
  <si>
    <t>Frézování živičného podkladu nebo krytu s naložením hmot na dopravní prostředek plochy do 500 m2 pruhu šířky do 0,5 m, tloušťky vrstvy 100 mm</t>
  </si>
  <si>
    <t>200100278</t>
  </si>
  <si>
    <t>Odstranění krytu asfaltové vozovky - tl. 100 mm</t>
  </si>
  <si>
    <t>17</t>
  </si>
  <si>
    <t>3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</si>
  <si>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</si>
  <si>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</si>
  <si>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743049956</t>
  </si>
  <si>
    <t>Vybourání betonových vrstev vozovky v tl. cca 150 mm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</si>
  <si>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</si>
  <si>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</si>
  <si>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161582708</t>
  </si>
  <si>
    <t>Vybourání nestmelených vrstev vozovky tl. cca 200 mm</t>
  </si>
  <si>
    <t>48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</si>
  <si>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</si>
  <si>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</si>
  <si>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m3</t>
  </si>
  <si>
    <t>-1891357773</t>
  </si>
  <si>
    <t>Zásyp přípojky písčitou zeminou</t>
  </si>
  <si>
    <t>6,5</t>
  </si>
  <si>
    <t>Vodorovné konstrukce</t>
  </si>
  <si>
    <t>47</t>
  </si>
  <si>
    <t>451573111</t>
  </si>
  <si>
    <t>Lože pod potrubí, stoky a drobné objekty v otevřeném výkopu z písku a štěrkopísku do 63 mm</t>
  </si>
  <si>
    <t>1200084472</t>
  </si>
  <si>
    <t>Pískový podsyp pod přípojku</t>
  </si>
  <si>
    <t>5</t>
  </si>
  <si>
    <t>Komunikace pozemní</t>
  </si>
  <si>
    <t>25</t>
  </si>
  <si>
    <t>577134111</t>
  </si>
  <si>
    <t>Asfaltový beton vrstva obrusná ACO 11 (ABS) s rozprostřením a se zhutněním z nemodifikovaného asfaltu v pruhu šířky do 3 m tř. I (ACO 11+), po zhutnění tl. 40 mm</t>
  </si>
  <si>
    <t>-1046520668</t>
  </si>
  <si>
    <t>Doplnění krytu vozovky - napojení na stav po frézování</t>
  </si>
  <si>
    <t xml:space="preserve">asfaltový beton  ACO 11+     40 mm</t>
  </si>
  <si>
    <t>737+14</t>
  </si>
  <si>
    <t>26</t>
  </si>
  <si>
    <t>573211107</t>
  </si>
  <si>
    <t>Postřik spojovací PS bez posypu kamenivem z asfaltu silničního, v množství 0,30 kg/m2</t>
  </si>
  <si>
    <t>866257156</t>
  </si>
  <si>
    <t xml:space="preserve">postřik spojovací emulzní PS-CP    0.30 kg/m2</t>
  </si>
  <si>
    <t>27</t>
  </si>
  <si>
    <t>577155112</t>
  </si>
  <si>
    <t>Asfaltový beton vrstva ložní ACL 16 (ABH) s rozprostřením a zhutněním z nemodifikovaného asfaltu v pruhu šířky do 3 m, po zhutnění tl. 60 mm</t>
  </si>
  <si>
    <t>1013402430</t>
  </si>
  <si>
    <t>Vozovka s krytem asfaltovým: plná konstrukce v místě rozšíření a nad přípojkou kanalizace</t>
  </si>
  <si>
    <t xml:space="preserve">asfaltový beton ložní ACL 16+ mod.    60 mm</t>
  </si>
  <si>
    <t>14</t>
  </si>
  <si>
    <t>28</t>
  </si>
  <si>
    <t>573211109</t>
  </si>
  <si>
    <t>Postřik spojovací PS bez posypu kamenivem z asfaltu silničního, v množství 0,50 kg/m2</t>
  </si>
  <si>
    <t>1512341841</t>
  </si>
  <si>
    <t xml:space="preserve">spojovací postřik PS-CP   0,5 kg/m2</t>
  </si>
  <si>
    <t>29</t>
  </si>
  <si>
    <t>565135111</t>
  </si>
  <si>
    <t>Asfaltový beton vrstva podkladní ACP 16 (obalované kamenivo střednězrnné - OKS) s rozprostřením a zhutněním v pruhu šířky přes 1,5 do 3 m, po zhutnění tl. 50 mm</t>
  </si>
  <si>
    <t>-396322807</t>
  </si>
  <si>
    <t xml:space="preserve">asfaltový beton podkladní ACP 16+ mod.    50 mm</t>
  </si>
  <si>
    <t>30</t>
  </si>
  <si>
    <t>573111112</t>
  </si>
  <si>
    <t>Postřik infiltrační PI z asfaltu silničního s posypem kamenivem, v množství 1,00 kg/m2</t>
  </si>
  <si>
    <t>-1282935240</t>
  </si>
  <si>
    <t xml:space="preserve">infiltrační postřik emulzní PI-CP      1.00 kg/m2</t>
  </si>
  <si>
    <t>31</t>
  </si>
  <si>
    <t>567114141</t>
  </si>
  <si>
    <t>Podklad ze směsi stmelené cementem SC bez dilatačních spár, s rozprostřením a zhutněním SC C 20/25 (PB I), po zhutnění tl. 130 mm</t>
  </si>
  <si>
    <t>-422680760</t>
  </si>
  <si>
    <t xml:space="preserve">směs stmelená cementem SC 0/32, C8/10   130 mm</t>
  </si>
  <si>
    <t>32</t>
  </si>
  <si>
    <t>564861013</t>
  </si>
  <si>
    <t>Podklad ze štěrkodrti ŠD s rozprostřením a zhutněním plochy jednotlivě do 100 m2, po zhutnění tl. 220 mm</t>
  </si>
  <si>
    <t>1723249413</t>
  </si>
  <si>
    <t xml:space="preserve">štěrkodrť 0/63   ŠDA    220 mm</t>
  </si>
  <si>
    <t>8</t>
  </si>
  <si>
    <t>Vedení trubní dálková a přípojná</t>
  </si>
  <si>
    <t>44</t>
  </si>
  <si>
    <t>895270234</t>
  </si>
  <si>
    <t>Proplachovací a kontrolní šachta z PE-HD pro drenáže liniových staveb DN 400 užitné výšky do 500 mm mříž dešťová litinová včetně lapače nečístot pro třídu zatížení D 400</t>
  </si>
  <si>
    <t>kus</t>
  </si>
  <si>
    <t>2069828918</t>
  </si>
  <si>
    <t>Nová vpusť dešťové kanalizace - zmenšená - odtok DN200, s košem na splaveniny a mříží D400</t>
  </si>
  <si>
    <t>45</t>
  </si>
  <si>
    <t>871350330</t>
  </si>
  <si>
    <t>Montáž kanalizačního potrubí z polypropylenu PP hladkého plnostěnného SN 16 DN 200</t>
  </si>
  <si>
    <t>m</t>
  </si>
  <si>
    <t>-2015119756</t>
  </si>
  <si>
    <t>Plastová přípojka dešťové kanalizace DN 200</t>
  </si>
  <si>
    <t>10</t>
  </si>
  <si>
    <t>46</t>
  </si>
  <si>
    <t>M</t>
  </si>
  <si>
    <t>28614275</t>
  </si>
  <si>
    <t>trubka kanalizační PP plnostěnná jednovrstvá DN 200x6000mm SN16</t>
  </si>
  <si>
    <t>662840230</t>
  </si>
  <si>
    <t>10*1,015 "Přepočtené koeficientem množství</t>
  </si>
  <si>
    <t>55</t>
  </si>
  <si>
    <t>899132112</t>
  </si>
  <si>
    <t>Výměna (výšková úprava) poklopu kanalizačního s rámem samonivelačním s ošetřením podkladních vrstev hloubky přes 25 cm</t>
  </si>
  <si>
    <t>-278980578</t>
  </si>
  <si>
    <t>výšková rektifikace poklopu šachty</t>
  </si>
  <si>
    <t>56</t>
  </si>
  <si>
    <t>55241033</t>
  </si>
  <si>
    <t>poklop šachtový litinový kruhový DN 600 bez ventilace tř D400 v samonivelačním rámu pro intenzivní provoz</t>
  </si>
  <si>
    <t>218503509</t>
  </si>
  <si>
    <t>9</t>
  </si>
  <si>
    <t>Ostatní konstrukce a práce, bourání</t>
  </si>
  <si>
    <t>60</t>
  </si>
  <si>
    <t>40445613</t>
  </si>
  <si>
    <t>značky upravující přednost P2, P3, P8 1250mm retroreflexní</t>
  </si>
  <si>
    <t>720756322</t>
  </si>
  <si>
    <t>P2 upravující přednost v jízdě v ulici 5. května</t>
  </si>
  <si>
    <t>61</t>
  </si>
  <si>
    <t>40445616</t>
  </si>
  <si>
    <t>značky upravující přednost P6 900mm retroreflexní</t>
  </si>
  <si>
    <t>1704780484</t>
  </si>
  <si>
    <t>P6 upravující přednost v jízdě v ulici Hlavní</t>
  </si>
  <si>
    <t>62</t>
  </si>
  <si>
    <t>40445620</t>
  </si>
  <si>
    <t>zákazové, příkazové dopravní značky B1-B34, C1-15 700mm</t>
  </si>
  <si>
    <t>-794490483</t>
  </si>
  <si>
    <t>B4 na všech ramenech křižovatky</t>
  </si>
  <si>
    <t>63</t>
  </si>
  <si>
    <t>40445650</t>
  </si>
  <si>
    <t>dodatkové tabulky E7, E12, E13 500x300mm</t>
  </si>
  <si>
    <t>-442693237</t>
  </si>
  <si>
    <t>dodatkové tabulky E7a, E13</t>
  </si>
  <si>
    <t>7</t>
  </si>
  <si>
    <t>64</t>
  </si>
  <si>
    <t>914111111</t>
  </si>
  <si>
    <t>Montáž svislé dopravní značky základní velikosti do 1 m2 objímkami na sloupky nebo konzoly</t>
  </si>
  <si>
    <t>-792740879</t>
  </si>
  <si>
    <t>65</t>
  </si>
  <si>
    <t>914511111</t>
  </si>
  <si>
    <t>Montáž sloupku dopravních značek délky do 3,5 m do betonového základu</t>
  </si>
  <si>
    <t>1875596433</t>
  </si>
  <si>
    <t>sloupek pro SDZ</t>
  </si>
  <si>
    <t>66</t>
  </si>
  <si>
    <t>40445225</t>
  </si>
  <si>
    <t>sloupek pro dopravní značku Zn D 60mm v 3,5m</t>
  </si>
  <si>
    <t>291058561</t>
  </si>
  <si>
    <t>67</t>
  </si>
  <si>
    <t>915211122</t>
  </si>
  <si>
    <t>Vodorovné dopravní značení stříkaným plastem dělící čára šířky 125 mm přerušovaná bílá retroreflexní</t>
  </si>
  <si>
    <t>-1310248492</t>
  </si>
  <si>
    <t>V2b v prostoru křižovatky</t>
  </si>
  <si>
    <t>7,5+4,5+13</t>
  </si>
  <si>
    <t>Součet</t>
  </si>
  <si>
    <t>68</t>
  </si>
  <si>
    <t>915221112</t>
  </si>
  <si>
    <t>Vodorovné dopravní značení stříkaným plastem vodící čára bílá šířky 250 mm souvislá retroreflexní</t>
  </si>
  <si>
    <t>234517646</t>
  </si>
  <si>
    <t>vodící čáry V4 v nárožích</t>
  </si>
  <si>
    <t>25+36+19+16</t>
  </si>
  <si>
    <t>69</t>
  </si>
  <si>
    <t>915221122</t>
  </si>
  <si>
    <t>Vodorovné dopravní značení stříkaným plastem vodící čára bílá šířky 250 mm přerušovaná retroreflexní</t>
  </si>
  <si>
    <t>597265254</t>
  </si>
  <si>
    <t>16,5+28,5+25,5+13,5</t>
  </si>
  <si>
    <t>70</t>
  </si>
  <si>
    <t>915231112</t>
  </si>
  <si>
    <t>Vodorovné dopravní značení stříkaným plastem přechody pro chodce, šipky, symboly nápisy bílé retroreflexní</t>
  </si>
  <si>
    <t>-417219636</t>
  </si>
  <si>
    <t>přechody pro chodce a vodící proužky</t>
  </si>
  <si>
    <t>4*0,5*13</t>
  </si>
  <si>
    <t>0,03*4*6</t>
  </si>
  <si>
    <t>71</t>
  </si>
  <si>
    <t>915231115</t>
  </si>
  <si>
    <t>Vodorovné dopravní značení stříkaným plastem přechody pro chodce, šipky, symboly nápisy žluté základní</t>
  </si>
  <si>
    <t>930646741</t>
  </si>
  <si>
    <t>2x V12b u výjezdu z garáže v ulici Hlavní</t>
  </si>
  <si>
    <t>5,4*0,125*4</t>
  </si>
  <si>
    <t>2*0,125*1</t>
  </si>
  <si>
    <t>25,5*0,125*1</t>
  </si>
  <si>
    <t>11</t>
  </si>
  <si>
    <t>966008111</t>
  </si>
  <si>
    <t>Bourání trubního propustku s odklizením a uložením vybouraného materiálu na skládku na vzdálenost do 3 m nebo s naložením na dopravní prostředek z trub betonových nebo železobetonových DN do 300 mm</t>
  </si>
  <si>
    <t>192246629</t>
  </si>
  <si>
    <t>Vybourání zbytků stávajících betonových propustků</t>
  </si>
  <si>
    <t>13</t>
  </si>
  <si>
    <t>919735112</t>
  </si>
  <si>
    <t>Řezání stávajícího živičného krytu nebo podkladu hloubky přes 50 do 100 mm</t>
  </si>
  <si>
    <t>1006913178</t>
  </si>
  <si>
    <t xml:space="preserve">Řezání spáry v asfaltovém krytu vozovky - tl.100 mm - v místech napojení </t>
  </si>
  <si>
    <t>80</t>
  </si>
  <si>
    <t>43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</si>
  <si>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</si>
  <si>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</si>
  <si>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-1161613763</t>
  </si>
  <si>
    <t>Aasfaltová zálivka za horka - napojení na stávající vozovku</t>
  </si>
  <si>
    <t>49</t>
  </si>
  <si>
    <t>935921311</t>
  </si>
  <si>
    <t>Obrubníkový odvodňovací žlab z polymerbetonu pro třídu zatížení C 250 konstrukční výšky od 325 do 425 mm prvek základní</t>
  </si>
  <si>
    <t>477219370</t>
  </si>
  <si>
    <t>Žlab odvodňovací - Acodraein D400 dl. 1m, přípojka plast DN 150</t>
  </si>
  <si>
    <t>50</t>
  </si>
  <si>
    <t>919521110</t>
  </si>
  <si>
    <t>Zřízení silničního propustku z trub betonových nebo železobetonových DN 300 mm</t>
  </si>
  <si>
    <t>116916473</t>
  </si>
  <si>
    <t>Odvodňovací propustek - trubka plastová DN 300</t>
  </si>
  <si>
    <t>24</t>
  </si>
  <si>
    <t>51</t>
  </si>
  <si>
    <t>59222020</t>
  </si>
  <si>
    <t>trouba ŽB hrdlová DN 300</t>
  </si>
  <si>
    <t>-1838123453</t>
  </si>
  <si>
    <t>24*1,01 "Přepočtené koeficientem množství</t>
  </si>
  <si>
    <t>52</t>
  </si>
  <si>
    <t>919535559</t>
  </si>
  <si>
    <t>Obetonování trubního propustku betonem prostým bez zvýšených nároků na prostředí tř. C 25/30</t>
  </si>
  <si>
    <t>-562650302</t>
  </si>
  <si>
    <t>Obetonování propustků</t>
  </si>
  <si>
    <t>2,5</t>
  </si>
  <si>
    <t>53</t>
  </si>
  <si>
    <t>919441211</t>
  </si>
  <si>
    <t>Čelo propustku včetně římsy ze zdiva z lomového kamene, pro propustek z trub DN 300 až 500 mm</t>
  </si>
  <si>
    <t>-230372803</t>
  </si>
  <si>
    <t>Čela propustků z kamenných kvádrů do cemnetové malty</t>
  </si>
  <si>
    <t>6</t>
  </si>
  <si>
    <t>54</t>
  </si>
  <si>
    <t>01R</t>
  </si>
  <si>
    <t>Stavební úpravy stávající šachty, navrtáním a zaústěním trubky</t>
  </si>
  <si>
    <t>kpl</t>
  </si>
  <si>
    <t>1433261350</t>
  </si>
  <si>
    <t>998</t>
  </si>
  <si>
    <t>Přesun hmot</t>
  </si>
  <si>
    <t>57</t>
  </si>
  <si>
    <t>998225111</t>
  </si>
  <si>
    <t>Přesun hmot pro komunikace s krytem z kameniva, monolitickým betonovým nebo živičným dopravní vzdálenost do 200 m jakékoliv délky objektu</t>
  </si>
  <si>
    <t>t</t>
  </si>
  <si>
    <t>-2074070076</t>
  </si>
  <si>
    <t>Práce a dodávky M</t>
  </si>
  <si>
    <t>46-M</t>
  </si>
  <si>
    <t>Zemní práce při extr.mont.pracích</t>
  </si>
  <si>
    <t>58</t>
  </si>
  <si>
    <t>469972111</t>
  </si>
  <si>
    <t>Odvoz suti a vybouraných hmot odvoz suti a vybouraných hmot do 1 km</t>
  </si>
  <si>
    <t>-1362690004</t>
  </si>
  <si>
    <t>59</t>
  </si>
  <si>
    <t>469972121</t>
  </si>
  <si>
    <t>Odvoz suti a vybouraných hmot odvoz suti a vybouraných hmot Příplatek k ceně za každý další i započatý 1 km</t>
  </si>
  <si>
    <t>-1948793352</t>
  </si>
  <si>
    <t>SO 101 B - Stavební úpravy (Obec)</t>
  </si>
  <si>
    <t xml:space="preserve"> Měšice, křižovatka silnic 11/244 x 111/2443</t>
  </si>
  <si>
    <t xml:space="preserve"> AŽD Praha, s.r.o.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</si>
  <si>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</si>
  <si>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</si>
  <si>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CS ÚRS 2025 01</t>
  </si>
  <si>
    <t>1448812182</t>
  </si>
  <si>
    <t>Online PSC</t>
  </si>
  <si>
    <t>https://podminky.urs.cz/item/CS_URS_2025_01/113106123</t>
  </si>
  <si>
    <t>Odstranění krytu z betonové dlažby - tl. 60 mm</t>
  </si>
  <si>
    <t>41</t>
  </si>
  <si>
    <t>180405114</t>
  </si>
  <si>
    <t>Založení trávníků ve vegetačních dlaždicích nebo prefabrikátech výsevem směsi substrátu a semene v rovině nebo na svahu do 1:5</t>
  </si>
  <si>
    <t>-1423571111</t>
  </si>
  <si>
    <t>https://podminky.urs.cz/item/CS_URS_2025_01/180405114</t>
  </si>
  <si>
    <t>Založení trávníku</t>
  </si>
  <si>
    <t>42</t>
  </si>
  <si>
    <t>00572472</t>
  </si>
  <si>
    <t>osivo směs travní krajinná-rovinná</t>
  </si>
  <si>
    <t>kg</t>
  </si>
  <si>
    <t>1730534744</t>
  </si>
  <si>
    <t>60*0,02 "Přepočtené koeficientem množství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</si>
  <si>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</si>
  <si>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</si>
  <si>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-496172348</t>
  </si>
  <si>
    <t>https://podminky.urs.cz/item/CS_URS_2025_01/591141111</t>
  </si>
  <si>
    <t>Dlažba S-V nároží žulová kostka 10x10cm místo zatravnění</t>
  </si>
  <si>
    <t>58381008</t>
  </si>
  <si>
    <t>kostka štípaná dlažební žula velká 15/17</t>
  </si>
  <si>
    <t>1615142567</t>
  </si>
  <si>
    <t>6*1,01 'Přepočtené koeficientem množství</t>
  </si>
  <si>
    <t>567120109</t>
  </si>
  <si>
    <t>Podklad ze směsi stmelené cementem SC bez dilatačních spár, s rozprostřením a zhutněním SC C 1,5/2,0 (SC II), po zhutnění tl. 100 mm</t>
  </si>
  <si>
    <t>1081773905</t>
  </si>
  <si>
    <t>https://podminky.urs.cz/item/CS_URS_2025_01/567120109</t>
  </si>
  <si>
    <t>Podkladní betom pro žulovou dlažbu</t>
  </si>
  <si>
    <t>6,06</t>
  </si>
  <si>
    <t>33</t>
  </si>
  <si>
    <t>596211120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</si>
  <si>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</si>
  <si>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1656289810</t>
  </si>
  <si>
    <t>https://podminky.urs.cz/item/CS_URS_2025_01/596211120</t>
  </si>
  <si>
    <t>Konstrukce dlážděného chodníku: Osazení</t>
  </si>
  <si>
    <t>18+6+83+17+14</t>
  </si>
  <si>
    <t>34</t>
  </si>
  <si>
    <t>59245015</t>
  </si>
  <si>
    <t>dlažba zámková betonová tvaru I 200x165mm tl 60mm přírodní</t>
  </si>
  <si>
    <t>935309111</t>
  </si>
  <si>
    <t>Konstrukce dlážděného chodníku: materiál</t>
  </si>
  <si>
    <t xml:space="preserve">betonová dlažba šedá   60 mm</t>
  </si>
  <si>
    <t>18</t>
  </si>
  <si>
    <t>18*1,03 "Přepočtené koeficientem množství</t>
  </si>
  <si>
    <t>35</t>
  </si>
  <si>
    <t>59245222</t>
  </si>
  <si>
    <t>dlažba zámková betonová tvaru I základní pro nevidomé 196x161mm tl 60mm barevná</t>
  </si>
  <si>
    <t>792379782</t>
  </si>
  <si>
    <t>Konstrukce dlážděného chodníku - reliéfní dlažba: materiál</t>
  </si>
  <si>
    <t xml:space="preserve">reliéfní dlažba - kontrastní (červená)  60 mm</t>
  </si>
  <si>
    <t>36</t>
  </si>
  <si>
    <t>59245263</t>
  </si>
  <si>
    <t>dlažba skladebná betonová 200x200mm tl 60mm barevná</t>
  </si>
  <si>
    <t>-319992896</t>
  </si>
  <si>
    <t>Konstrukce dlážděného chodníku:</t>
  </si>
  <si>
    <t xml:space="preserve">betonová dlažba šedá, formát 200x200mm   60 mm</t>
  </si>
  <si>
    <t>83</t>
  </si>
  <si>
    <t>37</t>
  </si>
  <si>
    <t>2104561574</t>
  </si>
  <si>
    <t xml:space="preserve">reliéfní dlažba - kontrastní (černá)  60 mm</t>
  </si>
  <si>
    <t>38</t>
  </si>
  <si>
    <t>59246110R</t>
  </si>
  <si>
    <t>dlažba skladebná betonová 250x200mm tl 60mm</t>
  </si>
  <si>
    <t>274986787</t>
  </si>
  <si>
    <t>Konstrukce dlážděného chodníku - rovinné desky: materiál</t>
  </si>
  <si>
    <t xml:space="preserve">roviné betonové desky  250x200    60 mm</t>
  </si>
  <si>
    <t>39</t>
  </si>
  <si>
    <t>564710001</t>
  </si>
  <si>
    <t>Podklad nebo kryt z kameniva hrubého drceného vel. 8-16 mm s rozprostřením a zhutněním plochy jednotlivě do 100 m2, po zhutnění tl. 50 mm</t>
  </si>
  <si>
    <t>1715166392</t>
  </si>
  <si>
    <t>https://podminky.urs.cz/item/CS_URS_2025_01/564710001</t>
  </si>
  <si>
    <t xml:space="preserve">lože z HDK   40 mm</t>
  </si>
  <si>
    <t>40</t>
  </si>
  <si>
    <t>564851011</t>
  </si>
  <si>
    <t>Podklad ze štěrkodrti ŠD s rozprostřením a zhutněním plochy jednotlivě do 100 m2, po zhutnění tl. 150 mm</t>
  </si>
  <si>
    <t>103446440</t>
  </si>
  <si>
    <t>https://podminky.urs.cz/item/CS_URS_2025_01/564851011</t>
  </si>
  <si>
    <t xml:space="preserve">štěrkodrť 0/63   ŠDA    150 mm </t>
  </si>
  <si>
    <t>19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</si>
  <si>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</si>
  <si>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</si>
  <si>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-1447543408</t>
  </si>
  <si>
    <t>https://podminky.urs.cz/item/CS_URS_2025_01/916131113</t>
  </si>
  <si>
    <t>Silniční betonový obrubník ABO - osazení</t>
  </si>
  <si>
    <t>40+22</t>
  </si>
  <si>
    <t>22</t>
  </si>
  <si>
    <t>59217031</t>
  </si>
  <si>
    <t>obrubník silniční betonový 1000x150x250mm</t>
  </si>
  <si>
    <t>957674900</t>
  </si>
  <si>
    <t>Silniční betonový obrubník ABO - dodávka materiálu</t>
  </si>
  <si>
    <t>59217032</t>
  </si>
  <si>
    <t>obrubník silniční betonový nájezdový 1000x150x150mm</t>
  </si>
  <si>
    <t>-252523671</t>
  </si>
  <si>
    <t>23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</si>
  <si>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</si>
  <si>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</si>
  <si>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-1231093179</t>
  </si>
  <si>
    <t>https://podminky.urs.cz/item/CS_URS_2025_01/916231213</t>
  </si>
  <si>
    <t>Chodníkový betonový obrubník 80/250 - osazení</t>
  </si>
  <si>
    <t>73</t>
  </si>
  <si>
    <t>59217016</t>
  </si>
  <si>
    <t>obrubník betonový chodníkový 1000x80x250mm</t>
  </si>
  <si>
    <t>-516243134</t>
  </si>
  <si>
    <t>Chodníkový betonový obrubník 80/250 - materiál</t>
  </si>
  <si>
    <t>73*1,02 "Přepočtené koeficientem množství</t>
  </si>
  <si>
    <t>460091111</t>
  </si>
  <si>
    <t>Odkop zeminy ručně s přemístěním výkopku do vzdálenosti 3 m od okraje jámy nebo s naložením na dopravní prostředek v hornině třídy těžitelnosti I skupiny 1 a 2</t>
  </si>
  <si>
    <t>617368516</t>
  </si>
  <si>
    <t>https://podminky.urs.cz/item/CS_URS_2025_01/460091111</t>
  </si>
  <si>
    <t>výkop zeminy vč. odvozu na skládku</t>
  </si>
  <si>
    <t>odkopávky zeminy pod konstrukcí vozovky a chodníků</t>
  </si>
  <si>
    <t>468011141</t>
  </si>
  <si>
    <t>Odstranění podkladů nebo krytů komunikací včetně rozpojení na kusy a zarovnání styčné spáry ze živice, tloušťky do 5 cm</t>
  </si>
  <si>
    <t>-1174462572</t>
  </si>
  <si>
    <t>https://podminky.urs.cz/item/CS_URS_2025_01/468011141</t>
  </si>
  <si>
    <t>Vybourání asfaltových vrstev chodníku v tl. cca 40 mmm</t>
  </si>
  <si>
    <t>468011131</t>
  </si>
  <si>
    <t>Odstranění podkladů nebo krytů komunikací včetně rozpojení na kusy a zarovnání styčné spáry z betonu prostého, tloušťky do 15 cm</t>
  </si>
  <si>
    <t>-1678907563</t>
  </si>
  <si>
    <t>https://podminky.urs.cz/item/CS_URS_2025_01/468011131</t>
  </si>
  <si>
    <t>Vybourání betonových vrstev chodníku v tl. cca 100 mm</t>
  </si>
  <si>
    <t>468011121</t>
  </si>
  <si>
    <t>Odstranění podkladů nebo krytů komunikací včetně rozpojení na kusy a zarovnání styčné spáry z kameniva drceného, tloušťky do 10 cm</t>
  </si>
  <si>
    <t>268220243</t>
  </si>
  <si>
    <t>https://podminky.urs.cz/item/CS_URS_2025_01/468011121</t>
  </si>
  <si>
    <t>Vybourání nestmelených vrstev chodníku v tl. cca 0,15m</t>
  </si>
  <si>
    <t>468011122</t>
  </si>
  <si>
    <t>Odstranění podkladů nebo krytů komunikací včetně rozpojení na kusy a zarovnání styčné spáry z kameniva drceného, tloušťky přes 10 do 20 cm</t>
  </si>
  <si>
    <t>-682694538</t>
  </si>
  <si>
    <t>https://podminky.urs.cz/item/CS_URS_2025_01/468011122</t>
  </si>
  <si>
    <t>Vybourání nestmelených vrstev chodníkuv tl. cca 0,20m</t>
  </si>
  <si>
    <t>468031211</t>
  </si>
  <si>
    <t>Vytrhání obrub s odkopáním horniny a lože, s odhozením nebo naložením na dopravní prostředek stojatých chodníkových</t>
  </si>
  <si>
    <t>-840544043</t>
  </si>
  <si>
    <t>https://podminky.urs.cz/item/CS_URS_2025_01/468031211</t>
  </si>
  <si>
    <t>Vybourání zahradních betonových obrub - podél bourané části chodníků</t>
  </si>
  <si>
    <t>460381111</t>
  </si>
  <si>
    <t>Násyp horniny včetně složení, rozprostření a urovnání ručně nezhutněné</t>
  </si>
  <si>
    <t>968151319</t>
  </si>
  <si>
    <t>https://podminky.urs.cz/item/CS_URS_2025_01/460381111</t>
  </si>
  <si>
    <t>Nakládání zeminy na skládce pro vytvoření násypů a zásypů obrub</t>
  </si>
  <si>
    <t>15</t>
  </si>
  <si>
    <t>460371111</t>
  </si>
  <si>
    <t>Naložení výkopku ručně z hornin třídy těžitelnosti I skupiny 1 až 3</t>
  </si>
  <si>
    <t>-952428247</t>
  </si>
  <si>
    <t>https://podminky.urs.cz/item/CS_URS_2025_01/460371111</t>
  </si>
  <si>
    <t>Vodorovné přemístění zeminy po suchu na obvyklém dopravním prostředku</t>
  </si>
  <si>
    <t>16</t>
  </si>
  <si>
    <t>460341113</t>
  </si>
  <si>
    <t>Vodorovné přemístění (odvoz) horniny dopravními prostředky včetně složení, bez naložení a rozprostření jakékoliv třídy, na vzdálenost přes 500 do 1000 m</t>
  </si>
  <si>
    <t>1366337520</t>
  </si>
  <si>
    <t>https://podminky.urs.cz/item/CS_URS_2025_01/460341113</t>
  </si>
  <si>
    <t>Odvoz zeminy na skládku</t>
  </si>
  <si>
    <t>460551112</t>
  </si>
  <si>
    <t>Rozprostření a urovnání ornice ručně včetně přemístění hromad nebo dočasných skládek na místo spotřeby ze vzdálenosti do 3 m při souvislé ploše, tl. vrstvy přes 20 do 25 cm</t>
  </si>
  <si>
    <t>-392439384</t>
  </si>
  <si>
    <t>https://podminky.urs.cz/item/CS_URS_2025_01/460551112</t>
  </si>
  <si>
    <t>Rozprostření a urovnání zeminy v rovině nebo ve svahu sklonu do 1:5, tl. vrstvy 250</t>
  </si>
  <si>
    <t>460581131</t>
  </si>
  <si>
    <t>Úprava terénu uvedení nezpevněného terénu do původního stavu v místě dočasného uložení výkopku s vyhrabáním, srovnáním a částečným dosetím trávy</t>
  </si>
  <si>
    <t>684052171</t>
  </si>
  <si>
    <t>https://podminky.urs.cz/item/CS_URS_2025_01/460581131</t>
  </si>
  <si>
    <t xml:space="preserve">Úprava pláně vyrovnáním výškových rozdílů </t>
  </si>
  <si>
    <t>F01</t>
  </si>
  <si>
    <t>kabel CYKY 19Jx1,5</t>
  </si>
  <si>
    <t>F02</t>
  </si>
  <si>
    <t>Kabel CYKY 24Jx1,5</t>
  </si>
  <si>
    <t>F03</t>
  </si>
  <si>
    <t>kabel CYKY 37Jx1,5</t>
  </si>
  <si>
    <t>169</t>
  </si>
  <si>
    <t>F04</t>
  </si>
  <si>
    <t>kabel CYKY 3Jx1,5</t>
  </si>
  <si>
    <t>F05</t>
  </si>
  <si>
    <t>kabel CYKY 4Jx10</t>
  </si>
  <si>
    <t>F06</t>
  </si>
  <si>
    <t>kabel SYKFE 3x2x0,8</t>
  </si>
  <si>
    <t>105</t>
  </si>
  <si>
    <t>F07</t>
  </si>
  <si>
    <t>kabel SYKFE 4x2x0,8</t>
  </si>
  <si>
    <t>SO 401 - Technologie SSZ</t>
  </si>
  <si>
    <t>F08</t>
  </si>
  <si>
    <t>kabel TCEKFY 2Px1</t>
  </si>
  <si>
    <t>89</t>
  </si>
  <si>
    <t>F09</t>
  </si>
  <si>
    <t>kabel CAT6 FTP PE Fca venkovní</t>
  </si>
  <si>
    <t>F10</t>
  </si>
  <si>
    <t>šňůra SMSM 3x1,5</t>
  </si>
  <si>
    <t>F11</t>
  </si>
  <si>
    <t>šnůra CMSM 5x1,5</t>
  </si>
  <si>
    <t>F15</t>
  </si>
  <si>
    <t>zemnič FeZn 10</t>
  </si>
  <si>
    <t>108</t>
  </si>
  <si>
    <t>F16</t>
  </si>
  <si>
    <t>pásek FeZn 30x4</t>
  </si>
  <si>
    <t xml:space="preserve"> AŽD Praha s.r.o.</t>
  </si>
  <si>
    <t>PSV - Práce a dodávky PSV</t>
  </si>
  <si>
    <t xml:space="preserve">    741 - Elektroinstalace - silnoproud</t>
  </si>
  <si>
    <t xml:space="preserve">    21-M - Elektromontáže</t>
  </si>
  <si>
    <t xml:space="preserve">    22-M - Montáže technologických zařízení pro dopravní stavby</t>
  </si>
  <si>
    <t xml:space="preserve">      01 - Preference BUS</t>
  </si>
  <si>
    <t>-234508271</t>
  </si>
  <si>
    <t>nad rámec stavebních úprav</t>
  </si>
  <si>
    <t>-244456200</t>
  </si>
  <si>
    <t>175973568</t>
  </si>
  <si>
    <t>5*1,03 "Přepočtené koeficientem množství</t>
  </si>
  <si>
    <t>454222877</t>
  </si>
  <si>
    <t>1438361491</t>
  </si>
  <si>
    <t>998223011</t>
  </si>
  <si>
    <t>Přesun hmot pro pozemní komunikace s krytem dlážděným dopravní vzdálenost do 200 m jakékoliv délky objektu</t>
  </si>
  <si>
    <t>233134771</t>
  </si>
  <si>
    <t>https://podminky.urs.cz/item/CS_URS_2025_01/998223011</t>
  </si>
  <si>
    <t>998223091</t>
  </si>
  <si>
    <t>Přesun hmot pro pozemní komunikace s krytem dlážděným Příplatek k ceně za zvětšený přesun přes vymezenou vodorovnou dopravní vzdálenost do 1000 m</t>
  </si>
  <si>
    <t>-2145277448</t>
  </si>
  <si>
    <t>https://podminky.urs.cz/item/CS_URS_2025_01/998223091</t>
  </si>
  <si>
    <t>20</t>
  </si>
  <si>
    <t>998223095</t>
  </si>
  <si>
    <t>Přesun hmot pro pozemní komunikace s krytem dlážděným Příplatek k ceně za zvětšený přesun přes vymezenou vodorovnou dopravní vzdálenost za každých dalších 5000 m přes 5000 m</t>
  </si>
  <si>
    <t>-1866326942</t>
  </si>
  <si>
    <t>https://podminky.urs.cz/item/CS_URS_2025_01/998223095</t>
  </si>
  <si>
    <t>998229111</t>
  </si>
  <si>
    <t>Přesun hmot ruční pro pozemní komunikace s naložením a složením na vzdálenost do 50 m, s krytem z kameniva, monolitickým betonovým nebo živičným</t>
  </si>
  <si>
    <t>473143186</t>
  </si>
  <si>
    <t>https://podminky.urs.cz/item/CS_URS_2025_01/998229111</t>
  </si>
  <si>
    <t>998229121</t>
  </si>
  <si>
    <t>Přesun hmot ruční pro pozemní komunikace s naložením a složením na vzdálenost do 50 m, s krytem Příplatek k cenám za ruční zvětšený přesun přes vymezenou vodorovnou dopravní vzdálenost za každých dalších započatých 50 m</t>
  </si>
  <si>
    <t>697008677</t>
  </si>
  <si>
    <t>https://podminky.urs.cz/item/CS_URS_2025_01/998229121</t>
  </si>
  <si>
    <t>PSV</t>
  </si>
  <si>
    <t>Práce a dodávky PSV</t>
  </si>
  <si>
    <t>741</t>
  </si>
  <si>
    <t>Elektroinstalace - silnoproud</t>
  </si>
  <si>
    <t>741122122</t>
  </si>
  <si>
    <t>Montáž kabelů měděných bez ukončení uložených v trubkách zatažených plných kulatých nebo bezhalogenových (např. CYKY) počtu a průřezu žil 3x1,5 až 6 mm2</t>
  </si>
  <si>
    <t>-1334669264</t>
  </si>
  <si>
    <t>https://podminky.urs.cz/item/CS_URS_2025_01/741122122</t>
  </si>
  <si>
    <t>protažení kabelu 207 chráničkou</t>
  </si>
  <si>
    <t>741122152</t>
  </si>
  <si>
    <t>Montáž kabelů měděných bez ukončení uložených v trubkách zatažených plných kulatých nebo bezhalogenových (např. CYKY) počtu a průřezu žil 19x1,5 až 2,5 mm2</t>
  </si>
  <si>
    <t>1874884807</t>
  </si>
  <si>
    <t>https://podminky.urs.cz/item/CS_URS_2025_01/741122152</t>
  </si>
  <si>
    <t>protažení kabelů 104 a 106 chráničkou</t>
  </si>
  <si>
    <t>741122153</t>
  </si>
  <si>
    <t>Montáž kabelů měděných bez ukončení uložených v trubkách zatažených plných kulatých nebo bezhalogenových (např. CYKY) počtu a průřezu žil 24x1,5 mm2</t>
  </si>
  <si>
    <t>771952762</t>
  </si>
  <si>
    <t>https://podminky.urs.cz/item/CS_URS_2025_01/741122153</t>
  </si>
  <si>
    <t>protažení kabelů 102 a 103 chráničkou</t>
  </si>
  <si>
    <t>f02</t>
  </si>
  <si>
    <t>741122155</t>
  </si>
  <si>
    <t>Montáž kabelů měděných bez ukončení uložených v trubkách zatažených plných kulatých nebo bezhalogenových (např. CYKY) počtu a průřezu žil 37x1,5 mm2</t>
  </si>
  <si>
    <t>734058216</t>
  </si>
  <si>
    <t>https://podminky.urs.cz/item/CS_URS_2025_01/741122155</t>
  </si>
  <si>
    <t>protažení kabelů 101, 105, 107 a 108 chráničkou</t>
  </si>
  <si>
    <t>741122222</t>
  </si>
  <si>
    <t>Montáž kabelů měděných bez ukončení uložených volně nebo v liště plných kulatých (např. CYKY) počtu a průřezu žil 4x10 mm2</t>
  </si>
  <si>
    <t>671724517</t>
  </si>
  <si>
    <t>https://podminky.urs.cz/item/CS_URS_2025_01/741122222</t>
  </si>
  <si>
    <t>protažení kabelů 201 a 202 chráničkou</t>
  </si>
  <si>
    <t>741124731R</t>
  </si>
  <si>
    <t>Montáž kabel Cu stíněný ovládací žíly 2 až 19x0,8 mm2 uložený v trubce (např. TCEKFY)</t>
  </si>
  <si>
    <t>-666602294</t>
  </si>
  <si>
    <t>protažení sdělovacích kabelů 301 a 800 až 807 chráničkami</t>
  </si>
  <si>
    <t>f06+f07+f08+f09</t>
  </si>
  <si>
    <t>741120541R</t>
  </si>
  <si>
    <t>Montáž kabelů flexibilních Cu těžkých do 2,5 mm2 do 7 žil uložených volně (např. CMSM)</t>
  </si>
  <si>
    <t>-671858958</t>
  </si>
  <si>
    <t>Protažení kabelů typu CMSM vnitřkem stožárů SSZ</t>
  </si>
  <si>
    <t>f10+f11</t>
  </si>
  <si>
    <t>34111030</t>
  </si>
  <si>
    <t>kabel instalační jádro Cu plné izolace PVC plášť PVC 450/750V (CYKY) 3x1,5mm2</t>
  </si>
  <si>
    <t>256</t>
  </si>
  <si>
    <t>1131806410</t>
  </si>
  <si>
    <t>kabel č. 207</t>
  </si>
  <si>
    <t>34111150</t>
  </si>
  <si>
    <t>kabel instalační jádro Cu plné izolace PVC plášť PVC 450/750V (CYKY) 19x1,5mm2</t>
  </si>
  <si>
    <t>-182658479</t>
  </si>
  <si>
    <t>Kabel č. 104 a 106</t>
  </si>
  <si>
    <t>19+10</t>
  </si>
  <si>
    <t>34111165</t>
  </si>
  <si>
    <t>kabel instalační jádro Cu plné izolace PVC plášť PVC 450/750V (CYKY) 24x1,5mm2</t>
  </si>
  <si>
    <t>-1690085675</t>
  </si>
  <si>
    <t>kabely č. 102 a 103</t>
  </si>
  <si>
    <t>20+31</t>
  </si>
  <si>
    <t>34111165R</t>
  </si>
  <si>
    <t>kabel instalační jádro Cu plné izolace PVC plášť PVC 450/750V (CYKY) 37x1,5mm2</t>
  </si>
  <si>
    <t>862735573</t>
  </si>
  <si>
    <t>kabely č. 101, 105, 107 a 108</t>
  </si>
  <si>
    <t>61+45+19+44</t>
  </si>
  <si>
    <t>34111076</t>
  </si>
  <si>
    <t>kabel instalační jádro Cu plné izolace PVC plášť PVC 450/750V (CYKY) 4x10mm2</t>
  </si>
  <si>
    <t>310210247</t>
  </si>
  <si>
    <t>kabey č. 201 a 202</t>
  </si>
  <si>
    <t>6+17</t>
  </si>
  <si>
    <t>34143274</t>
  </si>
  <si>
    <t>kabel ovládací flexibilní jádro Cu lanované izolace PVC plášť PVC 300/500V (CMSM) 3x1,50mm2</t>
  </si>
  <si>
    <t>-21315322</t>
  </si>
  <si>
    <t>kabel pro připojení vnější výstroje</t>
  </si>
  <si>
    <t>9*3</t>
  </si>
  <si>
    <t>34143306</t>
  </si>
  <si>
    <t>kabel ovládací flexibilní jádro Cu lanované izolace PVC plášť PVC 300/500V (CMSM) 5x1,50mm2</t>
  </si>
  <si>
    <t>1378255692</t>
  </si>
  <si>
    <t>16*3</t>
  </si>
  <si>
    <t>34121263</t>
  </si>
  <si>
    <t>kabel datový jádro Cu plné plášť PVC (U/UTP) kategorie 6</t>
  </si>
  <si>
    <t>-1417793279</t>
  </si>
  <si>
    <t>kabel č. 807</t>
  </si>
  <si>
    <t>34126010R</t>
  </si>
  <si>
    <t>kabel sdělovací stíněný laminovanou Al folií jádro Cu plné izolace PE plášť PE 150V (TCEKFY) 2Px1mm2</t>
  </si>
  <si>
    <t>1622699647</t>
  </si>
  <si>
    <t>kabely č. 301 a 800</t>
  </si>
  <si>
    <t>65+24</t>
  </si>
  <si>
    <t>34121046R</t>
  </si>
  <si>
    <t>kabel sdělovací stíněný laminovanou Al fólií s příložným Cu drátem jádro Cu plné izolace PVC plášť PVC 100V (SYKFE) 3x2x0,8mm2</t>
  </si>
  <si>
    <t>1748835265</t>
  </si>
  <si>
    <t>kabel č. 801 a 804</t>
  </si>
  <si>
    <t>61+44</t>
  </si>
  <si>
    <t>34121120R</t>
  </si>
  <si>
    <t>kabel sdělovací stíněný laminovanou Al fólií s příložným Cu drátem jádro Cu plné izolace PVC plášť PVC 100V (SYKFE) 4x2x0,8mm2</t>
  </si>
  <si>
    <t>1574651552</t>
  </si>
  <si>
    <t>kabel č. 802 a 803</t>
  </si>
  <si>
    <t>45+19</t>
  </si>
  <si>
    <t>35711671</t>
  </si>
  <si>
    <t>skříň rozváděče elektroměrového pro přímé měření kompaktní pilíř celoplastové provedení pro 1x dvousazbový třífázový elektroměr a spínací prvek sazby přístroje na elektroměrové desce s plombovatelným krytem jističů (ER212/NKP7P)</t>
  </si>
  <si>
    <t>-1585699155</t>
  </si>
  <si>
    <t>MJS - elektroměrový pilíř</t>
  </si>
  <si>
    <t>741210201</t>
  </si>
  <si>
    <t>Montáž rozvaděčů skříňových nebo panelových bez zapojení vodičů dělitelných, hmotnosti jednoho pole do 200 kg</t>
  </si>
  <si>
    <t>249303409</t>
  </si>
  <si>
    <t>https://podminky.urs.cz/item/CS_URS_2025_01/741210201</t>
  </si>
  <si>
    <t>montáž elektroměrového rozvaděče</t>
  </si>
  <si>
    <t>741230001</t>
  </si>
  <si>
    <t>Montáž desek přístrojových bez zapojení vodičů typových elektroměrových</t>
  </si>
  <si>
    <t>477909105</t>
  </si>
  <si>
    <t>https://podminky.urs.cz/item/CS_URS_2025_01/741230001</t>
  </si>
  <si>
    <t>741231013</t>
  </si>
  <si>
    <t>Montáž svorkovnic do rozváděčů s popisnými štítky se zapojením vodičů na jedné straně jistících</t>
  </si>
  <si>
    <t>1426917408</t>
  </si>
  <si>
    <t>https://podminky.urs.cz/item/CS_URS_2025_01/741231013</t>
  </si>
  <si>
    <t>741231003</t>
  </si>
  <si>
    <t>Montáž svorkovnic do rozváděčů s popisnými štítky se zapojením vodičů na jedné straně řadových, průřezové plochy vodičů do 10 mm2</t>
  </si>
  <si>
    <t>1704775796</t>
  </si>
  <si>
    <t>https://podminky.urs.cz/item/CS_URS_2025_01/741231003</t>
  </si>
  <si>
    <t>998741121</t>
  </si>
  <si>
    <t>Přesun hmot pro silnoproud stanovený z hmotnosti přesunovaného materiálu vodorovná dopravní vzdálenost do 50 m ruční (bez užití mechanizace) v objektech výšky do 6 m</t>
  </si>
  <si>
    <t>-531323197</t>
  </si>
  <si>
    <t>https://podminky.urs.cz/item/CS_URS_2025_01/998741121</t>
  </si>
  <si>
    <t>998741129</t>
  </si>
  <si>
    <t>Přesun hmot pro silnoproud stanovený z hmotnosti přesunovaného materiálu vodorovná dopravní vzdálenost do 50 m Příplatek k cenám za ruční zvětšený přesun přes vymezenou vodorovnou dopravní vzdálenost za každých dalších započatých 50 m</t>
  </si>
  <si>
    <t>-1258299101</t>
  </si>
  <si>
    <t>https://podminky.urs.cz/item/CS_URS_2025_01/998741129</t>
  </si>
  <si>
    <t>21-M</t>
  </si>
  <si>
    <t>Elektromontáže</t>
  </si>
  <si>
    <t>210220020</t>
  </si>
  <si>
    <t>Montáž uzemňovacího vedení s upevněním, propojením a připojením pomocí svorek v zemi s izolací spojů vodičů FeZn páskou průřezu do 120 mm2 v městské zástavbě</t>
  </si>
  <si>
    <t>-1018867810</t>
  </si>
  <si>
    <t>https://podminky.urs.cz/item/CS_URS_2025_01/210220020</t>
  </si>
  <si>
    <t>Zemnič vyvedený a připojený ke stožáru SSZ</t>
  </si>
  <si>
    <t>8*2</t>
  </si>
  <si>
    <t>35442062</t>
  </si>
  <si>
    <t>pás zemnící 30x4mm FeZn</t>
  </si>
  <si>
    <t>128</t>
  </si>
  <si>
    <t>2092080779</t>
  </si>
  <si>
    <t>0,95*f16</t>
  </si>
  <si>
    <t>210220022</t>
  </si>
  <si>
    <t>Montáž uzemňovacího vedení s upevněním, propojením a připojením pomocí svorek v zemi s izolací spojů vodičů FeZn drátem nebo lanem průměru do 10 mm v městské zástavbě</t>
  </si>
  <si>
    <t>-1122811650</t>
  </si>
  <si>
    <t>https://podminky.urs.cz/item/CS_URS_2025_01/210220022</t>
  </si>
  <si>
    <t>montáž zemniče pod kabelovou trasou, délka dle výkresu s rezervou 15%</t>
  </si>
  <si>
    <t>1,15*f15</t>
  </si>
  <si>
    <t>35441073</t>
  </si>
  <si>
    <t>drát D 10mm FeZn</t>
  </si>
  <si>
    <t>-1350076213</t>
  </si>
  <si>
    <t>zemnič vedený pod kabelovou trasou</t>
  </si>
  <si>
    <t>1,15*f15*0,65</t>
  </si>
  <si>
    <t>22-M</t>
  </si>
  <si>
    <t>Montáže technologických zařízení pro dopravní stavby</t>
  </si>
  <si>
    <t>SSZ001R</t>
  </si>
  <si>
    <t>Řadič SSZ vč. SW</t>
  </si>
  <si>
    <t>249012001</t>
  </si>
  <si>
    <t>řadič SSZ</t>
  </si>
  <si>
    <t>SSZ002R</t>
  </si>
  <si>
    <t>Návěstidlo 2x200 mm chodecké</t>
  </si>
  <si>
    <t>1571776718</t>
  </si>
  <si>
    <t>chodecká návěstidla PA a PB včetně opakovacích</t>
  </si>
  <si>
    <t>SSZ003R</t>
  </si>
  <si>
    <t>Návěstidlo 3x200 mm vozidlové</t>
  </si>
  <si>
    <t>1911273918</t>
  </si>
  <si>
    <t>návěstidla pro vozidla VA, VB, VC a VD</t>
  </si>
  <si>
    <t>SSZ004R</t>
  </si>
  <si>
    <t>Návěstidlo 3x300 mm vozidlové</t>
  </si>
  <si>
    <t>848530021</t>
  </si>
  <si>
    <t>návěstidla pro vozidla VA", VB", VC" a VD"</t>
  </si>
  <si>
    <t>SSZ005R</t>
  </si>
  <si>
    <t>Návěstidlo 1x200 mm vyklizovací šipka</t>
  </si>
  <si>
    <t>-1385827979</t>
  </si>
  <si>
    <t>návěstidlo vyklizovací šipky KB a KC</t>
  </si>
  <si>
    <t>SSZ012R</t>
  </si>
  <si>
    <t>Kamera videodetekce</t>
  </si>
  <si>
    <t>880972171</t>
  </si>
  <si>
    <t>detekční kamery VK1 až VK6</t>
  </si>
  <si>
    <t>SSZ013R</t>
  </si>
  <si>
    <t>Stožár výložníkový 6,3 m</t>
  </si>
  <si>
    <t>-243393365</t>
  </si>
  <si>
    <t>Stožáry SSZ č. 1, 5, 7 a 8</t>
  </si>
  <si>
    <t>U stožárů č. 1 a 5 je předpokládán atypický základ</t>
  </si>
  <si>
    <t>SSZ016R</t>
  </si>
  <si>
    <t>Výložník 4,5 m</t>
  </si>
  <si>
    <t>1125841680</t>
  </si>
  <si>
    <t>výložník stožárů SSZ č. 1, 5, 7 a 8</t>
  </si>
  <si>
    <t>136</t>
  </si>
  <si>
    <t>220960701R</t>
  </si>
  <si>
    <t>Nátěr stožáru silničního signalizačního zařízení výložníkového vč. výložníku v RAL 7021</t>
  </si>
  <si>
    <t>668507310</t>
  </si>
  <si>
    <t>příplatek za nalakování vyložníkového stožáru vč. výložníku v RAL</t>
  </si>
  <si>
    <t>SSZ014R</t>
  </si>
  <si>
    <t>Stožár chodecký</t>
  </si>
  <si>
    <t>943316930</t>
  </si>
  <si>
    <t>stožáry SSZ č. 2, 3, 4 a 6</t>
  </si>
  <si>
    <t>U stožárů č. 2, 3 a 4 je předpokládán atypický základ</t>
  </si>
  <si>
    <t>137</t>
  </si>
  <si>
    <t>220960702R</t>
  </si>
  <si>
    <t>Nátěr stožáru silničního signalizačního zařízení chodeckého v RAL 7021</t>
  </si>
  <si>
    <t>-1610139592</t>
  </si>
  <si>
    <t>příplatek za nalakování chodeckého stožáru v RAL</t>
  </si>
  <si>
    <t>72</t>
  </si>
  <si>
    <t>SSZ019R</t>
  </si>
  <si>
    <t>Základový rám pod stožár</t>
  </si>
  <si>
    <t>34223545</t>
  </si>
  <si>
    <t>pro stožár SSZ č. 6</t>
  </si>
  <si>
    <t>SSZ020R</t>
  </si>
  <si>
    <t>Stožárová dvířka</t>
  </si>
  <si>
    <t>-223603069</t>
  </si>
  <si>
    <t>příslušenství</t>
  </si>
  <si>
    <t>74</t>
  </si>
  <si>
    <t>SSZ030R</t>
  </si>
  <si>
    <t>Držák kamery</t>
  </si>
  <si>
    <t>-1924353234</t>
  </si>
  <si>
    <t>pro detekční kamery VK1 až VK6</t>
  </si>
  <si>
    <t>75</t>
  </si>
  <si>
    <t>SSZ031R</t>
  </si>
  <si>
    <t>Jednotka videodetekce vč. SW</t>
  </si>
  <si>
    <t>-1606737877</t>
  </si>
  <si>
    <t>76</t>
  </si>
  <si>
    <t>SSZ032R</t>
  </si>
  <si>
    <t>stožárová svorkovnice WAGO</t>
  </si>
  <si>
    <t>-1092646910</t>
  </si>
  <si>
    <t>stožárová svorkovnice</t>
  </si>
  <si>
    <t>77</t>
  </si>
  <si>
    <t>SSZ033R</t>
  </si>
  <si>
    <t>stožárová výzbroj</t>
  </si>
  <si>
    <t>-1611971405</t>
  </si>
  <si>
    <t>78</t>
  </si>
  <si>
    <t>SSZ034R</t>
  </si>
  <si>
    <t>Chodecké tlačítko</t>
  </si>
  <si>
    <t>-414183501</t>
  </si>
  <si>
    <t>chodecká tlačítka na stožárech SSZ 2, 3, 4 a 6</t>
  </si>
  <si>
    <t>79</t>
  </si>
  <si>
    <t>SSZ035R</t>
  </si>
  <si>
    <t>akust.náv.pro nevidomé SZN-1</t>
  </si>
  <si>
    <t>1657877753</t>
  </si>
  <si>
    <t>SZN do chodeckých návěstidel</t>
  </si>
  <si>
    <t>SSZ036R</t>
  </si>
  <si>
    <t>jednotka JAZS-1</t>
  </si>
  <si>
    <t>-768261741</t>
  </si>
  <si>
    <t>příslušenství řadiče</t>
  </si>
  <si>
    <t>81</t>
  </si>
  <si>
    <t>SSZ037R</t>
  </si>
  <si>
    <t>přijímač BPN-1</t>
  </si>
  <si>
    <t>-1788269768</t>
  </si>
  <si>
    <t>na stožáru SSZ č. 3</t>
  </si>
  <si>
    <t>82</t>
  </si>
  <si>
    <t>SSZ038R</t>
  </si>
  <si>
    <t>Přepínač - BŽ</t>
  </si>
  <si>
    <t>-1632388235</t>
  </si>
  <si>
    <t>BŽ jednotka pro ruční přepnutí SSZ do blikavé žluté</t>
  </si>
  <si>
    <t>SSZ039R</t>
  </si>
  <si>
    <t>svorka SR02</t>
  </si>
  <si>
    <t>-1195783819</t>
  </si>
  <si>
    <t>svorka</t>
  </si>
  <si>
    <t>84</t>
  </si>
  <si>
    <t>SSZ040R</t>
  </si>
  <si>
    <t>svorka SR03</t>
  </si>
  <si>
    <t>268140294</t>
  </si>
  <si>
    <t>85</t>
  </si>
  <si>
    <t>SSZ041R</t>
  </si>
  <si>
    <t>páska montážní nerezová</t>
  </si>
  <si>
    <t>476411490</t>
  </si>
  <si>
    <t>příslušenství pro upevnění návěstidel</t>
  </si>
  <si>
    <t>14*0,5</t>
  </si>
  <si>
    <t>86</t>
  </si>
  <si>
    <t>SSZ042R</t>
  </si>
  <si>
    <t>spona montážní nerezová</t>
  </si>
  <si>
    <t>-478947331</t>
  </si>
  <si>
    <t>87</t>
  </si>
  <si>
    <t>SSZ043R</t>
  </si>
  <si>
    <t>Drobný montážní materiál</t>
  </si>
  <si>
    <t>1918098951</t>
  </si>
  <si>
    <t>88</t>
  </si>
  <si>
    <t>220960182</t>
  </si>
  <si>
    <t>Montáž řadiče včetně usazení, zatažení kabelů do řadiče, připojení uzemnění přes šest světelných skupin</t>
  </si>
  <si>
    <t>1322137827</t>
  </si>
  <si>
    <t>https://podminky.urs.cz/item/CS_URS_2025_01/220960182</t>
  </si>
  <si>
    <t>Osazení a montáž řadiče</t>
  </si>
  <si>
    <t>220960003</t>
  </si>
  <si>
    <t>Montáž stožáru nebo sloupku včetně postavení stožáru, usazení nebo zabetonování základu, zatažení kabelu do stožáru, připojení kabelu, připojení uzemnění vyložníkového zapuštěného</t>
  </si>
  <si>
    <t>606724617</t>
  </si>
  <si>
    <t>https://podminky.urs.cz/item/CS_URS_2025_01/220960003</t>
  </si>
  <si>
    <t>Osazení stožárů SSZ č. 1, 5, 7 a 8</t>
  </si>
  <si>
    <t>90</t>
  </si>
  <si>
    <t>220960002</t>
  </si>
  <si>
    <t>Montáž stožáru nebo sloupku včetně postavení stožáru, usazení nebo zabetonování základu, zatažení kabelu do stožáru, připojení kabelu, připojení uzemnění přímého na základovém rámu</t>
  </si>
  <si>
    <t>956524802</t>
  </si>
  <si>
    <t>https://podminky.urs.cz/item/CS_URS_2025_01/220960002</t>
  </si>
  <si>
    <t>Osazení stožárů SSZ č. 2, 3, 4 a 6</t>
  </si>
  <si>
    <t>91</t>
  </si>
  <si>
    <t>220960005</t>
  </si>
  <si>
    <t>Montáž stožáru nebo sloupku včetně postavení stožáru, usazení nebo zabetonování základu, zatažení kabelu do stožáru, připojení kabelu, připojení uzemnění příslušenství na stožár výložníku</t>
  </si>
  <si>
    <t>734581561</t>
  </si>
  <si>
    <t>https://podminky.urs.cz/item/CS_URS_2025_01/220960005</t>
  </si>
  <si>
    <t>Montáž výložníků na stožáry SSZ č. 1, 5, 7 a 8</t>
  </si>
  <si>
    <t>92</t>
  </si>
  <si>
    <t>220960021</t>
  </si>
  <si>
    <t>Montáž stožárové svorkovnice s připevněním</t>
  </si>
  <si>
    <t>849808794</t>
  </si>
  <si>
    <t>https://podminky.urs.cz/item/CS_URS_2025_01/220960021</t>
  </si>
  <si>
    <t>93</t>
  </si>
  <si>
    <t>220960031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</si>
  <si>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</si>
  <si>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-1193630209</t>
  </si>
  <si>
    <t>https://podminky.urs.cz/item/CS_URS_2025_01/220960031</t>
  </si>
  <si>
    <t>94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</si>
  <si>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</si>
  <si>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</si>
  <si>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133310684</t>
  </si>
  <si>
    <t>https://podminky.urs.cz/item/CS_URS_2025_01/220960036</t>
  </si>
  <si>
    <t>95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</si>
  <si>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</si>
  <si>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</si>
  <si>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-403068001</t>
  </si>
  <si>
    <t>https://podminky.urs.cz/item/CS_URS_2025_01/220960041</t>
  </si>
  <si>
    <t>96</t>
  </si>
  <si>
    <t>220960044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</si>
  <si>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průměru 300 mm na výložník</t>
  </si>
  <si>
    <t>-1013809494</t>
  </si>
  <si>
    <t>https://podminky.urs.cz/item/CS_URS_2025_01/220960044</t>
  </si>
  <si>
    <t>vozidlová návěstidla na vyložnících</t>
  </si>
  <si>
    <t>97</t>
  </si>
  <si>
    <t>220960113</t>
  </si>
  <si>
    <t>Montáž signalizačního zařízení pro nevidomé na návěstidlo</t>
  </si>
  <si>
    <t>-774262109</t>
  </si>
  <si>
    <t>https://podminky.urs.cz/item/CS_URS_2025_01/220960113</t>
  </si>
  <si>
    <t>montáž SZN do chodeckých návěstidel</t>
  </si>
  <si>
    <t>98</t>
  </si>
  <si>
    <t>220960161</t>
  </si>
  <si>
    <t>Uložení indukční smyčky včetně vyměření a zhotovení indukční smyčky, uložení smyčky do předem připravené drážky s proměřením před a po uložení</t>
  </si>
  <si>
    <t>-1951837227</t>
  </si>
  <si>
    <t>https://podminky.urs.cz/item/CS_URS_2025_01/220960161</t>
  </si>
  <si>
    <t>detekční smyčka DVA1</t>
  </si>
  <si>
    <t>99</t>
  </si>
  <si>
    <t>220960116</t>
  </si>
  <si>
    <t>Montáž dopravního detektoru včetně rozměření a označení místa pro vyvrtání otvorů, vyvrtání otvorů, vyříznutí závitů, montáže skříňky se zapojením, nastavení a vyzkoušení, připojení uzemnění indukčního smyčkového ISD</t>
  </si>
  <si>
    <t>-338212148</t>
  </si>
  <si>
    <t>https://podminky.urs.cz/item/CS_URS_2025_01/220960116</t>
  </si>
  <si>
    <t>100</t>
  </si>
  <si>
    <t>220960120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</si>
  <si>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</si>
  <si>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1380245233</t>
  </si>
  <si>
    <t>https://podminky.urs.cz/item/CS_URS_2025_01/220960120</t>
  </si>
  <si>
    <t>101</t>
  </si>
  <si>
    <t>220960125</t>
  </si>
  <si>
    <t>Nastavení dopravního detektoru videodetektoru na výložníku</t>
  </si>
  <si>
    <t>1671569190</t>
  </si>
  <si>
    <t>https://podminky.urs.cz/item/CS_URS_2025_01/220960125</t>
  </si>
  <si>
    <t>102</t>
  </si>
  <si>
    <t>220960126</t>
  </si>
  <si>
    <t>Montáž doplňků na stožár včetně vyměření místa pro upevnění, vyvrtání děr pro upevnění a protažení kabelu, montáže tlačítka nebo spínače, zapojení na svorkovnici ve stožáru tlačítka pro chodce</t>
  </si>
  <si>
    <t>2061976924</t>
  </si>
  <si>
    <t>https://podminky.urs.cz/item/CS_URS_2025_01/220960126</t>
  </si>
  <si>
    <t>103</t>
  </si>
  <si>
    <t>220960133</t>
  </si>
  <si>
    <t>Zapojení stožárové svorkovnice do 19 žil</t>
  </si>
  <si>
    <t>1122589847</t>
  </si>
  <si>
    <t>https://podminky.urs.cz/item/CS_URS_2025_01/220960133</t>
  </si>
  <si>
    <t>ve stožárech SSZ 2, 3, 4 a 6</t>
  </si>
  <si>
    <t>104</t>
  </si>
  <si>
    <t>220960134</t>
  </si>
  <si>
    <t>Zapojení stožárové svorkovnice do 34 žil</t>
  </si>
  <si>
    <t>-712143156</t>
  </si>
  <si>
    <t>https://podminky.urs.cz/item/CS_URS_2025_01/220960134</t>
  </si>
  <si>
    <t>ve stožárech SSZ 1, 5, 7 a 8</t>
  </si>
  <si>
    <t>220960156</t>
  </si>
  <si>
    <t>Montáž upevňovací soupravy dopravních značek na stožár</t>
  </si>
  <si>
    <t>594297840</t>
  </si>
  <si>
    <t>https://podminky.urs.cz/item/CS_URS_2025_01/220960156</t>
  </si>
  <si>
    <t>dle počtu SDZ</t>
  </si>
  <si>
    <t>106</t>
  </si>
  <si>
    <t>220960171</t>
  </si>
  <si>
    <t>Montáž skříňky ručního řízení včetně naměření, označení a vyvrtání otvorů pro připevnění skříňky a kabelu, vyříznutí závitů, montáže skříňky a protažení kabelu, zapojení kabelu na svorkovnici, zhotovení kabelové formy, vyzkoušení funkce na skříň řadiče</t>
  </si>
  <si>
    <t>1202017887</t>
  </si>
  <si>
    <t>https://podminky.urs.cz/item/CS_URS_2025_01/220960171</t>
  </si>
  <si>
    <t>107</t>
  </si>
  <si>
    <t>220960191</t>
  </si>
  <si>
    <t>Regulace a aktivace jedné signální skupiny s použitím montážní plošiny</t>
  </si>
  <si>
    <t>-982065135</t>
  </si>
  <si>
    <t>https://podminky.urs.cz/item/CS_URS_2025_01/220960191</t>
  </si>
  <si>
    <t>VA, VB, VC a VD</t>
  </si>
  <si>
    <t>220960197</t>
  </si>
  <si>
    <t>Regulace a aktivace každé další signální skupiny bez použití montážní plošiny</t>
  </si>
  <si>
    <t>274604075</t>
  </si>
  <si>
    <t>https://podminky.urs.cz/item/CS_URS_2025_01/220960197</t>
  </si>
  <si>
    <t>KB, KC, PA, PB, DPA, DPB, PN1</t>
  </si>
  <si>
    <t>109</t>
  </si>
  <si>
    <t>220960222</t>
  </si>
  <si>
    <t>Programování řadiče MR přes deset světelných skupin</t>
  </si>
  <si>
    <t>-1436474121</t>
  </si>
  <si>
    <t>https://podminky.urs.cz/item/CS_URS_2025_01/220960222</t>
  </si>
  <si>
    <t>naprogramování řadiče</t>
  </si>
  <si>
    <t>110</t>
  </si>
  <si>
    <t>220960311</t>
  </si>
  <si>
    <t>Komplexní vyzkoušení křižovatky s mikroprocesorovým řadičem MR před uvedením zařízení do provozu do pěti signálních skupin</t>
  </si>
  <si>
    <t>-163997781</t>
  </si>
  <si>
    <t>https://podminky.urs.cz/item/CS_URS_2025_01/220960311</t>
  </si>
  <si>
    <t>Komplexní vyzkoušení křižovatky</t>
  </si>
  <si>
    <t>111</t>
  </si>
  <si>
    <t>220960312</t>
  </si>
  <si>
    <t>Komplexní vyzkoušení křižovatky s mikroprocesorovým řadičem MR před uvedením zařízení do provozu za každých dalších pět signálních skupin</t>
  </si>
  <si>
    <t>-647293534</t>
  </si>
  <si>
    <t>https://podminky.urs.cz/item/CS_URS_2025_01/220960312</t>
  </si>
  <si>
    <t>112</t>
  </si>
  <si>
    <t>220110152</t>
  </si>
  <si>
    <t>Ukončení kabelu v závěru nebo v rozvaděči celoplastového bez pancíře se zářezovými svorkovnicemi do 20 žil</t>
  </si>
  <si>
    <t>-1675461785</t>
  </si>
  <si>
    <t>https://podminky.urs.cz/item/CS_URS_2025_01/220110152</t>
  </si>
  <si>
    <t>zapojení všech sdělovacích kabelů do stožárových svorkovnic nebo do zařízení</t>
  </si>
  <si>
    <t>113</t>
  </si>
  <si>
    <t>220110346</t>
  </si>
  <si>
    <t>Montáž kabelového štítku včetně vyražení znaku na štítek, připevnění na kabel, ovinutí štítku páskou pro označení konce kabelu</t>
  </si>
  <si>
    <t>1468812674</t>
  </si>
  <si>
    <t>https://podminky.urs.cz/item/CS_URS_2025_01/220110346</t>
  </si>
  <si>
    <t>dle počtu kabelů po 2ks, u kabelu 301 pouze jeden</t>
  </si>
  <si>
    <t>114</t>
  </si>
  <si>
    <t>35442119</t>
  </si>
  <si>
    <t>štítek plastový - směr</t>
  </si>
  <si>
    <t>759028851</t>
  </si>
  <si>
    <t>115</t>
  </si>
  <si>
    <t>220300523</t>
  </si>
  <si>
    <t>Ukončení vodiče na svorkovnici na kabelu CMSM do 4 žil 1,50 mm2</t>
  </si>
  <si>
    <t>-2010846233</t>
  </si>
  <si>
    <t>https://podminky.urs.cz/item/CS_URS_2025_01/220300523</t>
  </si>
  <si>
    <t>zapojení kabelů CMSM (vnější výstroje) do strožárových svorkovnic</t>
  </si>
  <si>
    <t>116</t>
  </si>
  <si>
    <t>220300533</t>
  </si>
  <si>
    <t>Ukončení vodiče na svorkovnici na kabelu CMSM do 7 žil 1,50 mm2</t>
  </si>
  <si>
    <t>1673523080</t>
  </si>
  <si>
    <t>https://podminky.urs.cz/item/CS_URS_2025_01/220300533</t>
  </si>
  <si>
    <t>01</t>
  </si>
  <si>
    <t>Preference BUS</t>
  </si>
  <si>
    <t>117</t>
  </si>
  <si>
    <t>2209600190R</t>
  </si>
  <si>
    <t>Příprava jednotky přo případné připojení na BO</t>
  </si>
  <si>
    <t>-243189379</t>
  </si>
  <si>
    <t>118</t>
  </si>
  <si>
    <t>220960189R</t>
  </si>
  <si>
    <t>Softwarová úprava řadiče pro preferenci IZS</t>
  </si>
  <si>
    <t>-1435104068</t>
  </si>
  <si>
    <t>119</t>
  </si>
  <si>
    <t>404452887R</t>
  </si>
  <si>
    <t>Preference IZS - RSU jednotka</t>
  </si>
  <si>
    <t>1751208341</t>
  </si>
  <si>
    <t>120</t>
  </si>
  <si>
    <t>460010022</t>
  </si>
  <si>
    <t>Vytyčení trasy vedení kabelového (podzemního) podél silnice</t>
  </si>
  <si>
    <t>km</t>
  </si>
  <si>
    <t>-596555063</t>
  </si>
  <si>
    <t>https://podminky.urs.cz/item/CS_URS_2025_01/460010022</t>
  </si>
  <si>
    <t>vytyčení všech kabelových tras</t>
  </si>
  <si>
    <t>51+18+28+11+3</t>
  </si>
  <si>
    <t>121</t>
  </si>
  <si>
    <t>460161152</t>
  </si>
  <si>
    <t>Hloubení kabelových rýh ručně včetně urovnání dna s přemístěním výkopku do vzdálenosti 3 m od okraje jámy nebo s naložením na dopravní prostředek šířky 35 cm hloubky 60 cm v hornině třídy těžitelnosti I skupiny 3</t>
  </si>
  <si>
    <t>1483980161</t>
  </si>
  <si>
    <t>https://podminky.urs.cz/item/CS_URS_2025_01/460161152</t>
  </si>
  <si>
    <t>kabelová rýha 35x60 pro uložení kabelových chrániček</t>
  </si>
  <si>
    <t>26+8+18+11+2+3+2</t>
  </si>
  <si>
    <t>122</t>
  </si>
  <si>
    <t>460161482</t>
  </si>
  <si>
    <t>Hloubení kabelových rýh ručně včetně urovnání dna s přemístěním výkopku do vzdálenosti 3 m od okraje jámy nebo s naložením na dopravní prostředek šířky 65 cm hloubky 120 cm v hornině třídy těžitelnosti I skupiny 3</t>
  </si>
  <si>
    <t>1448338462</t>
  </si>
  <si>
    <t>https://podminky.urs.cz/item/CS_URS_2025_01/460161482</t>
  </si>
  <si>
    <t>překop vozovky ulice Hlavní (severní rameno)</t>
  </si>
  <si>
    <t>123</t>
  </si>
  <si>
    <t>460631212</t>
  </si>
  <si>
    <t>Zemní protlaky řízené horizontální vrtání v hornině třídy těžitelnosti I a II skupiny 1 až 4 včetně protlačení trub v hloubce do 6 m vnějšího průměru vrtu přes 90 do 110 mm</t>
  </si>
  <si>
    <t>-257414810</t>
  </si>
  <si>
    <t>https://podminky.urs.cz/item/CS_URS_2025_01/460631212</t>
  </si>
  <si>
    <t>Protlak - východní rameno</t>
  </si>
  <si>
    <t>5*11</t>
  </si>
  <si>
    <t>protlak - jižní rameno</t>
  </si>
  <si>
    <t>2*24</t>
  </si>
  <si>
    <t>124</t>
  </si>
  <si>
    <t>55283916</t>
  </si>
  <si>
    <t>trubka ocelová bezešvá hladká jakost 11 353 108x5,0mm</t>
  </si>
  <si>
    <t>661053445</t>
  </si>
  <si>
    <t>103*1,03 "Přepočtené koeficientem množství</t>
  </si>
  <si>
    <t>125</t>
  </si>
  <si>
    <t>460631215</t>
  </si>
  <si>
    <t>Zemní protlaky řízené horizontální vrtání v hornině třídy těžitelnosti I a II skupiny 1 až 4 včetně protlačení trub v hloubce do 6 m vnějšího průměru vrtu přes 180 do 225 mm</t>
  </si>
  <si>
    <t>1287840808</t>
  </si>
  <si>
    <t>https://podminky.urs.cz/item/CS_URS_2025_01/460631215</t>
  </si>
  <si>
    <t>protlak pro přílož vodovodní chráničky</t>
  </si>
  <si>
    <t>126</t>
  </si>
  <si>
    <t>14011106</t>
  </si>
  <si>
    <t>trubka ocelová bezešvá hladká jakost 11 353 219x6,3mm</t>
  </si>
  <si>
    <t>525229942</t>
  </si>
  <si>
    <t>12*1,03 "Přepočtené koeficientem množství</t>
  </si>
  <si>
    <t>127</t>
  </si>
  <si>
    <t>460632113</t>
  </si>
  <si>
    <t>Zemní protlaky zemní práce nutné k provedení protlaku výkop včetně zásypu ručně startovací jáma v hornině třídy těžitelnosti I skupiny 3</t>
  </si>
  <si>
    <t>-133127915</t>
  </si>
  <si>
    <t>https://podminky.urs.cz/item/CS_URS_2025_01/460632113</t>
  </si>
  <si>
    <t>startovací jámy dle kabelového plánu</t>
  </si>
  <si>
    <t>460632213</t>
  </si>
  <si>
    <t>Zemní protlaky zemní práce nutné k provedení protlaku výkop včetně zásypu ručně koncová jáma v hornině třídy těžitelnosti I skupiny 3</t>
  </si>
  <si>
    <t>97687970</t>
  </si>
  <si>
    <t>https://podminky.urs.cz/item/CS_URS_2025_01/460632213</t>
  </si>
  <si>
    <t>koncové jámy dle kabelového plánu</t>
  </si>
  <si>
    <t>129</t>
  </si>
  <si>
    <t>460791212</t>
  </si>
  <si>
    <t>Montáž trubek ochranných uložených volně do rýhy plastových ohebných, vnitřního průměru přes 32 do 50 mm</t>
  </si>
  <si>
    <t>-849827348</t>
  </si>
  <si>
    <t>https://podminky.urs.cz/item/CS_URS_2025_01/460791212</t>
  </si>
  <si>
    <t>dle kabelového plánu: počet * délka</t>
  </si>
  <si>
    <t>2*3</t>
  </si>
  <si>
    <t>1*2</t>
  </si>
  <si>
    <t>1*3</t>
  </si>
  <si>
    <t>2*19</t>
  </si>
  <si>
    <t>1*4</t>
  </si>
  <si>
    <t>1*19</t>
  </si>
  <si>
    <t>1*7</t>
  </si>
  <si>
    <t>2*1</t>
  </si>
  <si>
    <t>rezerva</t>
  </si>
  <si>
    <t>130</t>
  </si>
  <si>
    <t>34571351</t>
  </si>
  <si>
    <t>trubka elektroinstalační ohebná dvouplášťová korugovaná HDPE (chránička) D 40/50mm</t>
  </si>
  <si>
    <t>224170508</t>
  </si>
  <si>
    <t>103*1,05 "Přepočtené koeficientem množství</t>
  </si>
  <si>
    <t>131</t>
  </si>
  <si>
    <t>460791214</t>
  </si>
  <si>
    <t>Montáž trubek ochranných uložených volně do rýhy plastových ohebných, vnitřního průměru přes 90 do 110 mm</t>
  </si>
  <si>
    <t>1774072318</t>
  </si>
  <si>
    <t>https://podminky.urs.cz/item/CS_URS_2025_01/460791214</t>
  </si>
  <si>
    <t>2*2</t>
  </si>
  <si>
    <t>0*19</t>
  </si>
  <si>
    <t>0*7</t>
  </si>
  <si>
    <t>0*1</t>
  </si>
  <si>
    <t>132</t>
  </si>
  <si>
    <t>34571355</t>
  </si>
  <si>
    <t>trubka elektroinstalační ohebná dvouplášťová korugovaná HDPE (chránička) D 93/110mm</t>
  </si>
  <si>
    <t>325969086</t>
  </si>
  <si>
    <t>58*1,05 "Přepočtené koeficientem množství</t>
  </si>
  <si>
    <t>133</t>
  </si>
  <si>
    <t>-1228683197</t>
  </si>
  <si>
    <t>134</t>
  </si>
  <si>
    <t>-2070176515</t>
  </si>
  <si>
    <t>https://podminky.urs.cz/item/CS_URS_2025_01/469972111</t>
  </si>
  <si>
    <t>135</t>
  </si>
  <si>
    <t>-1520130468</t>
  </si>
  <si>
    <t>https://podminky.urs.cz/item/CS_URS_2025_01/469972121</t>
  </si>
  <si>
    <t>DK - Příprava pro dohledové kamery</t>
  </si>
  <si>
    <t>315706913</t>
  </si>
  <si>
    <t>P</t>
  </si>
  <si>
    <t>Poznámka k položce:_x000d_
U/UTP, průměr kabelu 6,3mm</t>
  </si>
  <si>
    <t>Datový kabel pro budoucí dohledové kamery</t>
  </si>
  <si>
    <t>741122121</t>
  </si>
  <si>
    <t>Montáž kabelů měděných bez ukončení uložených v trubkách zatažených plných kulatých nebo bezhalogenových (např. CYKY) počtu a průřezu žil 2x1,5 až 6 mm2</t>
  </si>
  <si>
    <t>-1546907880</t>
  </si>
  <si>
    <t>https://podminky.urs.cz/item/CS_URS_2025_01/741122121</t>
  </si>
  <si>
    <t>protažení kabelů cháničkami společně s datovými kabely SSZ</t>
  </si>
  <si>
    <t>741313009</t>
  </si>
  <si>
    <t>Montáž zásuvek domovních se zapojením vodičů bezšroubové připojení na DIN lištu 2P + PE</t>
  </si>
  <si>
    <t>426949183</t>
  </si>
  <si>
    <t>https://podminky.urs.cz/item/CS_URS_2025_01/741313009</t>
  </si>
  <si>
    <t>Doplnění do řadiče</t>
  </si>
  <si>
    <t>34555021</t>
  </si>
  <si>
    <t>zásuvka na din lištu 16A 2P+E, IP 20, šroubové připojení</t>
  </si>
  <si>
    <t>968836536</t>
  </si>
  <si>
    <t>741320105</t>
  </si>
  <si>
    <t>Montáž jističů se zapojením vodičů jednopólových nn do 25 A ve skříni</t>
  </si>
  <si>
    <t>176156470</t>
  </si>
  <si>
    <t>https://podminky.urs.cz/item/CS_URS_2025_01/741320105</t>
  </si>
  <si>
    <t>Jištěný obvod pro napájení zařízení dohledovách kamer</t>
  </si>
  <si>
    <t>35822112</t>
  </si>
  <si>
    <t>jistič 1-pólový 6 A vypínací charakteristika B vypínací schopnost 6 kA</t>
  </si>
  <si>
    <t>-364557515</t>
  </si>
  <si>
    <t>VRN - Vedlejší rozpočtové náklady</t>
  </si>
  <si>
    <t>00066001</t>
  </si>
  <si>
    <t>KSÚS Středočeského kraje</t>
  </si>
  <si>
    <t>CZ00066001</t>
  </si>
  <si>
    <t>AŽD Praha, s.r.o.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</si>
  <si>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</si>
  <si>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</si>
  <si>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</si>
  <si>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</si>
  <si>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</si>
  <si>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</si>
  <si>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</si>
  <si>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</si>
  <si>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</si>
  <si>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</si>
  <si>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88187794</t>
  </si>
  <si>
    <t>https://podminky.urs.cz/item/CS_URS_2025_01/012103000</t>
  </si>
  <si>
    <t>012303000</t>
  </si>
  <si>
    <t>Geodetické práce po výstavbě</t>
  </si>
  <si>
    <t>-1830890746</t>
  </si>
  <si>
    <t>https://podminky.urs.cz/item/CS_URS_2025_01/012303000</t>
  </si>
  <si>
    <t>013244000</t>
  </si>
  <si>
    <t>Dokumentace stavby bez rozlišení - vypracování dílenské dokumentace SSZ</t>
  </si>
  <si>
    <t>704601543</t>
  </si>
  <si>
    <t>https://podminky.urs.cz/item/CS_URS_2025_01/013244000</t>
  </si>
  <si>
    <t>013254000</t>
  </si>
  <si>
    <t>Dokumentace skutečného provedení stavby</t>
  </si>
  <si>
    <t>-1281396972</t>
  </si>
  <si>
    <t>https://podminky.urs.cz/item/CS_URS_2025_01/013254000</t>
  </si>
  <si>
    <t>VRN3</t>
  </si>
  <si>
    <t>Zařízení staveniště</t>
  </si>
  <si>
    <t>032002000</t>
  </si>
  <si>
    <t>Vybavení staveniště</t>
  </si>
  <si>
    <t>-1797887395</t>
  </si>
  <si>
    <t>https://podminky.urs.cz/item/CS_URS_2025_01/032002000</t>
  </si>
  <si>
    <t>032403000</t>
  </si>
  <si>
    <t>Provizorní komunikace - lávky a zábradlí</t>
  </si>
  <si>
    <t>511780102</t>
  </si>
  <si>
    <t>https://podminky.urs.cz/item/CS_URS_2025_01/032403000</t>
  </si>
  <si>
    <t>Poznámka k položce:_x000d_
bezbariérové užívání stavby</t>
  </si>
  <si>
    <t>034303000</t>
  </si>
  <si>
    <t>Dopravně inženýrská opatření na staveništi</t>
  </si>
  <si>
    <t>-462399071</t>
  </si>
  <si>
    <t>https://podminky.urs.cz/item/CS_URS_2025_01/034303000</t>
  </si>
  <si>
    <t>v. č. 01</t>
  </si>
  <si>
    <t>- provizorní dopravní značení vč. dokumentace a schválení</t>
  </si>
  <si>
    <t>VRN4</t>
  </si>
  <si>
    <t>Inženýrská činnost</t>
  </si>
  <si>
    <t>044002000</t>
  </si>
  <si>
    <t>Revize</t>
  </si>
  <si>
    <t>-1035915285</t>
  </si>
  <si>
    <t>https://podminky.urs.cz/item/CS_URS_2025_01/044002000</t>
  </si>
  <si>
    <t>045303000</t>
  </si>
  <si>
    <t>Koordinační a inženýrská činnost spojená s realizací stavby</t>
  </si>
  <si>
    <t>1832906275</t>
  </si>
  <si>
    <t>https://podminky.urs.cz/item/CS_URS_2025_01/045303000</t>
  </si>
  <si>
    <t>VRN7</t>
  </si>
  <si>
    <t>Provozní vlivy</t>
  </si>
  <si>
    <t>072103000</t>
  </si>
  <si>
    <t>Silniční provoz - projednání DIO a zajištění DIR</t>
  </si>
  <si>
    <t>1827291836</t>
  </si>
  <si>
    <t>https://podminky.urs.cz/item/CS_URS_2025_01/072103000</t>
  </si>
  <si>
    <t>072203000</t>
  </si>
  <si>
    <t>Silniční provoz - zajištění DIO (dopravní značení)</t>
  </si>
  <si>
    <t>-1730787400</t>
  </si>
  <si>
    <t>https://podminky.urs.cz/item/CS_URS_2025_01/072203000</t>
  </si>
  <si>
    <t>041103000</t>
  </si>
  <si>
    <t>Autorský dozor projektanta</t>
  </si>
  <si>
    <t>hod</t>
  </si>
  <si>
    <t>-675568733</t>
  </si>
  <si>
    <t>https://podminky.urs.cz/item/CS_URS_2025_01/041103000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</si>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</sst>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80405114" TargetMode="External" /><Relationship Id="rId3" Type="http://schemas.openxmlformats.org/officeDocument/2006/relationships/hyperlink" Target="https://podminky.urs.cz/item/CS_URS_2025_01/591141111" TargetMode="External" /><Relationship Id="rId4" Type="http://schemas.openxmlformats.org/officeDocument/2006/relationships/hyperlink" Target="https://podminky.urs.cz/item/CS_URS_2025_01/567120109" TargetMode="External" /><Relationship Id="rId5" Type="http://schemas.openxmlformats.org/officeDocument/2006/relationships/hyperlink" Target="https://podminky.urs.cz/item/CS_URS_2025_01/596211120" TargetMode="External" /><Relationship Id="rId6" Type="http://schemas.openxmlformats.org/officeDocument/2006/relationships/hyperlink" Target="https://podminky.urs.cz/item/CS_URS_2025_01/564710001" TargetMode="External" /><Relationship Id="rId7" Type="http://schemas.openxmlformats.org/officeDocument/2006/relationships/hyperlink" Target="https://podminky.urs.cz/item/CS_URS_2025_01/564851011" TargetMode="External" /><Relationship Id="rId8" Type="http://schemas.openxmlformats.org/officeDocument/2006/relationships/hyperlink" Target="https://podminky.urs.cz/item/CS_URS_2025_01/916131113" TargetMode="External" /><Relationship Id="rId9" Type="http://schemas.openxmlformats.org/officeDocument/2006/relationships/hyperlink" Target="https://podminky.urs.cz/item/CS_URS_2025_01/916231213" TargetMode="External" /><Relationship Id="rId10" Type="http://schemas.openxmlformats.org/officeDocument/2006/relationships/hyperlink" Target="https://podminky.urs.cz/item/CS_URS_2025_01/460091111" TargetMode="External" /><Relationship Id="rId11" Type="http://schemas.openxmlformats.org/officeDocument/2006/relationships/hyperlink" Target="https://podminky.urs.cz/item/CS_URS_2025_01/468011141" TargetMode="External" /><Relationship Id="rId12" Type="http://schemas.openxmlformats.org/officeDocument/2006/relationships/hyperlink" Target="https://podminky.urs.cz/item/CS_URS_2025_01/468011131" TargetMode="External" /><Relationship Id="rId13" Type="http://schemas.openxmlformats.org/officeDocument/2006/relationships/hyperlink" Target="https://podminky.urs.cz/item/CS_URS_2025_01/468011121" TargetMode="External" /><Relationship Id="rId14" Type="http://schemas.openxmlformats.org/officeDocument/2006/relationships/hyperlink" Target="https://podminky.urs.cz/item/CS_URS_2025_01/468011122" TargetMode="External" /><Relationship Id="rId15" Type="http://schemas.openxmlformats.org/officeDocument/2006/relationships/hyperlink" Target="https://podminky.urs.cz/item/CS_URS_2025_01/468031211" TargetMode="External" /><Relationship Id="rId16" Type="http://schemas.openxmlformats.org/officeDocument/2006/relationships/hyperlink" Target="https://podminky.urs.cz/item/CS_URS_2025_01/460381111" TargetMode="External" /><Relationship Id="rId17" Type="http://schemas.openxmlformats.org/officeDocument/2006/relationships/hyperlink" Target="https://podminky.urs.cz/item/CS_URS_2025_01/460371111" TargetMode="External" /><Relationship Id="rId18" Type="http://schemas.openxmlformats.org/officeDocument/2006/relationships/hyperlink" Target="https://podminky.urs.cz/item/CS_URS_2025_01/460341113" TargetMode="External" /><Relationship Id="rId19" Type="http://schemas.openxmlformats.org/officeDocument/2006/relationships/hyperlink" Target="https://podminky.urs.cz/item/CS_URS_2025_01/460551112" TargetMode="External" /><Relationship Id="rId20" Type="http://schemas.openxmlformats.org/officeDocument/2006/relationships/hyperlink" Target="https://podminky.urs.cz/item/CS_URS_2025_01/460581131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596211120" TargetMode="External" /><Relationship Id="rId3" Type="http://schemas.openxmlformats.org/officeDocument/2006/relationships/hyperlink" Target="https://podminky.urs.cz/item/CS_URS_2025_01/564710001" TargetMode="External" /><Relationship Id="rId4" Type="http://schemas.openxmlformats.org/officeDocument/2006/relationships/hyperlink" Target="https://podminky.urs.cz/item/CS_URS_2025_01/564851011" TargetMode="External" /><Relationship Id="rId5" Type="http://schemas.openxmlformats.org/officeDocument/2006/relationships/hyperlink" Target="https://podminky.urs.cz/item/CS_URS_2025_01/998223011" TargetMode="External" /><Relationship Id="rId6" Type="http://schemas.openxmlformats.org/officeDocument/2006/relationships/hyperlink" Target="https://podminky.urs.cz/item/CS_URS_2025_01/998223091" TargetMode="External" /><Relationship Id="rId7" Type="http://schemas.openxmlformats.org/officeDocument/2006/relationships/hyperlink" Target="https://podminky.urs.cz/item/CS_URS_2025_01/998223095" TargetMode="External" /><Relationship Id="rId8" Type="http://schemas.openxmlformats.org/officeDocument/2006/relationships/hyperlink" Target="https://podminky.urs.cz/item/CS_URS_2025_01/998229111" TargetMode="External" /><Relationship Id="rId9" Type="http://schemas.openxmlformats.org/officeDocument/2006/relationships/hyperlink" Target="https://podminky.urs.cz/item/CS_URS_2025_01/998229121" TargetMode="External" /><Relationship Id="rId10" Type="http://schemas.openxmlformats.org/officeDocument/2006/relationships/hyperlink" Target="https://podminky.urs.cz/item/CS_URS_2025_01/741122122" TargetMode="External" /><Relationship Id="rId11" Type="http://schemas.openxmlformats.org/officeDocument/2006/relationships/hyperlink" Target="https://podminky.urs.cz/item/CS_URS_2025_01/741122152" TargetMode="External" /><Relationship Id="rId12" Type="http://schemas.openxmlformats.org/officeDocument/2006/relationships/hyperlink" Target="https://podminky.urs.cz/item/CS_URS_2025_01/741122153" TargetMode="External" /><Relationship Id="rId13" Type="http://schemas.openxmlformats.org/officeDocument/2006/relationships/hyperlink" Target="https://podminky.urs.cz/item/CS_URS_2025_01/741122155" TargetMode="External" /><Relationship Id="rId14" Type="http://schemas.openxmlformats.org/officeDocument/2006/relationships/hyperlink" Target="https://podminky.urs.cz/item/CS_URS_2025_01/741122222" TargetMode="External" /><Relationship Id="rId15" Type="http://schemas.openxmlformats.org/officeDocument/2006/relationships/hyperlink" Target="https://podminky.urs.cz/item/CS_URS_2025_01/741210201" TargetMode="External" /><Relationship Id="rId16" Type="http://schemas.openxmlformats.org/officeDocument/2006/relationships/hyperlink" Target="https://podminky.urs.cz/item/CS_URS_2025_01/741230001" TargetMode="External" /><Relationship Id="rId17" Type="http://schemas.openxmlformats.org/officeDocument/2006/relationships/hyperlink" Target="https://podminky.urs.cz/item/CS_URS_2025_01/741231013" TargetMode="External" /><Relationship Id="rId18" Type="http://schemas.openxmlformats.org/officeDocument/2006/relationships/hyperlink" Target="https://podminky.urs.cz/item/CS_URS_2025_01/741231003" TargetMode="External" /><Relationship Id="rId19" Type="http://schemas.openxmlformats.org/officeDocument/2006/relationships/hyperlink" Target="https://podminky.urs.cz/item/CS_URS_2025_01/998741121" TargetMode="External" /><Relationship Id="rId20" Type="http://schemas.openxmlformats.org/officeDocument/2006/relationships/hyperlink" Target="https://podminky.urs.cz/item/CS_URS_2025_01/998741129" TargetMode="External" /><Relationship Id="rId21" Type="http://schemas.openxmlformats.org/officeDocument/2006/relationships/hyperlink" Target="https://podminky.urs.cz/item/CS_URS_2025_01/210220020" TargetMode="External" /><Relationship Id="rId22" Type="http://schemas.openxmlformats.org/officeDocument/2006/relationships/hyperlink" Target="https://podminky.urs.cz/item/CS_URS_2025_01/210220022" TargetMode="External" /><Relationship Id="rId23" Type="http://schemas.openxmlformats.org/officeDocument/2006/relationships/hyperlink" Target="https://podminky.urs.cz/item/CS_URS_2025_01/220960182" TargetMode="External" /><Relationship Id="rId24" Type="http://schemas.openxmlformats.org/officeDocument/2006/relationships/hyperlink" Target="https://podminky.urs.cz/item/CS_URS_2025_01/220960003" TargetMode="External" /><Relationship Id="rId25" Type="http://schemas.openxmlformats.org/officeDocument/2006/relationships/hyperlink" Target="https://podminky.urs.cz/item/CS_URS_2025_01/220960002" TargetMode="External" /><Relationship Id="rId26" Type="http://schemas.openxmlformats.org/officeDocument/2006/relationships/hyperlink" Target="https://podminky.urs.cz/item/CS_URS_2025_01/220960005" TargetMode="External" /><Relationship Id="rId27" Type="http://schemas.openxmlformats.org/officeDocument/2006/relationships/hyperlink" Target="https://podminky.urs.cz/item/CS_URS_2025_01/220960021" TargetMode="External" /><Relationship Id="rId28" Type="http://schemas.openxmlformats.org/officeDocument/2006/relationships/hyperlink" Target="https://podminky.urs.cz/item/CS_URS_2025_01/220960031" TargetMode="External" /><Relationship Id="rId29" Type="http://schemas.openxmlformats.org/officeDocument/2006/relationships/hyperlink" Target="https://podminky.urs.cz/item/CS_URS_2025_01/220960036" TargetMode="External" /><Relationship Id="rId30" Type="http://schemas.openxmlformats.org/officeDocument/2006/relationships/hyperlink" Target="https://podminky.urs.cz/item/CS_URS_2025_01/220960041" TargetMode="External" /><Relationship Id="rId31" Type="http://schemas.openxmlformats.org/officeDocument/2006/relationships/hyperlink" Target="https://podminky.urs.cz/item/CS_URS_2025_01/220960044" TargetMode="External" /><Relationship Id="rId32" Type="http://schemas.openxmlformats.org/officeDocument/2006/relationships/hyperlink" Target="https://podminky.urs.cz/item/CS_URS_2025_01/220960113" TargetMode="External" /><Relationship Id="rId33" Type="http://schemas.openxmlformats.org/officeDocument/2006/relationships/hyperlink" Target="https://podminky.urs.cz/item/CS_URS_2025_01/220960161" TargetMode="External" /><Relationship Id="rId34" Type="http://schemas.openxmlformats.org/officeDocument/2006/relationships/hyperlink" Target="https://podminky.urs.cz/item/CS_URS_2025_01/220960116" TargetMode="External" /><Relationship Id="rId35" Type="http://schemas.openxmlformats.org/officeDocument/2006/relationships/hyperlink" Target="https://podminky.urs.cz/item/CS_URS_2025_01/220960120" TargetMode="External" /><Relationship Id="rId36" Type="http://schemas.openxmlformats.org/officeDocument/2006/relationships/hyperlink" Target="https://podminky.urs.cz/item/CS_URS_2025_01/220960125" TargetMode="External" /><Relationship Id="rId37" Type="http://schemas.openxmlformats.org/officeDocument/2006/relationships/hyperlink" Target="https://podminky.urs.cz/item/CS_URS_2025_01/220960126" TargetMode="External" /><Relationship Id="rId38" Type="http://schemas.openxmlformats.org/officeDocument/2006/relationships/hyperlink" Target="https://podminky.urs.cz/item/CS_URS_2025_01/220960133" TargetMode="External" /><Relationship Id="rId39" Type="http://schemas.openxmlformats.org/officeDocument/2006/relationships/hyperlink" Target="https://podminky.urs.cz/item/CS_URS_2025_01/220960134" TargetMode="External" /><Relationship Id="rId40" Type="http://schemas.openxmlformats.org/officeDocument/2006/relationships/hyperlink" Target="https://podminky.urs.cz/item/CS_URS_2025_01/220960156" TargetMode="External" /><Relationship Id="rId41" Type="http://schemas.openxmlformats.org/officeDocument/2006/relationships/hyperlink" Target="https://podminky.urs.cz/item/CS_URS_2025_01/220960171" TargetMode="External" /><Relationship Id="rId42" Type="http://schemas.openxmlformats.org/officeDocument/2006/relationships/hyperlink" Target="https://podminky.urs.cz/item/CS_URS_2025_01/220960191" TargetMode="External" /><Relationship Id="rId43" Type="http://schemas.openxmlformats.org/officeDocument/2006/relationships/hyperlink" Target="https://podminky.urs.cz/item/CS_URS_2025_01/220960197" TargetMode="External" /><Relationship Id="rId44" Type="http://schemas.openxmlformats.org/officeDocument/2006/relationships/hyperlink" Target="https://podminky.urs.cz/item/CS_URS_2025_01/220960222" TargetMode="External" /><Relationship Id="rId45" Type="http://schemas.openxmlformats.org/officeDocument/2006/relationships/hyperlink" Target="https://podminky.urs.cz/item/CS_URS_2025_01/220960311" TargetMode="External" /><Relationship Id="rId46" Type="http://schemas.openxmlformats.org/officeDocument/2006/relationships/hyperlink" Target="https://podminky.urs.cz/item/CS_URS_2025_01/220960312" TargetMode="External" /><Relationship Id="rId47" Type="http://schemas.openxmlformats.org/officeDocument/2006/relationships/hyperlink" Target="https://podminky.urs.cz/item/CS_URS_2025_01/220110152" TargetMode="External" /><Relationship Id="rId48" Type="http://schemas.openxmlformats.org/officeDocument/2006/relationships/hyperlink" Target="https://podminky.urs.cz/item/CS_URS_2025_01/220110346" TargetMode="External" /><Relationship Id="rId49" Type="http://schemas.openxmlformats.org/officeDocument/2006/relationships/hyperlink" Target="https://podminky.urs.cz/item/CS_URS_2025_01/220300523" TargetMode="External" /><Relationship Id="rId50" Type="http://schemas.openxmlformats.org/officeDocument/2006/relationships/hyperlink" Target="https://podminky.urs.cz/item/CS_URS_2025_01/220300533" TargetMode="External" /><Relationship Id="rId51" Type="http://schemas.openxmlformats.org/officeDocument/2006/relationships/hyperlink" Target="https://podminky.urs.cz/item/CS_URS_2025_01/460010022" TargetMode="External" /><Relationship Id="rId52" Type="http://schemas.openxmlformats.org/officeDocument/2006/relationships/hyperlink" Target="https://podminky.urs.cz/item/CS_URS_2025_01/460161152" TargetMode="External" /><Relationship Id="rId53" Type="http://schemas.openxmlformats.org/officeDocument/2006/relationships/hyperlink" Target="https://podminky.urs.cz/item/CS_URS_2025_01/460161482" TargetMode="External" /><Relationship Id="rId54" Type="http://schemas.openxmlformats.org/officeDocument/2006/relationships/hyperlink" Target="https://podminky.urs.cz/item/CS_URS_2025_01/460631212" TargetMode="External" /><Relationship Id="rId55" Type="http://schemas.openxmlformats.org/officeDocument/2006/relationships/hyperlink" Target="https://podminky.urs.cz/item/CS_URS_2025_01/460631215" TargetMode="External" /><Relationship Id="rId56" Type="http://schemas.openxmlformats.org/officeDocument/2006/relationships/hyperlink" Target="https://podminky.urs.cz/item/CS_URS_2025_01/460632113" TargetMode="External" /><Relationship Id="rId57" Type="http://schemas.openxmlformats.org/officeDocument/2006/relationships/hyperlink" Target="https://podminky.urs.cz/item/CS_URS_2025_01/460632213" TargetMode="External" /><Relationship Id="rId58" Type="http://schemas.openxmlformats.org/officeDocument/2006/relationships/hyperlink" Target="https://podminky.urs.cz/item/CS_URS_2025_01/460791212" TargetMode="External" /><Relationship Id="rId59" Type="http://schemas.openxmlformats.org/officeDocument/2006/relationships/hyperlink" Target="https://podminky.urs.cz/item/CS_URS_2025_01/460791214" TargetMode="External" /><Relationship Id="rId60" Type="http://schemas.openxmlformats.org/officeDocument/2006/relationships/hyperlink" Target="https://podminky.urs.cz/item/CS_URS_2025_01/468011122" TargetMode="External" /><Relationship Id="rId61" Type="http://schemas.openxmlformats.org/officeDocument/2006/relationships/hyperlink" Target="https://podminky.urs.cz/item/CS_URS_2025_01/469972111" TargetMode="External" /><Relationship Id="rId62" Type="http://schemas.openxmlformats.org/officeDocument/2006/relationships/hyperlink" Target="https://podminky.urs.cz/item/CS_URS_2025_01/469972121" TargetMode="External" /><Relationship Id="rId6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22121" TargetMode="External" /><Relationship Id="rId2" Type="http://schemas.openxmlformats.org/officeDocument/2006/relationships/hyperlink" Target="https://podminky.urs.cz/item/CS_URS_2025_01/741313009" TargetMode="External" /><Relationship Id="rId3" Type="http://schemas.openxmlformats.org/officeDocument/2006/relationships/hyperlink" Target="https://podminky.urs.cz/item/CS_URS_2025_01/741320105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03000" TargetMode="External" /><Relationship Id="rId2" Type="http://schemas.openxmlformats.org/officeDocument/2006/relationships/hyperlink" Target="https://podminky.urs.cz/item/CS_URS_2025_01/012303000" TargetMode="External" /><Relationship Id="rId3" Type="http://schemas.openxmlformats.org/officeDocument/2006/relationships/hyperlink" Target="https://podminky.urs.cz/item/CS_URS_2025_01/013244000" TargetMode="External" /><Relationship Id="rId4" Type="http://schemas.openxmlformats.org/officeDocument/2006/relationships/hyperlink" Target="https://podminky.urs.cz/item/CS_URS_2025_01/013254000" TargetMode="External" /><Relationship Id="rId5" Type="http://schemas.openxmlformats.org/officeDocument/2006/relationships/hyperlink" Target="https://podminky.urs.cz/item/CS_URS_2025_01/032002000" TargetMode="External" /><Relationship Id="rId6" Type="http://schemas.openxmlformats.org/officeDocument/2006/relationships/hyperlink" Target="https://podminky.urs.cz/item/CS_URS_2025_01/032403000" TargetMode="External" /><Relationship Id="rId7" Type="http://schemas.openxmlformats.org/officeDocument/2006/relationships/hyperlink" Target="https://podminky.urs.cz/item/CS_URS_2025_01/034303000" TargetMode="External" /><Relationship Id="rId8" Type="http://schemas.openxmlformats.org/officeDocument/2006/relationships/hyperlink" Target="https://podminky.urs.cz/item/CS_URS_2025_01/044002000" TargetMode="External" /><Relationship Id="rId9" Type="http://schemas.openxmlformats.org/officeDocument/2006/relationships/hyperlink" Target="https://podminky.urs.cz/item/CS_URS_2025_01/045303000" TargetMode="External" /><Relationship Id="rId10" Type="http://schemas.openxmlformats.org/officeDocument/2006/relationships/hyperlink" Target="https://podminky.urs.cz/item/CS_URS_2025_01/072103000" TargetMode="External" /><Relationship Id="rId11" Type="http://schemas.openxmlformats.org/officeDocument/2006/relationships/hyperlink" Target="https://podminky.urs.cz/item/CS_URS_2025_01/072203000" TargetMode="External" /><Relationship Id="rId12" Type="http://schemas.openxmlformats.org/officeDocument/2006/relationships/hyperlink" Target="https://podminky.urs.cz/item/CS_URS_2025_01/041103000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241212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Měšice, křižovatka silnic II/244 x III/2443 – SSZ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Měšice, křižovatka silnic 11/244 x 111/2443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19. 2. 2025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KSÚS Středočeského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AŽD Praha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AŽD Praha s.r.o., DAST Brno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4.7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A - Stavební úprav...'!J30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101 A - Stavební úprav...'!P88</f>
        <v>0</v>
      </c>
      <c r="AV55" s="122">
        <f>'SO 101 A - Stavební úprav...'!J33</f>
        <v>0</v>
      </c>
      <c r="AW55" s="122">
        <f>'SO 101 A - Stavební úprav...'!J34</f>
        <v>0</v>
      </c>
      <c r="AX55" s="122">
        <f>'SO 101 A - Stavební úprav...'!J35</f>
        <v>0</v>
      </c>
      <c r="AY55" s="122">
        <f>'SO 101 A - Stavební úprav...'!J36</f>
        <v>0</v>
      </c>
      <c r="AZ55" s="122">
        <f>'SO 101 A - Stavební úprav...'!F33</f>
        <v>0</v>
      </c>
      <c r="BA55" s="122">
        <f>'SO 101 A - Stavební úprav...'!F34</f>
        <v>0</v>
      </c>
      <c r="BB55" s="122">
        <f>'SO 101 A - Stavební úprav...'!F35</f>
        <v>0</v>
      </c>
      <c r="BC55" s="122">
        <f>'SO 101 A - Stavební úprav...'!F36</f>
        <v>0</v>
      </c>
      <c r="BD55" s="124">
        <f>'SO 101 A - Stavební úprav...'!F37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4.7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101 B - Stavební úprav...'!J30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101 B - Stavební úprav...'!P88</f>
        <v>0</v>
      </c>
      <c r="AV56" s="122">
        <f>'SO 101 B - Stavební úprav...'!J33</f>
        <v>0</v>
      </c>
      <c r="AW56" s="122">
        <f>'SO 101 B - Stavební úprav...'!J34</f>
        <v>0</v>
      </c>
      <c r="AX56" s="122">
        <f>'SO 101 B - Stavební úprav...'!J35</f>
        <v>0</v>
      </c>
      <c r="AY56" s="122">
        <f>'SO 101 B - Stavební úprav...'!J36</f>
        <v>0</v>
      </c>
      <c r="AZ56" s="122">
        <f>'SO 101 B - Stavební úprav...'!F33</f>
        <v>0</v>
      </c>
      <c r="BA56" s="122">
        <f>'SO 101 B - Stavební úprav...'!F34</f>
        <v>0</v>
      </c>
      <c r="BB56" s="122">
        <f>'SO 101 B - Stavební úprav...'!F35</f>
        <v>0</v>
      </c>
      <c r="BC56" s="122">
        <f>'SO 101 B - Stavební úprav...'!F36</f>
        <v>0</v>
      </c>
      <c r="BD56" s="124">
        <f>'SO 101 B - Stavební úprav...'!F37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16.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401 - Technologie SSZ'!J30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401 - Technologie SSZ'!P90</f>
        <v>0</v>
      </c>
      <c r="AV57" s="122">
        <f>'SO 401 - Technologie SSZ'!J33</f>
        <v>0</v>
      </c>
      <c r="AW57" s="122">
        <f>'SO 401 - Technologie SSZ'!J34</f>
        <v>0</v>
      </c>
      <c r="AX57" s="122">
        <f>'SO 401 - Technologie SSZ'!J35</f>
        <v>0</v>
      </c>
      <c r="AY57" s="122">
        <f>'SO 401 - Technologie SSZ'!J36</f>
        <v>0</v>
      </c>
      <c r="AZ57" s="122">
        <f>'SO 401 - Technologie SSZ'!F33</f>
        <v>0</v>
      </c>
      <c r="BA57" s="122">
        <f>'SO 401 - Technologie SSZ'!F34</f>
        <v>0</v>
      </c>
      <c r="BB57" s="122">
        <f>'SO 401 - Technologie SSZ'!F35</f>
        <v>0</v>
      </c>
      <c r="BC57" s="122">
        <f>'SO 401 - Technologie SSZ'!F36</f>
        <v>0</v>
      </c>
      <c r="BD57" s="124">
        <f>'SO 401 - Technologie SSZ'!F37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16.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'DK - Příprava pro dohledo...'!J30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'DK - Příprava pro dohledo...'!P81</f>
        <v>0</v>
      </c>
      <c r="AV58" s="122">
        <f>'DK - Příprava pro dohledo...'!J33</f>
        <v>0</v>
      </c>
      <c r="AW58" s="122">
        <f>'DK - Příprava pro dohledo...'!J34</f>
        <v>0</v>
      </c>
      <c r="AX58" s="122">
        <f>'DK - Příprava pro dohledo...'!J35</f>
        <v>0</v>
      </c>
      <c r="AY58" s="122">
        <f>'DK - Příprava pro dohledo...'!J36</f>
        <v>0</v>
      </c>
      <c r="AZ58" s="122">
        <f>'DK - Příprava pro dohledo...'!F33</f>
        <v>0</v>
      </c>
      <c r="BA58" s="122">
        <f>'DK - Příprava pro dohledo...'!F34</f>
        <v>0</v>
      </c>
      <c r="BB58" s="122">
        <f>'DK - Příprava pro dohledo...'!F35</f>
        <v>0</v>
      </c>
      <c r="BC58" s="122">
        <f>'DK - Příprava pro dohledo...'!F36</f>
        <v>0</v>
      </c>
      <c r="BD58" s="124">
        <f>'DK - Příprava pro dohledo...'!F37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16.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'VRN - Vedlejší rozpočtové...'!J30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6">
        <v>0</v>
      </c>
      <c r="AT59" s="127">
        <f>ROUND(SUM(AV59:AW59),2)</f>
        <v>0</v>
      </c>
      <c r="AU59" s="128">
        <f>'VRN - Vedlejší rozpočtové...'!P84</f>
        <v>0</v>
      </c>
      <c r="AV59" s="127">
        <f>'VRN - Vedlejší rozpočtové...'!J33</f>
        <v>0</v>
      </c>
      <c r="AW59" s="127">
        <f>'VRN - Vedlejší rozpočtové...'!J34</f>
        <v>0</v>
      </c>
      <c r="AX59" s="127">
        <f>'VRN - Vedlejší rozpočtové...'!J35</f>
        <v>0</v>
      </c>
      <c r="AY59" s="127">
        <f>'VRN - Vedlejší rozpočtové...'!J36</f>
        <v>0</v>
      </c>
      <c r="AZ59" s="127">
        <f>'VRN - Vedlejší rozpočtové...'!F33</f>
        <v>0</v>
      </c>
      <c r="BA59" s="127">
        <f>'VRN - Vedlejší rozpočtové...'!F34</f>
        <v>0</v>
      </c>
      <c r="BB59" s="127">
        <f>'VRN - Vedlejší rozpočtové...'!F35</f>
        <v>0</v>
      </c>
      <c r="BC59" s="127">
        <f>'VRN - Vedlejší rozpočtové...'!F36</f>
        <v>0</v>
      </c>
      <c r="BD59" s="129">
        <f>'VRN - Vedlejší rozpočtové...'!F37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uKdudtEyZ40s49sJ7C8Yit8xSaglw1HPyiA2DrB1ZEXLCPNszLcRQAkQQ3oXGh7RPKUzD8GtiqKGQgTuzKYdsQ==" hashValue="XXxFF4Y8LX2tX8KfZMot7ZnmN8W2rTRWCfTSbQEl6g9S7KFY7HW/mE1iXXdrVQZvKtQMXjSWsm9MAaXmvRscY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A - Stavební úprav...'!C2" display="/"/>
    <hyperlink ref="A56" location="'SO 101 B - Stavební úprav...'!C2" display="/"/>
    <hyperlink ref="A57" location="'SO 401 - Technologie SSZ'!C2" display="/"/>
    <hyperlink ref="A58" location="'DK - Příprava pro dohledo...'!C2" display="/"/>
    <hyperlink ref="A59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Měšice, křižovatka silnic II/244 x III/2443 – SSZ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ROUND((SUM(BE88:BE228)),  2)</f>
        <v>0</v>
      </c>
      <c r="G33" s="40"/>
      <c r="H33" s="40"/>
      <c r="I33" s="150">
        <v>0.20999999999999999</v>
      </c>
      <c r="J33" s="149">
        <f>ROUND(((SUM(BE88:BE228))*I33),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ROUND((SUM(BF88:BF228)),  2)</f>
        <v>0</v>
      </c>
      <c r="G34" s="40"/>
      <c r="H34" s="40"/>
      <c r="I34" s="150">
        <v>0.12</v>
      </c>
      <c r="J34" s="149">
        <f>ROUND(((SUM(BF88:BF228))*I34),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ROUND((SUM(BG88:BG228)),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ROUND((SUM(BH88:BH228)),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ROUND((SUM(BI88:BI228)),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Měšice, křižovatka silnic II/244 x III/2443 – SSZ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A - Stavební úpravy (KSÚS)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Měšice, křižovatka silnic 11/244 x 111/2443</v>
      </c>
      <c r="G52" s="42"/>
      <c r="H52" s="42"/>
      <c r="I52" s="34" t="s">
        <v>23</v>
      </c>
      <c r="J52" s="74" t="str">
        <f>IF(J12="","",J12)</f>
        <v>19. 2. 2025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KSÚS Středočeského kraje</v>
      </c>
      <c r="G54" s="42"/>
      <c r="H54" s="42"/>
      <c r="I54" s="34" t="s">
        <v>31</v>
      </c>
      <c r="J54" s="38" t="str">
        <f>E21</f>
        <v>AŽD Praha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AŽD Praha s.r.o., DAST Brno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J143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J156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110</v>
      </c>
      <c r="E66" s="176"/>
      <c r="F66" s="176"/>
      <c r="G66" s="176"/>
      <c r="H66" s="176"/>
      <c r="I66" s="176"/>
      <c r="J66" s="177">
        <f>J223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111</v>
      </c>
      <c r="E67" s="170"/>
      <c r="F67" s="170"/>
      <c r="G67" s="170"/>
      <c r="H67" s="170"/>
      <c r="I67" s="170"/>
      <c r="J67" s="171">
        <f>J225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112</v>
      </c>
      <c r="E68" s="176"/>
      <c r="F68" s="176"/>
      <c r="G68" s="176"/>
      <c r="H68" s="176"/>
      <c r="I68" s="176"/>
      <c r="J68" s="177">
        <f>J226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Měšice, křižovatka silnic II/244 x III/2443 – SSZ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98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101 A - Stavební úpravy (KSÚS)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Měšice, křižovatka silnic 11/244 x 111/2443</v>
      </c>
      <c r="G82" s="42"/>
      <c r="H82" s="42"/>
      <c r="I82" s="34" t="s">
        <v>23</v>
      </c>
      <c r="J82" s="74" t="str">
        <f>IF(J12="","",J12)</f>
        <v>19. 2. 2025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KSÚS Středočeského kraje</v>
      </c>
      <c r="G84" s="42"/>
      <c r="H84" s="42"/>
      <c r="I84" s="34" t="s">
        <v>31</v>
      </c>
      <c r="J84" s="38" t="str">
        <f>E21</f>
        <v>AŽD Praha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AŽD Praha s.r.o., DAST Brno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114</v>
      </c>
      <c r="D87" s="182" t="s">
        <v>59</v>
      </c>
      <c r="E87" s="182" t="s">
        <v>55</v>
      </c>
      <c r="F87" s="182" t="s">
        <v>56</v>
      </c>
      <c r="G87" s="182" t="s">
        <v>115</v>
      </c>
      <c r="H87" s="182" t="s">
        <v>116</v>
      </c>
      <c r="I87" s="182" t="s">
        <v>117</v>
      </c>
      <c r="J87" s="182" t="s">
        <v>102</v>
      </c>
      <c r="K87" s="183" t="s">
        <v>118</v>
      </c>
      <c r="L87" s="184"/>
      <c r="M87" s="94" t="s">
        <v>19</v>
      </c>
      <c r="N87" s="95" t="s">
        <v>44</v>
      </c>
      <c r="O87" s="95" t="s">
        <v>119</v>
      </c>
      <c r="P87" s="95" t="s">
        <v>120</v>
      </c>
      <c r="Q87" s="95" t="s">
        <v>121</v>
      </c>
      <c r="R87" s="95" t="s">
        <v>122</v>
      </c>
      <c r="S87" s="95" t="s">
        <v>123</v>
      </c>
      <c r="T87" s="96" t="s">
        <v>124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125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P89+P225</f>
        <v>0</v>
      </c>
      <c r="Q88" s="98"/>
      <c r="R88" s="187">
        <f>R89+R225</f>
        <v>167.9984638</v>
      </c>
      <c r="S88" s="98"/>
      <c r="T88" s="188">
        <f>T89+T225</f>
        <v>91.99799999999999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73</v>
      </c>
      <c r="AU88" s="19" t="s">
        <v>103</v>
      </c>
      <c r="BK88" s="189">
        <f>BK89+BK225</f>
        <v>0</v>
      </c>
    </row>
    <row r="89" s="12" customFormat="1" ht="25.92" customHeight="1">
      <c r="A89" s="12"/>
      <c r="B89" s="190"/>
      <c r="C89" s="191"/>
      <c r="D89" s="192" t="s">
        <v>73</v>
      </c>
      <c r="E89" s="193" t="s">
        <v>126</v>
      </c>
      <c r="F89" s="193" t="s">
        <v>127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P90+P106+P110+P143+P156+P223</f>
        <v>0</v>
      </c>
      <c r="Q89" s="198"/>
      <c r="R89" s="199">
        <f>R90+R106+R110+R143+R156+R223</f>
        <v>167.9984638</v>
      </c>
      <c r="S89" s="198"/>
      <c r="T89" s="200">
        <f>T90+T106+T110+T143+T156+T223</f>
        <v>91.99799999999999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82</v>
      </c>
      <c r="AT89" s="202" t="s">
        <v>73</v>
      </c>
      <c r="AU89" s="202" t="s">
        <v>74</v>
      </c>
      <c r="AY89" s="201" t="s">
        <v>128</v>
      </c>
      <c r="BK89" s="203">
        <f>BK90+BK106+BK110+BK143+BK156+BK223</f>
        <v>0</v>
      </c>
    </row>
    <row r="90" s="12" customFormat="1" ht="22.8" customHeight="1">
      <c r="A90" s="12"/>
      <c r="B90" s="190"/>
      <c r="C90" s="191"/>
      <c r="D90" s="192" t="s">
        <v>73</v>
      </c>
      <c r="E90" s="204" t="s">
        <v>82</v>
      </c>
      <c r="F90" s="204" t="s">
        <v>129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SUM(P91:P105)</f>
        <v>0</v>
      </c>
      <c r="Q90" s="198"/>
      <c r="R90" s="199">
        <f>SUM(R91:R105)</f>
        <v>0.0080199999999999994</v>
      </c>
      <c r="S90" s="198"/>
      <c r="T90" s="200">
        <f>SUM(T91:T105)</f>
        <v>86.006999999999991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82</v>
      </c>
      <c r="AT90" s="202" t="s">
        <v>73</v>
      </c>
      <c r="AU90" s="202" t="s">
        <v>82</v>
      </c>
      <c r="AY90" s="201" t="s">
        <v>128</v>
      </c>
      <c r="BK90" s="203">
        <f>SUM(BK91:BK105)</f>
        <v>0</v>
      </c>
    </row>
    <row r="91" s="2" customFormat="1" ht="24.15" customHeight="1">
      <c r="A91" s="40"/>
      <c r="B91" s="41"/>
      <c r="C91" s="206" t="s">
        <v>82</v>
      </c>
      <c r="D91" s="206" t="s">
        <v>130</v>
      </c>
      <c r="E91" s="207" t="s">
        <v>131</v>
      </c>
      <c r="F91" s="208" t="s">
        <v>132</v>
      </c>
      <c r="G91" s="209" t="s">
        <v>133</v>
      </c>
      <c r="H91" s="210">
        <v>751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45</v>
      </c>
      <c r="O91" s="86"/>
      <c r="P91" s="215">
        <f>O91*H91</f>
        <v>0</v>
      </c>
      <c r="Q91" s="215">
        <v>1.0000000000000001E-05</v>
      </c>
      <c r="R91" s="215">
        <f>Q91*H91</f>
        <v>0.0075100000000000002</v>
      </c>
      <c r="S91" s="215">
        <v>0.091999999999999998</v>
      </c>
      <c r="T91" s="216">
        <f>S91*H91</f>
        <v>69.091999999999999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134</v>
      </c>
      <c r="AT91" s="217" t="s">
        <v>130</v>
      </c>
      <c r="AU91" s="217" t="s">
        <v>84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82</v>
      </c>
      <c r="BK91" s="218">
        <f>ROUND(I91*H91,2)</f>
        <v>0</v>
      </c>
      <c r="BL91" s="19" t="s">
        <v>134</v>
      </c>
      <c r="BM91" s="217" t="s">
        <v>135</v>
      </c>
    </row>
    <row r="92" s="13" customFormat="1">
      <c r="A92" s="13"/>
      <c r="B92" s="219"/>
      <c r="C92" s="220"/>
      <c r="D92" s="221" t="s">
        <v>136</v>
      </c>
      <c r="E92" s="222" t="s">
        <v>19</v>
      </c>
      <c r="F92" s="223" t="s">
        <v>137</v>
      </c>
      <c r="G92" s="220"/>
      <c r="H92" s="222" t="s">
        <v>19</v>
      </c>
      <c r="I92" s="224"/>
      <c r="J92" s="220"/>
      <c r="K92" s="220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136</v>
      </c>
      <c r="AU92" s="229" t="s">
        <v>84</v>
      </c>
      <c r="AV92" s="13" t="s">
        <v>82</v>
      </c>
      <c r="AW92" s="13" t="s">
        <v>35</v>
      </c>
      <c r="AX92" s="13" t="s">
        <v>74</v>
      </c>
      <c r="AY92" s="229" t="s">
        <v>128</v>
      </c>
    </row>
    <row r="93" s="14" customFormat="1">
      <c r="A93" s="14"/>
      <c r="B93" s="230"/>
      <c r="C93" s="231"/>
      <c r="D93" s="221" t="s">
        <v>136</v>
      </c>
      <c r="E93" s="232" t="s">
        <v>19</v>
      </c>
      <c r="F93" s="233" t="s">
        <v>138</v>
      </c>
      <c r="G93" s="231"/>
      <c r="H93" s="234">
        <v>751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136</v>
      </c>
      <c r="AU93" s="240" t="s">
        <v>84</v>
      </c>
      <c r="AV93" s="14" t="s">
        <v>84</v>
      </c>
      <c r="AW93" s="14" t="s">
        <v>35</v>
      </c>
      <c r="AX93" s="14" t="s">
        <v>82</v>
      </c>
      <c r="AY93" s="240" t="s">
        <v>128</v>
      </c>
    </row>
    <row r="94" s="2" customFormat="1" ht="24.15" customHeight="1">
      <c r="A94" s="40"/>
      <c r="B94" s="41"/>
      <c r="C94" s="206" t="s">
        <v>84</v>
      </c>
      <c r="D94" s="206" t="s">
        <v>130</v>
      </c>
      <c r="E94" s="207" t="s">
        <v>139</v>
      </c>
      <c r="F94" s="208" t="s">
        <v>140</v>
      </c>
      <c r="G94" s="209" t="s">
        <v>133</v>
      </c>
      <c r="H94" s="210">
        <v>17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45</v>
      </c>
      <c r="O94" s="86"/>
      <c r="P94" s="215">
        <f>O94*H94</f>
        <v>0</v>
      </c>
      <c r="Q94" s="215">
        <v>3.0000000000000001E-05</v>
      </c>
      <c r="R94" s="215">
        <f>Q94*H94</f>
        <v>0.00051000000000000004</v>
      </c>
      <c r="S94" s="215">
        <v>0.23000000000000001</v>
      </c>
      <c r="T94" s="216">
        <f>S94*H94</f>
        <v>3.9100000000000001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134</v>
      </c>
      <c r="AT94" s="217" t="s">
        <v>130</v>
      </c>
      <c r="AU94" s="217" t="s">
        <v>84</v>
      </c>
      <c r="AY94" s="19" t="s">
        <v>128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82</v>
      </c>
      <c r="BK94" s="218">
        <f>ROUND(I94*H94,2)</f>
        <v>0</v>
      </c>
      <c r="BL94" s="19" t="s">
        <v>134</v>
      </c>
      <c r="BM94" s="217" t="s">
        <v>141</v>
      </c>
    </row>
    <row r="95" s="13" customFormat="1">
      <c r="A95" s="13"/>
      <c r="B95" s="219"/>
      <c r="C95" s="220"/>
      <c r="D95" s="221" t="s">
        <v>136</v>
      </c>
      <c r="E95" s="222" t="s">
        <v>19</v>
      </c>
      <c r="F95" s="223" t="s">
        <v>142</v>
      </c>
      <c r="G95" s="220"/>
      <c r="H95" s="222" t="s">
        <v>19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136</v>
      </c>
      <c r="AU95" s="229" t="s">
        <v>84</v>
      </c>
      <c r="AV95" s="13" t="s">
        <v>82</v>
      </c>
      <c r="AW95" s="13" t="s">
        <v>35</v>
      </c>
      <c r="AX95" s="13" t="s">
        <v>74</v>
      </c>
      <c r="AY95" s="229" t="s">
        <v>128</v>
      </c>
    </row>
    <row r="96" s="14" customFormat="1">
      <c r="A96" s="14"/>
      <c r="B96" s="230"/>
      <c r="C96" s="231"/>
      <c r="D96" s="221" t="s">
        <v>136</v>
      </c>
      <c r="E96" s="232" t="s">
        <v>19</v>
      </c>
      <c r="F96" s="233" t="s">
        <v>143</v>
      </c>
      <c r="G96" s="231"/>
      <c r="H96" s="234">
        <v>17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136</v>
      </c>
      <c r="AU96" s="240" t="s">
        <v>84</v>
      </c>
      <c r="AV96" s="14" t="s">
        <v>84</v>
      </c>
      <c r="AW96" s="14" t="s">
        <v>35</v>
      </c>
      <c r="AX96" s="14" t="s">
        <v>82</v>
      </c>
      <c r="AY96" s="240" t="s">
        <v>128</v>
      </c>
    </row>
    <row r="97" s="2" customFormat="1" ht="24.15" customHeight="1">
      <c r="A97" s="40"/>
      <c r="B97" s="41"/>
      <c r="C97" s="206" t="s">
        <v>144</v>
      </c>
      <c r="D97" s="206" t="s">
        <v>130</v>
      </c>
      <c r="E97" s="207" t="s">
        <v>145</v>
      </c>
      <c r="F97" s="208" t="s">
        <v>146</v>
      </c>
      <c r="G97" s="209" t="s">
        <v>133</v>
      </c>
      <c r="H97" s="210">
        <v>17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0.32500000000000001</v>
      </c>
      <c r="T97" s="216">
        <f>S97*H97</f>
        <v>5.5250000000000004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134</v>
      </c>
      <c r="AT97" s="217" t="s">
        <v>130</v>
      </c>
      <c r="AU97" s="217" t="s">
        <v>84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82</v>
      </c>
      <c r="BK97" s="218">
        <f>ROUND(I97*H97,2)</f>
        <v>0</v>
      </c>
      <c r="BL97" s="19" t="s">
        <v>134</v>
      </c>
      <c r="BM97" s="217" t="s">
        <v>147</v>
      </c>
    </row>
    <row r="98" s="13" customFormat="1">
      <c r="A98" s="13"/>
      <c r="B98" s="219"/>
      <c r="C98" s="220"/>
      <c r="D98" s="221" t="s">
        <v>136</v>
      </c>
      <c r="E98" s="222" t="s">
        <v>19</v>
      </c>
      <c r="F98" s="223" t="s">
        <v>148</v>
      </c>
      <c r="G98" s="220"/>
      <c r="H98" s="222" t="s">
        <v>19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136</v>
      </c>
      <c r="AU98" s="229" t="s">
        <v>84</v>
      </c>
      <c r="AV98" s="13" t="s">
        <v>82</v>
      </c>
      <c r="AW98" s="13" t="s">
        <v>35</v>
      </c>
      <c r="AX98" s="13" t="s">
        <v>74</v>
      </c>
      <c r="AY98" s="229" t="s">
        <v>128</v>
      </c>
    </row>
    <row r="99" s="14" customFormat="1">
      <c r="A99" s="14"/>
      <c r="B99" s="230"/>
      <c r="C99" s="231"/>
      <c r="D99" s="221" t="s">
        <v>136</v>
      </c>
      <c r="E99" s="232" t="s">
        <v>19</v>
      </c>
      <c r="F99" s="233" t="s">
        <v>143</v>
      </c>
      <c r="G99" s="231"/>
      <c r="H99" s="234">
        <v>17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136</v>
      </c>
      <c r="AU99" s="240" t="s">
        <v>84</v>
      </c>
      <c r="AV99" s="14" t="s">
        <v>84</v>
      </c>
      <c r="AW99" s="14" t="s">
        <v>35</v>
      </c>
      <c r="AX99" s="14" t="s">
        <v>82</v>
      </c>
      <c r="AY99" s="240" t="s">
        <v>128</v>
      </c>
    </row>
    <row r="100" s="2" customFormat="1" ht="33" customHeight="1">
      <c r="A100" s="40"/>
      <c r="B100" s="41"/>
      <c r="C100" s="206" t="s">
        <v>134</v>
      </c>
      <c r="D100" s="206" t="s">
        <v>130</v>
      </c>
      <c r="E100" s="207" t="s">
        <v>149</v>
      </c>
      <c r="F100" s="208" t="s">
        <v>150</v>
      </c>
      <c r="G100" s="209" t="s">
        <v>133</v>
      </c>
      <c r="H100" s="210">
        <v>17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45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0.44</v>
      </c>
      <c r="T100" s="216">
        <f>S100*H100</f>
        <v>7.4800000000000004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134</v>
      </c>
      <c r="AT100" s="217" t="s">
        <v>130</v>
      </c>
      <c r="AU100" s="217" t="s">
        <v>84</v>
      </c>
      <c r="AY100" s="19" t="s">
        <v>128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82</v>
      </c>
      <c r="BK100" s="218">
        <f>ROUND(I100*H100,2)</f>
        <v>0</v>
      </c>
      <c r="BL100" s="19" t="s">
        <v>134</v>
      </c>
      <c r="BM100" s="217" t="s">
        <v>151</v>
      </c>
    </row>
    <row r="101" s="13" customFormat="1">
      <c r="A101" s="13"/>
      <c r="B101" s="219"/>
      <c r="C101" s="220"/>
      <c r="D101" s="221" t="s">
        <v>136</v>
      </c>
      <c r="E101" s="222" t="s">
        <v>19</v>
      </c>
      <c r="F101" s="223" t="s">
        <v>152</v>
      </c>
      <c r="G101" s="220"/>
      <c r="H101" s="222" t="s">
        <v>19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136</v>
      </c>
      <c r="AU101" s="229" t="s">
        <v>84</v>
      </c>
      <c r="AV101" s="13" t="s">
        <v>82</v>
      </c>
      <c r="AW101" s="13" t="s">
        <v>35</v>
      </c>
      <c r="AX101" s="13" t="s">
        <v>74</v>
      </c>
      <c r="AY101" s="229" t="s">
        <v>128</v>
      </c>
    </row>
    <row r="102" s="14" customFormat="1">
      <c r="A102" s="14"/>
      <c r="B102" s="230"/>
      <c r="C102" s="231"/>
      <c r="D102" s="221" t="s">
        <v>136</v>
      </c>
      <c r="E102" s="232" t="s">
        <v>19</v>
      </c>
      <c r="F102" s="233" t="s">
        <v>143</v>
      </c>
      <c r="G102" s="231"/>
      <c r="H102" s="234">
        <v>17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0" t="s">
        <v>136</v>
      </c>
      <c r="AU102" s="240" t="s">
        <v>84</v>
      </c>
      <c r="AV102" s="14" t="s">
        <v>84</v>
      </c>
      <c r="AW102" s="14" t="s">
        <v>35</v>
      </c>
      <c r="AX102" s="14" t="s">
        <v>82</v>
      </c>
      <c r="AY102" s="240" t="s">
        <v>128</v>
      </c>
    </row>
    <row r="103" s="2" customFormat="1" ht="33" customHeight="1">
      <c r="A103" s="40"/>
      <c r="B103" s="41"/>
      <c r="C103" s="206" t="s">
        <v>153</v>
      </c>
      <c r="D103" s="206" t="s">
        <v>130</v>
      </c>
      <c r="E103" s="207" t="s">
        <v>154</v>
      </c>
      <c r="F103" s="208" t="s">
        <v>155</v>
      </c>
      <c r="G103" s="209" t="s">
        <v>156</v>
      </c>
      <c r="H103" s="210">
        <v>6.5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45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134</v>
      </c>
      <c r="AT103" s="217" t="s">
        <v>130</v>
      </c>
      <c r="AU103" s="217" t="s">
        <v>84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82</v>
      </c>
      <c r="BK103" s="218">
        <f>ROUND(I103*H103,2)</f>
        <v>0</v>
      </c>
      <c r="BL103" s="19" t="s">
        <v>134</v>
      </c>
      <c r="BM103" s="217" t="s">
        <v>157</v>
      </c>
    </row>
    <row r="104" s="13" customFormat="1">
      <c r="A104" s="13"/>
      <c r="B104" s="219"/>
      <c r="C104" s="220"/>
      <c r="D104" s="221" t="s">
        <v>136</v>
      </c>
      <c r="E104" s="222" t="s">
        <v>19</v>
      </c>
      <c r="F104" s="223" t="s">
        <v>158</v>
      </c>
      <c r="G104" s="220"/>
      <c r="H104" s="222" t="s">
        <v>19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9" t="s">
        <v>136</v>
      </c>
      <c r="AU104" s="229" t="s">
        <v>84</v>
      </c>
      <c r="AV104" s="13" t="s">
        <v>82</v>
      </c>
      <c r="AW104" s="13" t="s">
        <v>35</v>
      </c>
      <c r="AX104" s="13" t="s">
        <v>74</v>
      </c>
      <c r="AY104" s="229" t="s">
        <v>128</v>
      </c>
    </row>
    <row r="105" s="14" customFormat="1">
      <c r="A105" s="14"/>
      <c r="B105" s="230"/>
      <c r="C105" s="231"/>
      <c r="D105" s="221" t="s">
        <v>136</v>
      </c>
      <c r="E105" s="232" t="s">
        <v>19</v>
      </c>
      <c r="F105" s="233" t="s">
        <v>159</v>
      </c>
      <c r="G105" s="231"/>
      <c r="H105" s="234">
        <v>6.5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136</v>
      </c>
      <c r="AU105" s="240" t="s">
        <v>84</v>
      </c>
      <c r="AV105" s="14" t="s">
        <v>84</v>
      </c>
      <c r="AW105" s="14" t="s">
        <v>35</v>
      </c>
      <c r="AX105" s="14" t="s">
        <v>82</v>
      </c>
      <c r="AY105" s="240" t="s">
        <v>128</v>
      </c>
    </row>
    <row r="106" s="12" customFormat="1" ht="22.8" customHeight="1">
      <c r="A106" s="12"/>
      <c r="B106" s="190"/>
      <c r="C106" s="191"/>
      <c r="D106" s="192" t="s">
        <v>73</v>
      </c>
      <c r="E106" s="204" t="s">
        <v>134</v>
      </c>
      <c r="F106" s="204" t="s">
        <v>160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SUM(P107:P109)</f>
        <v>0</v>
      </c>
      <c r="Q106" s="198"/>
      <c r="R106" s="199">
        <f>SUM(R107:R109)</f>
        <v>3.7815400000000001</v>
      </c>
      <c r="S106" s="198"/>
      <c r="T106" s="200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82</v>
      </c>
      <c r="AT106" s="202" t="s">
        <v>73</v>
      </c>
      <c r="AU106" s="202" t="s">
        <v>82</v>
      </c>
      <c r="AY106" s="201" t="s">
        <v>128</v>
      </c>
      <c r="BK106" s="203">
        <f>SUM(BK107:BK109)</f>
        <v>0</v>
      </c>
    </row>
    <row r="107" s="2" customFormat="1" ht="16.5" customHeight="1">
      <c r="A107" s="40"/>
      <c r="B107" s="41"/>
      <c r="C107" s="206" t="s">
        <v>161</v>
      </c>
      <c r="D107" s="206" t="s">
        <v>130</v>
      </c>
      <c r="E107" s="207" t="s">
        <v>162</v>
      </c>
      <c r="F107" s="208" t="s">
        <v>163</v>
      </c>
      <c r="G107" s="209" t="s">
        <v>156</v>
      </c>
      <c r="H107" s="210">
        <v>2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45</v>
      </c>
      <c r="O107" s="86"/>
      <c r="P107" s="215">
        <f>O107*H107</f>
        <v>0</v>
      </c>
      <c r="Q107" s="215">
        <v>1.8907700000000001</v>
      </c>
      <c r="R107" s="215">
        <f>Q107*H107</f>
        <v>3.7815400000000001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134</v>
      </c>
      <c r="AT107" s="217" t="s">
        <v>130</v>
      </c>
      <c r="AU107" s="217" t="s">
        <v>84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82</v>
      </c>
      <c r="BK107" s="218">
        <f>ROUND(I107*H107,2)</f>
        <v>0</v>
      </c>
      <c r="BL107" s="19" t="s">
        <v>134</v>
      </c>
      <c r="BM107" s="217" t="s">
        <v>164</v>
      </c>
    </row>
    <row r="108" s="13" customFormat="1">
      <c r="A108" s="13"/>
      <c r="B108" s="219"/>
      <c r="C108" s="220"/>
      <c r="D108" s="221" t="s">
        <v>136</v>
      </c>
      <c r="E108" s="222" t="s">
        <v>19</v>
      </c>
      <c r="F108" s="223" t="s">
        <v>165</v>
      </c>
      <c r="G108" s="220"/>
      <c r="H108" s="222" t="s">
        <v>19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136</v>
      </c>
      <c r="AU108" s="229" t="s">
        <v>84</v>
      </c>
      <c r="AV108" s="13" t="s">
        <v>82</v>
      </c>
      <c r="AW108" s="13" t="s">
        <v>35</v>
      </c>
      <c r="AX108" s="13" t="s">
        <v>74</v>
      </c>
      <c r="AY108" s="229" t="s">
        <v>128</v>
      </c>
    </row>
    <row r="109" s="14" customFormat="1">
      <c r="A109" s="14"/>
      <c r="B109" s="230"/>
      <c r="C109" s="231"/>
      <c r="D109" s="221" t="s">
        <v>136</v>
      </c>
      <c r="E109" s="232" t="s">
        <v>19</v>
      </c>
      <c r="F109" s="233" t="s">
        <v>84</v>
      </c>
      <c r="G109" s="231"/>
      <c r="H109" s="234">
        <v>2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0" t="s">
        <v>136</v>
      </c>
      <c r="AU109" s="240" t="s">
        <v>84</v>
      </c>
      <c r="AV109" s="14" t="s">
        <v>84</v>
      </c>
      <c r="AW109" s="14" t="s">
        <v>35</v>
      </c>
      <c r="AX109" s="14" t="s">
        <v>82</v>
      </c>
      <c r="AY109" s="240" t="s">
        <v>128</v>
      </c>
    </row>
    <row r="110" s="12" customFormat="1" ht="22.8" customHeight="1">
      <c r="A110" s="12"/>
      <c r="B110" s="190"/>
      <c r="C110" s="191"/>
      <c r="D110" s="192" t="s">
        <v>73</v>
      </c>
      <c r="E110" s="204" t="s">
        <v>166</v>
      </c>
      <c r="F110" s="204" t="s">
        <v>167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SUM(P111:P142)</f>
        <v>0</v>
      </c>
      <c r="Q110" s="198"/>
      <c r="R110" s="199">
        <f>SUM(R111:R142)</f>
        <v>93.89188</v>
      </c>
      <c r="S110" s="198"/>
      <c r="T110" s="200">
        <f>SUM(T111:T142)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82</v>
      </c>
      <c r="AT110" s="202" t="s">
        <v>73</v>
      </c>
      <c r="AU110" s="202" t="s">
        <v>82</v>
      </c>
      <c r="AY110" s="201" t="s">
        <v>128</v>
      </c>
      <c r="BK110" s="203">
        <f>SUM(BK111:BK142)</f>
        <v>0</v>
      </c>
    </row>
    <row r="111" s="2" customFormat="1" ht="24.15" customHeight="1">
      <c r="A111" s="40"/>
      <c r="B111" s="41"/>
      <c r="C111" s="206" t="s">
        <v>168</v>
      </c>
      <c r="D111" s="206" t="s">
        <v>130</v>
      </c>
      <c r="E111" s="207" t="s">
        <v>169</v>
      </c>
      <c r="F111" s="208" t="s">
        <v>170</v>
      </c>
      <c r="G111" s="209" t="s">
        <v>133</v>
      </c>
      <c r="H111" s="210">
        <v>751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0.10373</v>
      </c>
      <c r="R111" s="215">
        <f>Q111*H111</f>
        <v>77.901229999999998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134</v>
      </c>
      <c r="AT111" s="217" t="s">
        <v>130</v>
      </c>
      <c r="AU111" s="217" t="s">
        <v>84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82</v>
      </c>
      <c r="BK111" s="218">
        <f>ROUND(I111*H111,2)</f>
        <v>0</v>
      </c>
      <c r="BL111" s="19" t="s">
        <v>134</v>
      </c>
      <c r="BM111" s="217" t="s">
        <v>171</v>
      </c>
    </row>
    <row r="112" s="13" customFormat="1">
      <c r="A112" s="13"/>
      <c r="B112" s="219"/>
      <c r="C112" s="220"/>
      <c r="D112" s="221" t="s">
        <v>136</v>
      </c>
      <c r="E112" s="222" t="s">
        <v>19</v>
      </c>
      <c r="F112" s="223" t="s">
        <v>172</v>
      </c>
      <c r="G112" s="220"/>
      <c r="H112" s="222" t="s">
        <v>19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136</v>
      </c>
      <c r="AU112" s="229" t="s">
        <v>84</v>
      </c>
      <c r="AV112" s="13" t="s">
        <v>82</v>
      </c>
      <c r="AW112" s="13" t="s">
        <v>35</v>
      </c>
      <c r="AX112" s="13" t="s">
        <v>74</v>
      </c>
      <c r="AY112" s="229" t="s">
        <v>128</v>
      </c>
    </row>
    <row r="113" s="13" customFormat="1">
      <c r="A113" s="13"/>
      <c r="B113" s="219"/>
      <c r="C113" s="220"/>
      <c r="D113" s="221" t="s">
        <v>136</v>
      </c>
      <c r="E113" s="222" t="s">
        <v>19</v>
      </c>
      <c r="F113" s="223" t="s">
        <v>173</v>
      </c>
      <c r="G113" s="220"/>
      <c r="H113" s="222" t="s">
        <v>19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136</v>
      </c>
      <c r="AU113" s="229" t="s">
        <v>84</v>
      </c>
      <c r="AV113" s="13" t="s">
        <v>82</v>
      </c>
      <c r="AW113" s="13" t="s">
        <v>35</v>
      </c>
      <c r="AX113" s="13" t="s">
        <v>74</v>
      </c>
      <c r="AY113" s="229" t="s">
        <v>128</v>
      </c>
    </row>
    <row r="114" s="14" customFormat="1">
      <c r="A114" s="14"/>
      <c r="B114" s="230"/>
      <c r="C114" s="231"/>
      <c r="D114" s="221" t="s">
        <v>136</v>
      </c>
      <c r="E114" s="232" t="s">
        <v>19</v>
      </c>
      <c r="F114" s="233" t="s">
        <v>174</v>
      </c>
      <c r="G114" s="231"/>
      <c r="H114" s="234">
        <v>751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136</v>
      </c>
      <c r="AU114" s="240" t="s">
        <v>84</v>
      </c>
      <c r="AV114" s="14" t="s">
        <v>84</v>
      </c>
      <c r="AW114" s="14" t="s">
        <v>35</v>
      </c>
      <c r="AX114" s="14" t="s">
        <v>82</v>
      </c>
      <c r="AY114" s="240" t="s">
        <v>128</v>
      </c>
    </row>
    <row r="115" s="2" customFormat="1" ht="16.5" customHeight="1">
      <c r="A115" s="40"/>
      <c r="B115" s="41"/>
      <c r="C115" s="206" t="s">
        <v>175</v>
      </c>
      <c r="D115" s="206" t="s">
        <v>130</v>
      </c>
      <c r="E115" s="207" t="s">
        <v>176</v>
      </c>
      <c r="F115" s="208" t="s">
        <v>177</v>
      </c>
      <c r="G115" s="209" t="s">
        <v>133</v>
      </c>
      <c r="H115" s="210">
        <v>751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45</v>
      </c>
      <c r="O115" s="86"/>
      <c r="P115" s="215">
        <f>O115*H115</f>
        <v>0</v>
      </c>
      <c r="Q115" s="215">
        <v>0.00031</v>
      </c>
      <c r="R115" s="215">
        <f>Q115*H115</f>
        <v>0.23280999999999999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134</v>
      </c>
      <c r="AT115" s="217" t="s">
        <v>130</v>
      </c>
      <c r="AU115" s="217" t="s">
        <v>84</v>
      </c>
      <c r="AY115" s="19" t="s">
        <v>128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82</v>
      </c>
      <c r="BK115" s="218">
        <f>ROUND(I115*H115,2)</f>
        <v>0</v>
      </c>
      <c r="BL115" s="19" t="s">
        <v>134</v>
      </c>
      <c r="BM115" s="217" t="s">
        <v>178</v>
      </c>
    </row>
    <row r="116" s="13" customFormat="1">
      <c r="A116" s="13"/>
      <c r="B116" s="219"/>
      <c r="C116" s="220"/>
      <c r="D116" s="221" t="s">
        <v>136</v>
      </c>
      <c r="E116" s="222" t="s">
        <v>19</v>
      </c>
      <c r="F116" s="223" t="s">
        <v>172</v>
      </c>
      <c r="G116" s="220"/>
      <c r="H116" s="222" t="s">
        <v>19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136</v>
      </c>
      <c r="AU116" s="229" t="s">
        <v>84</v>
      </c>
      <c r="AV116" s="13" t="s">
        <v>82</v>
      </c>
      <c r="AW116" s="13" t="s">
        <v>35</v>
      </c>
      <c r="AX116" s="13" t="s">
        <v>74</v>
      </c>
      <c r="AY116" s="229" t="s">
        <v>128</v>
      </c>
    </row>
    <row r="117" s="13" customFormat="1">
      <c r="A117" s="13"/>
      <c r="B117" s="219"/>
      <c r="C117" s="220"/>
      <c r="D117" s="221" t="s">
        <v>136</v>
      </c>
      <c r="E117" s="222" t="s">
        <v>19</v>
      </c>
      <c r="F117" s="223" t="s">
        <v>179</v>
      </c>
      <c r="G117" s="220"/>
      <c r="H117" s="222" t="s">
        <v>19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136</v>
      </c>
      <c r="AU117" s="229" t="s">
        <v>84</v>
      </c>
      <c r="AV117" s="13" t="s">
        <v>82</v>
      </c>
      <c r="AW117" s="13" t="s">
        <v>35</v>
      </c>
      <c r="AX117" s="13" t="s">
        <v>74</v>
      </c>
      <c r="AY117" s="229" t="s">
        <v>128</v>
      </c>
    </row>
    <row r="118" s="14" customFormat="1">
      <c r="A118" s="14"/>
      <c r="B118" s="230"/>
      <c r="C118" s="231"/>
      <c r="D118" s="221" t="s">
        <v>136</v>
      </c>
      <c r="E118" s="232" t="s">
        <v>19</v>
      </c>
      <c r="F118" s="233" t="s">
        <v>174</v>
      </c>
      <c r="G118" s="231"/>
      <c r="H118" s="234">
        <v>751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136</v>
      </c>
      <c r="AU118" s="240" t="s">
        <v>84</v>
      </c>
      <c r="AV118" s="14" t="s">
        <v>84</v>
      </c>
      <c r="AW118" s="14" t="s">
        <v>35</v>
      </c>
      <c r="AX118" s="14" t="s">
        <v>82</v>
      </c>
      <c r="AY118" s="240" t="s">
        <v>128</v>
      </c>
    </row>
    <row r="119" s="2" customFormat="1" ht="24.15" customHeight="1">
      <c r="A119" s="40"/>
      <c r="B119" s="41"/>
      <c r="C119" s="206" t="s">
        <v>180</v>
      </c>
      <c r="D119" s="206" t="s">
        <v>130</v>
      </c>
      <c r="E119" s="207" t="s">
        <v>181</v>
      </c>
      <c r="F119" s="208" t="s">
        <v>182</v>
      </c>
      <c r="G119" s="209" t="s">
        <v>133</v>
      </c>
      <c r="H119" s="210">
        <v>14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45</v>
      </c>
      <c r="O119" s="86"/>
      <c r="P119" s="215">
        <f>O119*H119</f>
        <v>0</v>
      </c>
      <c r="Q119" s="215">
        <v>0.15559000000000001</v>
      </c>
      <c r="R119" s="215">
        <f>Q119*H119</f>
        <v>2.1782599999999999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134</v>
      </c>
      <c r="AT119" s="217" t="s">
        <v>130</v>
      </c>
      <c r="AU119" s="217" t="s">
        <v>84</v>
      </c>
      <c r="AY119" s="19" t="s">
        <v>128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134</v>
      </c>
      <c r="BM119" s="217" t="s">
        <v>183</v>
      </c>
    </row>
    <row r="120" s="13" customFormat="1">
      <c r="A120" s="13"/>
      <c r="B120" s="219"/>
      <c r="C120" s="220"/>
      <c r="D120" s="221" t="s">
        <v>136</v>
      </c>
      <c r="E120" s="222" t="s">
        <v>19</v>
      </c>
      <c r="F120" s="223" t="s">
        <v>184</v>
      </c>
      <c r="G120" s="220"/>
      <c r="H120" s="222" t="s">
        <v>19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136</v>
      </c>
      <c r="AU120" s="229" t="s">
        <v>84</v>
      </c>
      <c r="AV120" s="13" t="s">
        <v>82</v>
      </c>
      <c r="AW120" s="13" t="s">
        <v>35</v>
      </c>
      <c r="AX120" s="13" t="s">
        <v>74</v>
      </c>
      <c r="AY120" s="229" t="s">
        <v>128</v>
      </c>
    </row>
    <row r="121" s="13" customFormat="1">
      <c r="A121" s="13"/>
      <c r="B121" s="219"/>
      <c r="C121" s="220"/>
      <c r="D121" s="221" t="s">
        <v>136</v>
      </c>
      <c r="E121" s="222" t="s">
        <v>19</v>
      </c>
      <c r="F121" s="223" t="s">
        <v>185</v>
      </c>
      <c r="G121" s="220"/>
      <c r="H121" s="222" t="s">
        <v>19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136</v>
      </c>
      <c r="AU121" s="229" t="s">
        <v>84</v>
      </c>
      <c r="AV121" s="13" t="s">
        <v>82</v>
      </c>
      <c r="AW121" s="13" t="s">
        <v>35</v>
      </c>
      <c r="AX121" s="13" t="s">
        <v>74</v>
      </c>
      <c r="AY121" s="229" t="s">
        <v>128</v>
      </c>
    </row>
    <row r="122" s="14" customFormat="1">
      <c r="A122" s="14"/>
      <c r="B122" s="230"/>
      <c r="C122" s="231"/>
      <c r="D122" s="221" t="s">
        <v>136</v>
      </c>
      <c r="E122" s="232" t="s">
        <v>19</v>
      </c>
      <c r="F122" s="233" t="s">
        <v>186</v>
      </c>
      <c r="G122" s="231"/>
      <c r="H122" s="234">
        <v>14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136</v>
      </c>
      <c r="AU122" s="240" t="s">
        <v>84</v>
      </c>
      <c r="AV122" s="14" t="s">
        <v>84</v>
      </c>
      <c r="AW122" s="14" t="s">
        <v>35</v>
      </c>
      <c r="AX122" s="14" t="s">
        <v>82</v>
      </c>
      <c r="AY122" s="240" t="s">
        <v>128</v>
      </c>
    </row>
    <row r="123" s="2" customFormat="1" ht="16.5" customHeight="1">
      <c r="A123" s="40"/>
      <c r="B123" s="41"/>
      <c r="C123" s="206" t="s">
        <v>187</v>
      </c>
      <c r="D123" s="206" t="s">
        <v>130</v>
      </c>
      <c r="E123" s="207" t="s">
        <v>188</v>
      </c>
      <c r="F123" s="208" t="s">
        <v>189</v>
      </c>
      <c r="G123" s="209" t="s">
        <v>133</v>
      </c>
      <c r="H123" s="210">
        <v>14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45</v>
      </c>
      <c r="O123" s="86"/>
      <c r="P123" s="215">
        <f>O123*H123</f>
        <v>0</v>
      </c>
      <c r="Q123" s="215">
        <v>0.00051000000000000004</v>
      </c>
      <c r="R123" s="215">
        <f>Q123*H123</f>
        <v>0.0071400000000000005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134</v>
      </c>
      <c r="AT123" s="217" t="s">
        <v>130</v>
      </c>
      <c r="AU123" s="217" t="s">
        <v>84</v>
      </c>
      <c r="AY123" s="19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82</v>
      </c>
      <c r="BK123" s="218">
        <f>ROUND(I123*H123,2)</f>
        <v>0</v>
      </c>
      <c r="BL123" s="19" t="s">
        <v>134</v>
      </c>
      <c r="BM123" s="217" t="s">
        <v>190</v>
      </c>
    </row>
    <row r="124" s="13" customFormat="1">
      <c r="A124" s="13"/>
      <c r="B124" s="219"/>
      <c r="C124" s="220"/>
      <c r="D124" s="221" t="s">
        <v>136</v>
      </c>
      <c r="E124" s="222" t="s">
        <v>19</v>
      </c>
      <c r="F124" s="223" t="s">
        <v>184</v>
      </c>
      <c r="G124" s="220"/>
      <c r="H124" s="222" t="s">
        <v>19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136</v>
      </c>
      <c r="AU124" s="229" t="s">
        <v>84</v>
      </c>
      <c r="AV124" s="13" t="s">
        <v>82</v>
      </c>
      <c r="AW124" s="13" t="s">
        <v>35</v>
      </c>
      <c r="AX124" s="13" t="s">
        <v>74</v>
      </c>
      <c r="AY124" s="229" t="s">
        <v>128</v>
      </c>
    </row>
    <row r="125" s="13" customFormat="1">
      <c r="A125" s="13"/>
      <c r="B125" s="219"/>
      <c r="C125" s="220"/>
      <c r="D125" s="221" t="s">
        <v>136</v>
      </c>
      <c r="E125" s="222" t="s">
        <v>19</v>
      </c>
      <c r="F125" s="223" t="s">
        <v>191</v>
      </c>
      <c r="G125" s="220"/>
      <c r="H125" s="222" t="s">
        <v>19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136</v>
      </c>
      <c r="AU125" s="229" t="s">
        <v>84</v>
      </c>
      <c r="AV125" s="13" t="s">
        <v>82</v>
      </c>
      <c r="AW125" s="13" t="s">
        <v>35</v>
      </c>
      <c r="AX125" s="13" t="s">
        <v>74</v>
      </c>
      <c r="AY125" s="229" t="s">
        <v>128</v>
      </c>
    </row>
    <row r="126" s="14" customFormat="1">
      <c r="A126" s="14"/>
      <c r="B126" s="230"/>
      <c r="C126" s="231"/>
      <c r="D126" s="221" t="s">
        <v>136</v>
      </c>
      <c r="E126" s="232" t="s">
        <v>19</v>
      </c>
      <c r="F126" s="233" t="s">
        <v>186</v>
      </c>
      <c r="G126" s="231"/>
      <c r="H126" s="234">
        <v>14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136</v>
      </c>
      <c r="AU126" s="240" t="s">
        <v>84</v>
      </c>
      <c r="AV126" s="14" t="s">
        <v>84</v>
      </c>
      <c r="AW126" s="14" t="s">
        <v>35</v>
      </c>
      <c r="AX126" s="14" t="s">
        <v>82</v>
      </c>
      <c r="AY126" s="240" t="s">
        <v>128</v>
      </c>
    </row>
    <row r="127" s="2" customFormat="1" ht="24.15" customHeight="1">
      <c r="A127" s="40"/>
      <c r="B127" s="41"/>
      <c r="C127" s="206" t="s">
        <v>192</v>
      </c>
      <c r="D127" s="206" t="s">
        <v>130</v>
      </c>
      <c r="E127" s="207" t="s">
        <v>193</v>
      </c>
      <c r="F127" s="208" t="s">
        <v>194</v>
      </c>
      <c r="G127" s="209" t="s">
        <v>133</v>
      </c>
      <c r="H127" s="210">
        <v>14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45</v>
      </c>
      <c r="O127" s="86"/>
      <c r="P127" s="215">
        <f>O127*H127</f>
        <v>0</v>
      </c>
      <c r="Q127" s="215">
        <v>0.13188</v>
      </c>
      <c r="R127" s="215">
        <f>Q127*H127</f>
        <v>1.84632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134</v>
      </c>
      <c r="AT127" s="217" t="s">
        <v>130</v>
      </c>
      <c r="AU127" s="217" t="s">
        <v>84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82</v>
      </c>
      <c r="BK127" s="218">
        <f>ROUND(I127*H127,2)</f>
        <v>0</v>
      </c>
      <c r="BL127" s="19" t="s">
        <v>134</v>
      </c>
      <c r="BM127" s="217" t="s">
        <v>195</v>
      </c>
    </row>
    <row r="128" s="13" customFormat="1">
      <c r="A128" s="13"/>
      <c r="B128" s="219"/>
      <c r="C128" s="220"/>
      <c r="D128" s="221" t="s">
        <v>136</v>
      </c>
      <c r="E128" s="222" t="s">
        <v>19</v>
      </c>
      <c r="F128" s="223" t="s">
        <v>184</v>
      </c>
      <c r="G128" s="220"/>
      <c r="H128" s="222" t="s">
        <v>19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136</v>
      </c>
      <c r="AU128" s="229" t="s">
        <v>84</v>
      </c>
      <c r="AV128" s="13" t="s">
        <v>82</v>
      </c>
      <c r="AW128" s="13" t="s">
        <v>35</v>
      </c>
      <c r="AX128" s="13" t="s">
        <v>74</v>
      </c>
      <c r="AY128" s="229" t="s">
        <v>128</v>
      </c>
    </row>
    <row r="129" s="13" customFormat="1">
      <c r="A129" s="13"/>
      <c r="B129" s="219"/>
      <c r="C129" s="220"/>
      <c r="D129" s="221" t="s">
        <v>136</v>
      </c>
      <c r="E129" s="222" t="s">
        <v>19</v>
      </c>
      <c r="F129" s="223" t="s">
        <v>196</v>
      </c>
      <c r="G129" s="220"/>
      <c r="H129" s="222" t="s">
        <v>19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136</v>
      </c>
      <c r="AU129" s="229" t="s">
        <v>84</v>
      </c>
      <c r="AV129" s="13" t="s">
        <v>82</v>
      </c>
      <c r="AW129" s="13" t="s">
        <v>35</v>
      </c>
      <c r="AX129" s="13" t="s">
        <v>74</v>
      </c>
      <c r="AY129" s="229" t="s">
        <v>128</v>
      </c>
    </row>
    <row r="130" s="14" customFormat="1">
      <c r="A130" s="14"/>
      <c r="B130" s="230"/>
      <c r="C130" s="231"/>
      <c r="D130" s="221" t="s">
        <v>136</v>
      </c>
      <c r="E130" s="232" t="s">
        <v>19</v>
      </c>
      <c r="F130" s="233" t="s">
        <v>186</v>
      </c>
      <c r="G130" s="231"/>
      <c r="H130" s="234">
        <v>14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136</v>
      </c>
      <c r="AU130" s="240" t="s">
        <v>84</v>
      </c>
      <c r="AV130" s="14" t="s">
        <v>84</v>
      </c>
      <c r="AW130" s="14" t="s">
        <v>35</v>
      </c>
      <c r="AX130" s="14" t="s">
        <v>82</v>
      </c>
      <c r="AY130" s="240" t="s">
        <v>128</v>
      </c>
    </row>
    <row r="131" s="2" customFormat="1" ht="16.5" customHeight="1">
      <c r="A131" s="40"/>
      <c r="B131" s="41"/>
      <c r="C131" s="206" t="s">
        <v>197</v>
      </c>
      <c r="D131" s="206" t="s">
        <v>130</v>
      </c>
      <c r="E131" s="207" t="s">
        <v>198</v>
      </c>
      <c r="F131" s="208" t="s">
        <v>199</v>
      </c>
      <c r="G131" s="209" t="s">
        <v>133</v>
      </c>
      <c r="H131" s="210">
        <v>14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0.0060099999999999997</v>
      </c>
      <c r="R131" s="215">
        <f>Q131*H131</f>
        <v>0.084139999999999993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134</v>
      </c>
      <c r="AT131" s="217" t="s">
        <v>130</v>
      </c>
      <c r="AU131" s="217" t="s">
        <v>84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134</v>
      </c>
      <c r="BM131" s="217" t="s">
        <v>200</v>
      </c>
    </row>
    <row r="132" s="13" customFormat="1">
      <c r="A132" s="13"/>
      <c r="B132" s="219"/>
      <c r="C132" s="220"/>
      <c r="D132" s="221" t="s">
        <v>136</v>
      </c>
      <c r="E132" s="222" t="s">
        <v>19</v>
      </c>
      <c r="F132" s="223" t="s">
        <v>184</v>
      </c>
      <c r="G132" s="220"/>
      <c r="H132" s="222" t="s">
        <v>19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136</v>
      </c>
      <c r="AU132" s="229" t="s">
        <v>84</v>
      </c>
      <c r="AV132" s="13" t="s">
        <v>82</v>
      </c>
      <c r="AW132" s="13" t="s">
        <v>35</v>
      </c>
      <c r="AX132" s="13" t="s">
        <v>74</v>
      </c>
      <c r="AY132" s="229" t="s">
        <v>128</v>
      </c>
    </row>
    <row r="133" s="13" customFormat="1">
      <c r="A133" s="13"/>
      <c r="B133" s="219"/>
      <c r="C133" s="220"/>
      <c r="D133" s="221" t="s">
        <v>136</v>
      </c>
      <c r="E133" s="222" t="s">
        <v>19</v>
      </c>
      <c r="F133" s="223" t="s">
        <v>201</v>
      </c>
      <c r="G133" s="220"/>
      <c r="H133" s="222" t="s">
        <v>19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136</v>
      </c>
      <c r="AU133" s="229" t="s">
        <v>84</v>
      </c>
      <c r="AV133" s="13" t="s">
        <v>82</v>
      </c>
      <c r="AW133" s="13" t="s">
        <v>35</v>
      </c>
      <c r="AX133" s="13" t="s">
        <v>74</v>
      </c>
      <c r="AY133" s="229" t="s">
        <v>128</v>
      </c>
    </row>
    <row r="134" s="14" customFormat="1">
      <c r="A134" s="14"/>
      <c r="B134" s="230"/>
      <c r="C134" s="231"/>
      <c r="D134" s="221" t="s">
        <v>136</v>
      </c>
      <c r="E134" s="232" t="s">
        <v>19</v>
      </c>
      <c r="F134" s="233" t="s">
        <v>186</v>
      </c>
      <c r="G134" s="231"/>
      <c r="H134" s="234">
        <v>14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136</v>
      </c>
      <c r="AU134" s="240" t="s">
        <v>84</v>
      </c>
      <c r="AV134" s="14" t="s">
        <v>84</v>
      </c>
      <c r="AW134" s="14" t="s">
        <v>35</v>
      </c>
      <c r="AX134" s="14" t="s">
        <v>82</v>
      </c>
      <c r="AY134" s="240" t="s">
        <v>128</v>
      </c>
    </row>
    <row r="135" s="2" customFormat="1" ht="24.15" customHeight="1">
      <c r="A135" s="40"/>
      <c r="B135" s="41"/>
      <c r="C135" s="206" t="s">
        <v>202</v>
      </c>
      <c r="D135" s="206" t="s">
        <v>130</v>
      </c>
      <c r="E135" s="207" t="s">
        <v>203</v>
      </c>
      <c r="F135" s="208" t="s">
        <v>204</v>
      </c>
      <c r="G135" s="209" t="s">
        <v>133</v>
      </c>
      <c r="H135" s="210">
        <v>14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45</v>
      </c>
      <c r="O135" s="86"/>
      <c r="P135" s="215">
        <f>O135*H135</f>
        <v>0</v>
      </c>
      <c r="Q135" s="215">
        <v>0.32557000000000003</v>
      </c>
      <c r="R135" s="215">
        <f>Q135*H135</f>
        <v>4.5579800000000006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134</v>
      </c>
      <c r="AT135" s="217" t="s">
        <v>130</v>
      </c>
      <c r="AU135" s="217" t="s">
        <v>84</v>
      </c>
      <c r="AY135" s="19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82</v>
      </c>
      <c r="BK135" s="218">
        <f>ROUND(I135*H135,2)</f>
        <v>0</v>
      </c>
      <c r="BL135" s="19" t="s">
        <v>134</v>
      </c>
      <c r="BM135" s="217" t="s">
        <v>205</v>
      </c>
    </row>
    <row r="136" s="13" customFormat="1">
      <c r="A136" s="13"/>
      <c r="B136" s="219"/>
      <c r="C136" s="220"/>
      <c r="D136" s="221" t="s">
        <v>136</v>
      </c>
      <c r="E136" s="222" t="s">
        <v>19</v>
      </c>
      <c r="F136" s="223" t="s">
        <v>184</v>
      </c>
      <c r="G136" s="220"/>
      <c r="H136" s="222" t="s">
        <v>19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136</v>
      </c>
      <c r="AU136" s="229" t="s">
        <v>84</v>
      </c>
      <c r="AV136" s="13" t="s">
        <v>82</v>
      </c>
      <c r="AW136" s="13" t="s">
        <v>35</v>
      </c>
      <c r="AX136" s="13" t="s">
        <v>74</v>
      </c>
      <c r="AY136" s="229" t="s">
        <v>128</v>
      </c>
    </row>
    <row r="137" s="13" customFormat="1">
      <c r="A137" s="13"/>
      <c r="B137" s="219"/>
      <c r="C137" s="220"/>
      <c r="D137" s="221" t="s">
        <v>136</v>
      </c>
      <c r="E137" s="222" t="s">
        <v>19</v>
      </c>
      <c r="F137" s="223" t="s">
        <v>206</v>
      </c>
      <c r="G137" s="220"/>
      <c r="H137" s="222" t="s">
        <v>19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136</v>
      </c>
      <c r="AU137" s="229" t="s">
        <v>84</v>
      </c>
      <c r="AV137" s="13" t="s">
        <v>82</v>
      </c>
      <c r="AW137" s="13" t="s">
        <v>35</v>
      </c>
      <c r="AX137" s="13" t="s">
        <v>74</v>
      </c>
      <c r="AY137" s="229" t="s">
        <v>128</v>
      </c>
    </row>
    <row r="138" s="14" customFormat="1">
      <c r="A138" s="14"/>
      <c r="B138" s="230"/>
      <c r="C138" s="231"/>
      <c r="D138" s="221" t="s">
        <v>136</v>
      </c>
      <c r="E138" s="232" t="s">
        <v>19</v>
      </c>
      <c r="F138" s="233" t="s">
        <v>186</v>
      </c>
      <c r="G138" s="231"/>
      <c r="H138" s="234">
        <v>14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136</v>
      </c>
      <c r="AU138" s="240" t="s">
        <v>84</v>
      </c>
      <c r="AV138" s="14" t="s">
        <v>84</v>
      </c>
      <c r="AW138" s="14" t="s">
        <v>35</v>
      </c>
      <c r="AX138" s="14" t="s">
        <v>82</v>
      </c>
      <c r="AY138" s="240" t="s">
        <v>128</v>
      </c>
    </row>
    <row r="139" s="2" customFormat="1" ht="21.75" customHeight="1">
      <c r="A139" s="40"/>
      <c r="B139" s="41"/>
      <c r="C139" s="206" t="s">
        <v>207</v>
      </c>
      <c r="D139" s="206" t="s">
        <v>130</v>
      </c>
      <c r="E139" s="207" t="s">
        <v>208</v>
      </c>
      <c r="F139" s="208" t="s">
        <v>209</v>
      </c>
      <c r="G139" s="209" t="s">
        <v>133</v>
      </c>
      <c r="H139" s="210">
        <v>14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45</v>
      </c>
      <c r="O139" s="86"/>
      <c r="P139" s="215">
        <f>O139*H139</f>
        <v>0</v>
      </c>
      <c r="Q139" s="215">
        <v>0.50600000000000001</v>
      </c>
      <c r="R139" s="215">
        <f>Q139*H139</f>
        <v>7.0839999999999996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134</v>
      </c>
      <c r="AT139" s="217" t="s">
        <v>130</v>
      </c>
      <c r="AU139" s="217" t="s">
        <v>84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82</v>
      </c>
      <c r="BK139" s="218">
        <f>ROUND(I139*H139,2)</f>
        <v>0</v>
      </c>
      <c r="BL139" s="19" t="s">
        <v>134</v>
      </c>
      <c r="BM139" s="217" t="s">
        <v>210</v>
      </c>
    </row>
    <row r="140" s="13" customFormat="1">
      <c r="A140" s="13"/>
      <c r="B140" s="219"/>
      <c r="C140" s="220"/>
      <c r="D140" s="221" t="s">
        <v>136</v>
      </c>
      <c r="E140" s="222" t="s">
        <v>19</v>
      </c>
      <c r="F140" s="223" t="s">
        <v>184</v>
      </c>
      <c r="G140" s="220"/>
      <c r="H140" s="222" t="s">
        <v>19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136</v>
      </c>
      <c r="AU140" s="229" t="s">
        <v>84</v>
      </c>
      <c r="AV140" s="13" t="s">
        <v>82</v>
      </c>
      <c r="AW140" s="13" t="s">
        <v>35</v>
      </c>
      <c r="AX140" s="13" t="s">
        <v>74</v>
      </c>
      <c r="AY140" s="229" t="s">
        <v>128</v>
      </c>
    </row>
    <row r="141" s="13" customFormat="1">
      <c r="A141" s="13"/>
      <c r="B141" s="219"/>
      <c r="C141" s="220"/>
      <c r="D141" s="221" t="s">
        <v>136</v>
      </c>
      <c r="E141" s="222" t="s">
        <v>19</v>
      </c>
      <c r="F141" s="223" t="s">
        <v>211</v>
      </c>
      <c r="G141" s="220"/>
      <c r="H141" s="222" t="s">
        <v>19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136</v>
      </c>
      <c r="AU141" s="229" t="s">
        <v>84</v>
      </c>
      <c r="AV141" s="13" t="s">
        <v>82</v>
      </c>
      <c r="AW141" s="13" t="s">
        <v>35</v>
      </c>
      <c r="AX141" s="13" t="s">
        <v>74</v>
      </c>
      <c r="AY141" s="229" t="s">
        <v>128</v>
      </c>
    </row>
    <row r="142" s="14" customFormat="1">
      <c r="A142" s="14"/>
      <c r="B142" s="230"/>
      <c r="C142" s="231"/>
      <c r="D142" s="221" t="s">
        <v>136</v>
      </c>
      <c r="E142" s="232" t="s">
        <v>19</v>
      </c>
      <c r="F142" s="233" t="s">
        <v>186</v>
      </c>
      <c r="G142" s="231"/>
      <c r="H142" s="234">
        <v>14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136</v>
      </c>
      <c r="AU142" s="240" t="s">
        <v>84</v>
      </c>
      <c r="AV142" s="14" t="s">
        <v>84</v>
      </c>
      <c r="AW142" s="14" t="s">
        <v>35</v>
      </c>
      <c r="AX142" s="14" t="s">
        <v>82</v>
      </c>
      <c r="AY142" s="240" t="s">
        <v>128</v>
      </c>
    </row>
    <row r="143" s="12" customFormat="1" ht="22.8" customHeight="1">
      <c r="A143" s="12"/>
      <c r="B143" s="190"/>
      <c r="C143" s="191"/>
      <c r="D143" s="192" t="s">
        <v>73</v>
      </c>
      <c r="E143" s="204" t="s">
        <v>212</v>
      </c>
      <c r="F143" s="204" t="s">
        <v>213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SUM(P144:P155)</f>
        <v>0</v>
      </c>
      <c r="Q143" s="198"/>
      <c r="R143" s="199">
        <f>SUM(R144:R155)</f>
        <v>1.10178</v>
      </c>
      <c r="S143" s="198"/>
      <c r="T143" s="200">
        <f>SUM(T144:T155)</f>
        <v>0.71999999999999997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82</v>
      </c>
      <c r="AT143" s="202" t="s">
        <v>73</v>
      </c>
      <c r="AU143" s="202" t="s">
        <v>82</v>
      </c>
      <c r="AY143" s="201" t="s">
        <v>128</v>
      </c>
      <c r="BK143" s="203">
        <f>SUM(BK144:BK155)</f>
        <v>0</v>
      </c>
    </row>
    <row r="144" s="2" customFormat="1" ht="24.15" customHeight="1">
      <c r="A144" s="40"/>
      <c r="B144" s="41"/>
      <c r="C144" s="206" t="s">
        <v>214</v>
      </c>
      <c r="D144" s="206" t="s">
        <v>130</v>
      </c>
      <c r="E144" s="207" t="s">
        <v>215</v>
      </c>
      <c r="F144" s="208" t="s">
        <v>216</v>
      </c>
      <c r="G144" s="209" t="s">
        <v>217</v>
      </c>
      <c r="H144" s="210">
        <v>1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45</v>
      </c>
      <c r="O144" s="86"/>
      <c r="P144" s="215">
        <f>O144*H144</f>
        <v>0</v>
      </c>
      <c r="Q144" s="215">
        <v>0.23300000000000001</v>
      </c>
      <c r="R144" s="215">
        <f>Q144*H144</f>
        <v>0.23300000000000001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134</v>
      </c>
      <c r="AT144" s="217" t="s">
        <v>130</v>
      </c>
      <c r="AU144" s="217" t="s">
        <v>84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134</v>
      </c>
      <c r="BM144" s="217" t="s">
        <v>218</v>
      </c>
    </row>
    <row r="145" s="13" customFormat="1">
      <c r="A145" s="13"/>
      <c r="B145" s="219"/>
      <c r="C145" s="220"/>
      <c r="D145" s="221" t="s">
        <v>136</v>
      </c>
      <c r="E145" s="222" t="s">
        <v>19</v>
      </c>
      <c r="F145" s="223" t="s">
        <v>219</v>
      </c>
      <c r="G145" s="220"/>
      <c r="H145" s="222" t="s">
        <v>19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136</v>
      </c>
      <c r="AU145" s="229" t="s">
        <v>84</v>
      </c>
      <c r="AV145" s="13" t="s">
        <v>82</v>
      </c>
      <c r="AW145" s="13" t="s">
        <v>35</v>
      </c>
      <c r="AX145" s="13" t="s">
        <v>74</v>
      </c>
      <c r="AY145" s="229" t="s">
        <v>128</v>
      </c>
    </row>
    <row r="146" s="14" customFormat="1">
      <c r="A146" s="14"/>
      <c r="B146" s="230"/>
      <c r="C146" s="231"/>
      <c r="D146" s="221" t="s">
        <v>136</v>
      </c>
      <c r="E146" s="232" t="s">
        <v>19</v>
      </c>
      <c r="F146" s="233" t="s">
        <v>82</v>
      </c>
      <c r="G146" s="231"/>
      <c r="H146" s="234">
        <v>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136</v>
      </c>
      <c r="AU146" s="240" t="s">
        <v>84</v>
      </c>
      <c r="AV146" s="14" t="s">
        <v>84</v>
      </c>
      <c r="AW146" s="14" t="s">
        <v>35</v>
      </c>
      <c r="AX146" s="14" t="s">
        <v>82</v>
      </c>
      <c r="AY146" s="240" t="s">
        <v>128</v>
      </c>
    </row>
    <row r="147" s="2" customFormat="1" ht="16.5" customHeight="1">
      <c r="A147" s="40"/>
      <c r="B147" s="41"/>
      <c r="C147" s="206" t="s">
        <v>220</v>
      </c>
      <c r="D147" s="206" t="s">
        <v>130</v>
      </c>
      <c r="E147" s="207" t="s">
        <v>221</v>
      </c>
      <c r="F147" s="208" t="s">
        <v>222</v>
      </c>
      <c r="G147" s="209" t="s">
        <v>223</v>
      </c>
      <c r="H147" s="210">
        <v>10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45</v>
      </c>
      <c r="O147" s="86"/>
      <c r="P147" s="215">
        <f>O147*H147</f>
        <v>0</v>
      </c>
      <c r="Q147" s="215">
        <v>1.0000000000000001E-05</v>
      </c>
      <c r="R147" s="215">
        <f>Q147*H147</f>
        <v>0.00010000000000000001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134</v>
      </c>
      <c r="AT147" s="217" t="s">
        <v>130</v>
      </c>
      <c r="AU147" s="217" t="s">
        <v>84</v>
      </c>
      <c r="AY147" s="19" t="s">
        <v>128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82</v>
      </c>
      <c r="BK147" s="218">
        <f>ROUND(I147*H147,2)</f>
        <v>0</v>
      </c>
      <c r="BL147" s="19" t="s">
        <v>134</v>
      </c>
      <c r="BM147" s="217" t="s">
        <v>224</v>
      </c>
    </row>
    <row r="148" s="13" customFormat="1">
      <c r="A148" s="13"/>
      <c r="B148" s="219"/>
      <c r="C148" s="220"/>
      <c r="D148" s="221" t="s">
        <v>136</v>
      </c>
      <c r="E148" s="222" t="s">
        <v>19</v>
      </c>
      <c r="F148" s="223" t="s">
        <v>225</v>
      </c>
      <c r="G148" s="220"/>
      <c r="H148" s="222" t="s">
        <v>19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136</v>
      </c>
      <c r="AU148" s="229" t="s">
        <v>84</v>
      </c>
      <c r="AV148" s="13" t="s">
        <v>82</v>
      </c>
      <c r="AW148" s="13" t="s">
        <v>35</v>
      </c>
      <c r="AX148" s="13" t="s">
        <v>74</v>
      </c>
      <c r="AY148" s="229" t="s">
        <v>128</v>
      </c>
    </row>
    <row r="149" s="14" customFormat="1">
      <c r="A149" s="14"/>
      <c r="B149" s="230"/>
      <c r="C149" s="231"/>
      <c r="D149" s="221" t="s">
        <v>136</v>
      </c>
      <c r="E149" s="232" t="s">
        <v>19</v>
      </c>
      <c r="F149" s="233" t="s">
        <v>226</v>
      </c>
      <c r="G149" s="231"/>
      <c r="H149" s="234">
        <v>10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136</v>
      </c>
      <c r="AU149" s="240" t="s">
        <v>84</v>
      </c>
      <c r="AV149" s="14" t="s">
        <v>84</v>
      </c>
      <c r="AW149" s="14" t="s">
        <v>35</v>
      </c>
      <c r="AX149" s="14" t="s">
        <v>82</v>
      </c>
      <c r="AY149" s="240" t="s">
        <v>128</v>
      </c>
    </row>
    <row r="150" s="2" customFormat="1" ht="16.5" customHeight="1">
      <c r="A150" s="40"/>
      <c r="B150" s="41"/>
      <c r="C150" s="241" t="s">
        <v>227</v>
      </c>
      <c r="D150" s="241" t="s">
        <v>228</v>
      </c>
      <c r="E150" s="242" t="s">
        <v>229</v>
      </c>
      <c r="F150" s="243" t="s">
        <v>230</v>
      </c>
      <c r="G150" s="244" t="s">
        <v>223</v>
      </c>
      <c r="H150" s="245">
        <v>10.15</v>
      </c>
      <c r="I150" s="246"/>
      <c r="J150" s="247">
        <f>ROUND(I150*H150,2)</f>
        <v>0</v>
      </c>
      <c r="K150" s="243" t="s">
        <v>19</v>
      </c>
      <c r="L150" s="248"/>
      <c r="M150" s="249" t="s">
        <v>19</v>
      </c>
      <c r="N150" s="250" t="s">
        <v>45</v>
      </c>
      <c r="O150" s="86"/>
      <c r="P150" s="215">
        <f>O150*H150</f>
        <v>0</v>
      </c>
      <c r="Q150" s="215">
        <v>0.0080000000000000002</v>
      </c>
      <c r="R150" s="215">
        <f>Q150*H150</f>
        <v>0.081200000000000008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212</v>
      </c>
      <c r="AT150" s="217" t="s">
        <v>228</v>
      </c>
      <c r="AU150" s="217" t="s">
        <v>84</v>
      </c>
      <c r="AY150" s="19" t="s">
        <v>128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82</v>
      </c>
      <c r="BK150" s="218">
        <f>ROUND(I150*H150,2)</f>
        <v>0</v>
      </c>
      <c r="BL150" s="19" t="s">
        <v>134</v>
      </c>
      <c r="BM150" s="217" t="s">
        <v>231</v>
      </c>
    </row>
    <row r="151" s="14" customFormat="1">
      <c r="A151" s="14"/>
      <c r="B151" s="230"/>
      <c r="C151" s="231"/>
      <c r="D151" s="221" t="s">
        <v>136</v>
      </c>
      <c r="E151" s="232" t="s">
        <v>19</v>
      </c>
      <c r="F151" s="233" t="s">
        <v>232</v>
      </c>
      <c r="G151" s="231"/>
      <c r="H151" s="234">
        <v>10.15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136</v>
      </c>
      <c r="AU151" s="240" t="s">
        <v>84</v>
      </c>
      <c r="AV151" s="14" t="s">
        <v>84</v>
      </c>
      <c r="AW151" s="14" t="s">
        <v>35</v>
      </c>
      <c r="AX151" s="14" t="s">
        <v>82</v>
      </c>
      <c r="AY151" s="240" t="s">
        <v>128</v>
      </c>
    </row>
    <row r="152" s="2" customFormat="1" ht="24.15" customHeight="1">
      <c r="A152" s="40"/>
      <c r="B152" s="41"/>
      <c r="C152" s="206" t="s">
        <v>233</v>
      </c>
      <c r="D152" s="206" t="s">
        <v>130</v>
      </c>
      <c r="E152" s="207" t="s">
        <v>234</v>
      </c>
      <c r="F152" s="208" t="s">
        <v>235</v>
      </c>
      <c r="G152" s="209" t="s">
        <v>217</v>
      </c>
      <c r="H152" s="210">
        <v>1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0.71848000000000001</v>
      </c>
      <c r="R152" s="215">
        <f>Q152*H152</f>
        <v>0.71848000000000001</v>
      </c>
      <c r="S152" s="215">
        <v>0.71999999999999997</v>
      </c>
      <c r="T152" s="216">
        <f>S152*H152</f>
        <v>0.71999999999999997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134</v>
      </c>
      <c r="AT152" s="217" t="s">
        <v>130</v>
      </c>
      <c r="AU152" s="217" t="s">
        <v>84</v>
      </c>
      <c r="AY152" s="19" t="s">
        <v>128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134</v>
      </c>
      <c r="BM152" s="217" t="s">
        <v>236</v>
      </c>
    </row>
    <row r="153" s="13" customFormat="1">
      <c r="A153" s="13"/>
      <c r="B153" s="219"/>
      <c r="C153" s="220"/>
      <c r="D153" s="221" t="s">
        <v>136</v>
      </c>
      <c r="E153" s="222" t="s">
        <v>19</v>
      </c>
      <c r="F153" s="223" t="s">
        <v>237</v>
      </c>
      <c r="G153" s="220"/>
      <c r="H153" s="222" t="s">
        <v>19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136</v>
      </c>
      <c r="AU153" s="229" t="s">
        <v>84</v>
      </c>
      <c r="AV153" s="13" t="s">
        <v>82</v>
      </c>
      <c r="AW153" s="13" t="s">
        <v>35</v>
      </c>
      <c r="AX153" s="13" t="s">
        <v>74</v>
      </c>
      <c r="AY153" s="229" t="s">
        <v>128</v>
      </c>
    </row>
    <row r="154" s="14" customFormat="1">
      <c r="A154" s="14"/>
      <c r="B154" s="230"/>
      <c r="C154" s="231"/>
      <c r="D154" s="221" t="s">
        <v>136</v>
      </c>
      <c r="E154" s="232" t="s">
        <v>19</v>
      </c>
      <c r="F154" s="233" t="s">
        <v>82</v>
      </c>
      <c r="G154" s="231"/>
      <c r="H154" s="234">
        <v>1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136</v>
      </c>
      <c r="AU154" s="240" t="s">
        <v>84</v>
      </c>
      <c r="AV154" s="14" t="s">
        <v>84</v>
      </c>
      <c r="AW154" s="14" t="s">
        <v>35</v>
      </c>
      <c r="AX154" s="14" t="s">
        <v>82</v>
      </c>
      <c r="AY154" s="240" t="s">
        <v>128</v>
      </c>
    </row>
    <row r="155" s="2" customFormat="1" ht="21.75" customHeight="1">
      <c r="A155" s="40"/>
      <c r="B155" s="41"/>
      <c r="C155" s="241" t="s">
        <v>238</v>
      </c>
      <c r="D155" s="241" t="s">
        <v>228</v>
      </c>
      <c r="E155" s="242" t="s">
        <v>239</v>
      </c>
      <c r="F155" s="243" t="s">
        <v>240</v>
      </c>
      <c r="G155" s="244" t="s">
        <v>217</v>
      </c>
      <c r="H155" s="245">
        <v>1</v>
      </c>
      <c r="I155" s="246"/>
      <c r="J155" s="247">
        <f>ROUND(I155*H155,2)</f>
        <v>0</v>
      </c>
      <c r="K155" s="243" t="s">
        <v>19</v>
      </c>
      <c r="L155" s="248"/>
      <c r="M155" s="249" t="s">
        <v>19</v>
      </c>
      <c r="N155" s="250" t="s">
        <v>45</v>
      </c>
      <c r="O155" s="86"/>
      <c r="P155" s="215">
        <f>O155*H155</f>
        <v>0</v>
      </c>
      <c r="Q155" s="215">
        <v>0.069000000000000006</v>
      </c>
      <c r="R155" s="215">
        <f>Q155*H155</f>
        <v>0.069000000000000006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212</v>
      </c>
      <c r="AT155" s="217" t="s">
        <v>228</v>
      </c>
      <c r="AU155" s="217" t="s">
        <v>84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82</v>
      </c>
      <c r="BK155" s="218">
        <f>ROUND(I155*H155,2)</f>
        <v>0</v>
      </c>
      <c r="BL155" s="19" t="s">
        <v>134</v>
      </c>
      <c r="BM155" s="217" t="s">
        <v>241</v>
      </c>
    </row>
    <row r="156" s="12" customFormat="1" ht="22.8" customHeight="1">
      <c r="A156" s="12"/>
      <c r="B156" s="190"/>
      <c r="C156" s="191"/>
      <c r="D156" s="192" t="s">
        <v>73</v>
      </c>
      <c r="E156" s="204" t="s">
        <v>242</v>
      </c>
      <c r="F156" s="204" t="s">
        <v>243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SUM(P157:P222)</f>
        <v>0</v>
      </c>
      <c r="Q156" s="198"/>
      <c r="R156" s="199">
        <f>SUM(R157:R222)</f>
        <v>69.215243799999996</v>
      </c>
      <c r="S156" s="198"/>
      <c r="T156" s="200">
        <f>SUM(T157:T222)</f>
        <v>5.2709999999999999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82</v>
      </c>
      <c r="AT156" s="202" t="s">
        <v>73</v>
      </c>
      <c r="AU156" s="202" t="s">
        <v>82</v>
      </c>
      <c r="AY156" s="201" t="s">
        <v>128</v>
      </c>
      <c r="BK156" s="203">
        <f>SUM(BK157:BK222)</f>
        <v>0</v>
      </c>
    </row>
    <row r="157" s="2" customFormat="1" ht="16.5" customHeight="1">
      <c r="A157" s="40"/>
      <c r="B157" s="41"/>
      <c r="C157" s="241" t="s">
        <v>244</v>
      </c>
      <c r="D157" s="241" t="s">
        <v>228</v>
      </c>
      <c r="E157" s="242" t="s">
        <v>245</v>
      </c>
      <c r="F157" s="243" t="s">
        <v>246</v>
      </c>
      <c r="G157" s="244" t="s">
        <v>217</v>
      </c>
      <c r="H157" s="245">
        <v>2</v>
      </c>
      <c r="I157" s="246"/>
      <c r="J157" s="247">
        <f>ROUND(I157*H157,2)</f>
        <v>0</v>
      </c>
      <c r="K157" s="243" t="s">
        <v>19</v>
      </c>
      <c r="L157" s="248"/>
      <c r="M157" s="249" t="s">
        <v>19</v>
      </c>
      <c r="N157" s="250" t="s">
        <v>45</v>
      </c>
      <c r="O157" s="86"/>
      <c r="P157" s="215">
        <f>O157*H157</f>
        <v>0</v>
      </c>
      <c r="Q157" s="215">
        <v>0.0050000000000000001</v>
      </c>
      <c r="R157" s="215">
        <f>Q157*H157</f>
        <v>0.01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212</v>
      </c>
      <c r="AT157" s="217" t="s">
        <v>228</v>
      </c>
      <c r="AU157" s="217" t="s">
        <v>84</v>
      </c>
      <c r="AY157" s="19" t="s">
        <v>128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134</v>
      </c>
      <c r="BM157" s="217" t="s">
        <v>247</v>
      </c>
    </row>
    <row r="158" s="13" customFormat="1">
      <c r="A158" s="13"/>
      <c r="B158" s="219"/>
      <c r="C158" s="220"/>
      <c r="D158" s="221" t="s">
        <v>136</v>
      </c>
      <c r="E158" s="222" t="s">
        <v>19</v>
      </c>
      <c r="F158" s="223" t="s">
        <v>248</v>
      </c>
      <c r="G158" s="220"/>
      <c r="H158" s="222" t="s">
        <v>19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136</v>
      </c>
      <c r="AU158" s="229" t="s">
        <v>84</v>
      </c>
      <c r="AV158" s="13" t="s">
        <v>82</v>
      </c>
      <c r="AW158" s="13" t="s">
        <v>35</v>
      </c>
      <c r="AX158" s="13" t="s">
        <v>74</v>
      </c>
      <c r="AY158" s="229" t="s">
        <v>128</v>
      </c>
    </row>
    <row r="159" s="14" customFormat="1">
      <c r="A159" s="14"/>
      <c r="B159" s="230"/>
      <c r="C159" s="231"/>
      <c r="D159" s="221" t="s">
        <v>136</v>
      </c>
      <c r="E159" s="232" t="s">
        <v>19</v>
      </c>
      <c r="F159" s="233" t="s">
        <v>84</v>
      </c>
      <c r="G159" s="231"/>
      <c r="H159" s="234">
        <v>2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136</v>
      </c>
      <c r="AU159" s="240" t="s">
        <v>84</v>
      </c>
      <c r="AV159" s="14" t="s">
        <v>84</v>
      </c>
      <c r="AW159" s="14" t="s">
        <v>35</v>
      </c>
      <c r="AX159" s="14" t="s">
        <v>82</v>
      </c>
      <c r="AY159" s="240" t="s">
        <v>128</v>
      </c>
    </row>
    <row r="160" s="2" customFormat="1" ht="16.5" customHeight="1">
      <c r="A160" s="40"/>
      <c r="B160" s="41"/>
      <c r="C160" s="241" t="s">
        <v>249</v>
      </c>
      <c r="D160" s="241" t="s">
        <v>228</v>
      </c>
      <c r="E160" s="242" t="s">
        <v>250</v>
      </c>
      <c r="F160" s="243" t="s">
        <v>251</v>
      </c>
      <c r="G160" s="244" t="s">
        <v>217</v>
      </c>
      <c r="H160" s="245">
        <v>2</v>
      </c>
      <c r="I160" s="246"/>
      <c r="J160" s="247">
        <f>ROUND(I160*H160,2)</f>
        <v>0</v>
      </c>
      <c r="K160" s="243" t="s">
        <v>19</v>
      </c>
      <c r="L160" s="248"/>
      <c r="M160" s="249" t="s">
        <v>19</v>
      </c>
      <c r="N160" s="250" t="s">
        <v>45</v>
      </c>
      <c r="O160" s="86"/>
      <c r="P160" s="215">
        <f>O160*H160</f>
        <v>0</v>
      </c>
      <c r="Q160" s="215">
        <v>0.0050000000000000001</v>
      </c>
      <c r="R160" s="215">
        <f>Q160*H160</f>
        <v>0.01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212</v>
      </c>
      <c r="AT160" s="217" t="s">
        <v>228</v>
      </c>
      <c r="AU160" s="217" t="s">
        <v>84</v>
      </c>
      <c r="AY160" s="19" t="s">
        <v>128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82</v>
      </c>
      <c r="BK160" s="218">
        <f>ROUND(I160*H160,2)</f>
        <v>0</v>
      </c>
      <c r="BL160" s="19" t="s">
        <v>134</v>
      </c>
      <c r="BM160" s="217" t="s">
        <v>252</v>
      </c>
    </row>
    <row r="161" s="13" customFormat="1">
      <c r="A161" s="13"/>
      <c r="B161" s="219"/>
      <c r="C161" s="220"/>
      <c r="D161" s="221" t="s">
        <v>136</v>
      </c>
      <c r="E161" s="222" t="s">
        <v>19</v>
      </c>
      <c r="F161" s="223" t="s">
        <v>253</v>
      </c>
      <c r="G161" s="220"/>
      <c r="H161" s="222" t="s">
        <v>19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136</v>
      </c>
      <c r="AU161" s="229" t="s">
        <v>84</v>
      </c>
      <c r="AV161" s="13" t="s">
        <v>82</v>
      </c>
      <c r="AW161" s="13" t="s">
        <v>35</v>
      </c>
      <c r="AX161" s="13" t="s">
        <v>74</v>
      </c>
      <c r="AY161" s="229" t="s">
        <v>128</v>
      </c>
    </row>
    <row r="162" s="14" customFormat="1">
      <c r="A162" s="14"/>
      <c r="B162" s="230"/>
      <c r="C162" s="231"/>
      <c r="D162" s="221" t="s">
        <v>136</v>
      </c>
      <c r="E162" s="232" t="s">
        <v>19</v>
      </c>
      <c r="F162" s="233" t="s">
        <v>84</v>
      </c>
      <c r="G162" s="231"/>
      <c r="H162" s="234">
        <v>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136</v>
      </c>
      <c r="AU162" s="240" t="s">
        <v>84</v>
      </c>
      <c r="AV162" s="14" t="s">
        <v>84</v>
      </c>
      <c r="AW162" s="14" t="s">
        <v>35</v>
      </c>
      <c r="AX162" s="14" t="s">
        <v>82</v>
      </c>
      <c r="AY162" s="240" t="s">
        <v>128</v>
      </c>
    </row>
    <row r="163" s="2" customFormat="1" ht="16.5" customHeight="1">
      <c r="A163" s="40"/>
      <c r="B163" s="41"/>
      <c r="C163" s="241" t="s">
        <v>254</v>
      </c>
      <c r="D163" s="241" t="s">
        <v>228</v>
      </c>
      <c r="E163" s="242" t="s">
        <v>255</v>
      </c>
      <c r="F163" s="243" t="s">
        <v>256</v>
      </c>
      <c r="G163" s="244" t="s">
        <v>217</v>
      </c>
      <c r="H163" s="245">
        <v>4</v>
      </c>
      <c r="I163" s="246"/>
      <c r="J163" s="247">
        <f>ROUND(I163*H163,2)</f>
        <v>0</v>
      </c>
      <c r="K163" s="243" t="s">
        <v>19</v>
      </c>
      <c r="L163" s="248"/>
      <c r="M163" s="249" t="s">
        <v>19</v>
      </c>
      <c r="N163" s="250" t="s">
        <v>45</v>
      </c>
      <c r="O163" s="86"/>
      <c r="P163" s="215">
        <f>O163*H163</f>
        <v>0</v>
      </c>
      <c r="Q163" s="215">
        <v>0.0025000000000000001</v>
      </c>
      <c r="R163" s="215">
        <f>Q163*H163</f>
        <v>0.01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212</v>
      </c>
      <c r="AT163" s="217" t="s">
        <v>228</v>
      </c>
      <c r="AU163" s="217" t="s">
        <v>84</v>
      </c>
      <c r="AY163" s="19" t="s">
        <v>128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82</v>
      </c>
      <c r="BK163" s="218">
        <f>ROUND(I163*H163,2)</f>
        <v>0</v>
      </c>
      <c r="BL163" s="19" t="s">
        <v>134</v>
      </c>
      <c r="BM163" s="217" t="s">
        <v>257</v>
      </c>
    </row>
    <row r="164" s="13" customFormat="1">
      <c r="A164" s="13"/>
      <c r="B164" s="219"/>
      <c r="C164" s="220"/>
      <c r="D164" s="221" t="s">
        <v>136</v>
      </c>
      <c r="E164" s="222" t="s">
        <v>19</v>
      </c>
      <c r="F164" s="223" t="s">
        <v>258</v>
      </c>
      <c r="G164" s="220"/>
      <c r="H164" s="222" t="s">
        <v>19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9" t="s">
        <v>136</v>
      </c>
      <c r="AU164" s="229" t="s">
        <v>84</v>
      </c>
      <c r="AV164" s="13" t="s">
        <v>82</v>
      </c>
      <c r="AW164" s="13" t="s">
        <v>35</v>
      </c>
      <c r="AX164" s="13" t="s">
        <v>74</v>
      </c>
      <c r="AY164" s="229" t="s">
        <v>128</v>
      </c>
    </row>
    <row r="165" s="14" customFormat="1">
      <c r="A165" s="14"/>
      <c r="B165" s="230"/>
      <c r="C165" s="231"/>
      <c r="D165" s="221" t="s">
        <v>136</v>
      </c>
      <c r="E165" s="232" t="s">
        <v>19</v>
      </c>
      <c r="F165" s="233" t="s">
        <v>134</v>
      </c>
      <c r="G165" s="231"/>
      <c r="H165" s="234">
        <v>4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136</v>
      </c>
      <c r="AU165" s="240" t="s">
        <v>84</v>
      </c>
      <c r="AV165" s="14" t="s">
        <v>84</v>
      </c>
      <c r="AW165" s="14" t="s">
        <v>35</v>
      </c>
      <c r="AX165" s="14" t="s">
        <v>82</v>
      </c>
      <c r="AY165" s="240" t="s">
        <v>128</v>
      </c>
    </row>
    <row r="166" s="2" customFormat="1" ht="16.5" customHeight="1">
      <c r="A166" s="40"/>
      <c r="B166" s="41"/>
      <c r="C166" s="241" t="s">
        <v>259</v>
      </c>
      <c r="D166" s="241" t="s">
        <v>228</v>
      </c>
      <c r="E166" s="242" t="s">
        <v>260</v>
      </c>
      <c r="F166" s="243" t="s">
        <v>261</v>
      </c>
      <c r="G166" s="244" t="s">
        <v>217</v>
      </c>
      <c r="H166" s="245">
        <v>7</v>
      </c>
      <c r="I166" s="246"/>
      <c r="J166" s="247">
        <f>ROUND(I166*H166,2)</f>
        <v>0</v>
      </c>
      <c r="K166" s="243" t="s">
        <v>19</v>
      </c>
      <c r="L166" s="248"/>
      <c r="M166" s="249" t="s">
        <v>19</v>
      </c>
      <c r="N166" s="250" t="s">
        <v>45</v>
      </c>
      <c r="O166" s="86"/>
      <c r="P166" s="215">
        <f>O166*H166</f>
        <v>0</v>
      </c>
      <c r="Q166" s="215">
        <v>0.0016999999999999999</v>
      </c>
      <c r="R166" s="215">
        <f>Q166*H166</f>
        <v>0.011899999999999999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212</v>
      </c>
      <c r="AT166" s="217" t="s">
        <v>228</v>
      </c>
      <c r="AU166" s="217" t="s">
        <v>84</v>
      </c>
      <c r="AY166" s="19" t="s">
        <v>128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82</v>
      </c>
      <c r="BK166" s="218">
        <f>ROUND(I166*H166,2)</f>
        <v>0</v>
      </c>
      <c r="BL166" s="19" t="s">
        <v>134</v>
      </c>
      <c r="BM166" s="217" t="s">
        <v>262</v>
      </c>
    </row>
    <row r="167" s="13" customFormat="1">
      <c r="A167" s="13"/>
      <c r="B167" s="219"/>
      <c r="C167" s="220"/>
      <c r="D167" s="221" t="s">
        <v>136</v>
      </c>
      <c r="E167" s="222" t="s">
        <v>19</v>
      </c>
      <c r="F167" s="223" t="s">
        <v>263</v>
      </c>
      <c r="G167" s="220"/>
      <c r="H167" s="222" t="s">
        <v>19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136</v>
      </c>
      <c r="AU167" s="229" t="s">
        <v>84</v>
      </c>
      <c r="AV167" s="13" t="s">
        <v>82</v>
      </c>
      <c r="AW167" s="13" t="s">
        <v>35</v>
      </c>
      <c r="AX167" s="13" t="s">
        <v>74</v>
      </c>
      <c r="AY167" s="229" t="s">
        <v>128</v>
      </c>
    </row>
    <row r="168" s="14" customFormat="1">
      <c r="A168" s="14"/>
      <c r="B168" s="230"/>
      <c r="C168" s="231"/>
      <c r="D168" s="221" t="s">
        <v>136</v>
      </c>
      <c r="E168" s="232" t="s">
        <v>19</v>
      </c>
      <c r="F168" s="233" t="s">
        <v>264</v>
      </c>
      <c r="G168" s="231"/>
      <c r="H168" s="234">
        <v>7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136</v>
      </c>
      <c r="AU168" s="240" t="s">
        <v>84</v>
      </c>
      <c r="AV168" s="14" t="s">
        <v>84</v>
      </c>
      <c r="AW168" s="14" t="s">
        <v>35</v>
      </c>
      <c r="AX168" s="14" t="s">
        <v>82</v>
      </c>
      <c r="AY168" s="240" t="s">
        <v>128</v>
      </c>
    </row>
    <row r="169" s="2" customFormat="1" ht="16.5" customHeight="1">
      <c r="A169" s="40"/>
      <c r="B169" s="41"/>
      <c r="C169" s="206" t="s">
        <v>265</v>
      </c>
      <c r="D169" s="206" t="s">
        <v>130</v>
      </c>
      <c r="E169" s="207" t="s">
        <v>266</v>
      </c>
      <c r="F169" s="208" t="s">
        <v>267</v>
      </c>
      <c r="G169" s="209" t="s">
        <v>217</v>
      </c>
      <c r="H169" s="210">
        <v>15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45</v>
      </c>
      <c r="O169" s="86"/>
      <c r="P169" s="215">
        <f>O169*H169</f>
        <v>0</v>
      </c>
      <c r="Q169" s="215">
        <v>0.00069999999999999999</v>
      </c>
      <c r="R169" s="215">
        <f>Q169*H169</f>
        <v>0.010500000000000001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134</v>
      </c>
      <c r="AT169" s="217" t="s">
        <v>130</v>
      </c>
      <c r="AU169" s="217" t="s">
        <v>84</v>
      </c>
      <c r="AY169" s="19" t="s">
        <v>128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82</v>
      </c>
      <c r="BK169" s="218">
        <f>ROUND(I169*H169,2)</f>
        <v>0</v>
      </c>
      <c r="BL169" s="19" t="s">
        <v>134</v>
      </c>
      <c r="BM169" s="217" t="s">
        <v>268</v>
      </c>
    </row>
    <row r="170" s="2" customFormat="1" ht="16.5" customHeight="1">
      <c r="A170" s="40"/>
      <c r="B170" s="41"/>
      <c r="C170" s="206" t="s">
        <v>269</v>
      </c>
      <c r="D170" s="206" t="s">
        <v>130</v>
      </c>
      <c r="E170" s="207" t="s">
        <v>270</v>
      </c>
      <c r="F170" s="208" t="s">
        <v>271</v>
      </c>
      <c r="G170" s="209" t="s">
        <v>217</v>
      </c>
      <c r="H170" s="210">
        <v>4</v>
      </c>
      <c r="I170" s="211"/>
      <c r="J170" s="212">
        <f>ROUND(I170*H170,2)</f>
        <v>0</v>
      </c>
      <c r="K170" s="208" t="s">
        <v>19</v>
      </c>
      <c r="L170" s="46"/>
      <c r="M170" s="213" t="s">
        <v>19</v>
      </c>
      <c r="N170" s="214" t="s">
        <v>45</v>
      </c>
      <c r="O170" s="86"/>
      <c r="P170" s="215">
        <f>O170*H170</f>
        <v>0</v>
      </c>
      <c r="Q170" s="215">
        <v>0.10940999999999999</v>
      </c>
      <c r="R170" s="215">
        <f>Q170*H170</f>
        <v>0.43763999999999997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134</v>
      </c>
      <c r="AT170" s="217" t="s">
        <v>130</v>
      </c>
      <c r="AU170" s="217" t="s">
        <v>84</v>
      </c>
      <c r="AY170" s="19" t="s">
        <v>128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82</v>
      </c>
      <c r="BK170" s="218">
        <f>ROUND(I170*H170,2)</f>
        <v>0</v>
      </c>
      <c r="BL170" s="19" t="s">
        <v>134</v>
      </c>
      <c r="BM170" s="217" t="s">
        <v>272</v>
      </c>
    </row>
    <row r="171" s="13" customFormat="1">
      <c r="A171" s="13"/>
      <c r="B171" s="219"/>
      <c r="C171" s="220"/>
      <c r="D171" s="221" t="s">
        <v>136</v>
      </c>
      <c r="E171" s="222" t="s">
        <v>19</v>
      </c>
      <c r="F171" s="223" t="s">
        <v>273</v>
      </c>
      <c r="G171" s="220"/>
      <c r="H171" s="222" t="s">
        <v>19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136</v>
      </c>
      <c r="AU171" s="229" t="s">
        <v>84</v>
      </c>
      <c r="AV171" s="13" t="s">
        <v>82</v>
      </c>
      <c r="AW171" s="13" t="s">
        <v>35</v>
      </c>
      <c r="AX171" s="13" t="s">
        <v>74</v>
      </c>
      <c r="AY171" s="229" t="s">
        <v>128</v>
      </c>
    </row>
    <row r="172" s="14" customFormat="1">
      <c r="A172" s="14"/>
      <c r="B172" s="230"/>
      <c r="C172" s="231"/>
      <c r="D172" s="221" t="s">
        <v>136</v>
      </c>
      <c r="E172" s="232" t="s">
        <v>19</v>
      </c>
      <c r="F172" s="233" t="s">
        <v>134</v>
      </c>
      <c r="G172" s="231"/>
      <c r="H172" s="234">
        <v>4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136</v>
      </c>
      <c r="AU172" s="240" t="s">
        <v>84</v>
      </c>
      <c r="AV172" s="14" t="s">
        <v>84</v>
      </c>
      <c r="AW172" s="14" t="s">
        <v>35</v>
      </c>
      <c r="AX172" s="14" t="s">
        <v>82</v>
      </c>
      <c r="AY172" s="240" t="s">
        <v>128</v>
      </c>
    </row>
    <row r="173" s="2" customFormat="1" ht="16.5" customHeight="1">
      <c r="A173" s="40"/>
      <c r="B173" s="41"/>
      <c r="C173" s="241" t="s">
        <v>274</v>
      </c>
      <c r="D173" s="241" t="s">
        <v>228</v>
      </c>
      <c r="E173" s="242" t="s">
        <v>275</v>
      </c>
      <c r="F173" s="243" t="s">
        <v>276</v>
      </c>
      <c r="G173" s="244" t="s">
        <v>217</v>
      </c>
      <c r="H173" s="245">
        <v>4</v>
      </c>
      <c r="I173" s="246"/>
      <c r="J173" s="247">
        <f>ROUND(I173*H173,2)</f>
        <v>0</v>
      </c>
      <c r="K173" s="243" t="s">
        <v>19</v>
      </c>
      <c r="L173" s="248"/>
      <c r="M173" s="249" t="s">
        <v>19</v>
      </c>
      <c r="N173" s="250" t="s">
        <v>45</v>
      </c>
      <c r="O173" s="86"/>
      <c r="P173" s="215">
        <f>O173*H173</f>
        <v>0</v>
      </c>
      <c r="Q173" s="215">
        <v>0.0061000000000000004</v>
      </c>
      <c r="R173" s="215">
        <f>Q173*H173</f>
        <v>0.024400000000000002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212</v>
      </c>
      <c r="AT173" s="217" t="s">
        <v>228</v>
      </c>
      <c r="AU173" s="217" t="s">
        <v>84</v>
      </c>
      <c r="AY173" s="19" t="s">
        <v>128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82</v>
      </c>
      <c r="BK173" s="218">
        <f>ROUND(I173*H173,2)</f>
        <v>0</v>
      </c>
      <c r="BL173" s="19" t="s">
        <v>134</v>
      </c>
      <c r="BM173" s="217" t="s">
        <v>277</v>
      </c>
    </row>
    <row r="174" s="2" customFormat="1" ht="21.75" customHeight="1">
      <c r="A174" s="40"/>
      <c r="B174" s="41"/>
      <c r="C174" s="206" t="s">
        <v>278</v>
      </c>
      <c r="D174" s="206" t="s">
        <v>130</v>
      </c>
      <c r="E174" s="207" t="s">
        <v>279</v>
      </c>
      <c r="F174" s="208" t="s">
        <v>280</v>
      </c>
      <c r="G174" s="209" t="s">
        <v>223</v>
      </c>
      <c r="H174" s="210">
        <v>25</v>
      </c>
      <c r="I174" s="211"/>
      <c r="J174" s="212">
        <f>ROUND(I174*H174,2)</f>
        <v>0</v>
      </c>
      <c r="K174" s="208" t="s">
        <v>19</v>
      </c>
      <c r="L174" s="46"/>
      <c r="M174" s="213" t="s">
        <v>19</v>
      </c>
      <c r="N174" s="214" t="s">
        <v>45</v>
      </c>
      <c r="O174" s="86"/>
      <c r="P174" s="215">
        <f>O174*H174</f>
        <v>0</v>
      </c>
      <c r="Q174" s="215">
        <v>0.00011</v>
      </c>
      <c r="R174" s="215">
        <f>Q174*H174</f>
        <v>0.0027500000000000003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134</v>
      </c>
      <c r="AT174" s="217" t="s">
        <v>130</v>
      </c>
      <c r="AU174" s="217" t="s">
        <v>84</v>
      </c>
      <c r="AY174" s="19" t="s">
        <v>128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82</v>
      </c>
      <c r="BK174" s="218">
        <f>ROUND(I174*H174,2)</f>
        <v>0</v>
      </c>
      <c r="BL174" s="19" t="s">
        <v>134</v>
      </c>
      <c r="BM174" s="217" t="s">
        <v>281</v>
      </c>
    </row>
    <row r="175" s="13" customFormat="1">
      <c r="A175" s="13"/>
      <c r="B175" s="219"/>
      <c r="C175" s="220"/>
      <c r="D175" s="221" t="s">
        <v>136</v>
      </c>
      <c r="E175" s="222" t="s">
        <v>19</v>
      </c>
      <c r="F175" s="223" t="s">
        <v>282</v>
      </c>
      <c r="G175" s="220"/>
      <c r="H175" s="222" t="s">
        <v>19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136</v>
      </c>
      <c r="AU175" s="229" t="s">
        <v>84</v>
      </c>
      <c r="AV175" s="13" t="s">
        <v>82</v>
      </c>
      <c r="AW175" s="13" t="s">
        <v>35</v>
      </c>
      <c r="AX175" s="13" t="s">
        <v>74</v>
      </c>
      <c r="AY175" s="229" t="s">
        <v>128</v>
      </c>
    </row>
    <row r="176" s="14" customFormat="1">
      <c r="A176" s="14"/>
      <c r="B176" s="230"/>
      <c r="C176" s="231"/>
      <c r="D176" s="221" t="s">
        <v>136</v>
      </c>
      <c r="E176" s="232" t="s">
        <v>19</v>
      </c>
      <c r="F176" s="233" t="s">
        <v>283</v>
      </c>
      <c r="G176" s="231"/>
      <c r="H176" s="234">
        <v>25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136</v>
      </c>
      <c r="AU176" s="240" t="s">
        <v>84</v>
      </c>
      <c r="AV176" s="14" t="s">
        <v>84</v>
      </c>
      <c r="AW176" s="14" t="s">
        <v>35</v>
      </c>
      <c r="AX176" s="14" t="s">
        <v>74</v>
      </c>
      <c r="AY176" s="240" t="s">
        <v>128</v>
      </c>
    </row>
    <row r="177" s="15" customFormat="1">
      <c r="A177" s="15"/>
      <c r="B177" s="251"/>
      <c r="C177" s="252"/>
      <c r="D177" s="221" t="s">
        <v>136</v>
      </c>
      <c r="E177" s="253" t="s">
        <v>19</v>
      </c>
      <c r="F177" s="254" t="s">
        <v>284</v>
      </c>
      <c r="G177" s="252"/>
      <c r="H177" s="255">
        <v>25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1" t="s">
        <v>136</v>
      </c>
      <c r="AU177" s="261" t="s">
        <v>84</v>
      </c>
      <c r="AV177" s="15" t="s">
        <v>134</v>
      </c>
      <c r="AW177" s="15" t="s">
        <v>35</v>
      </c>
      <c r="AX177" s="15" t="s">
        <v>82</v>
      </c>
      <c r="AY177" s="261" t="s">
        <v>128</v>
      </c>
    </row>
    <row r="178" s="2" customFormat="1" ht="21.75" customHeight="1">
      <c r="A178" s="40"/>
      <c r="B178" s="41"/>
      <c r="C178" s="206" t="s">
        <v>285</v>
      </c>
      <c r="D178" s="206" t="s">
        <v>130</v>
      </c>
      <c r="E178" s="207" t="s">
        <v>286</v>
      </c>
      <c r="F178" s="208" t="s">
        <v>287</v>
      </c>
      <c r="G178" s="209" t="s">
        <v>223</v>
      </c>
      <c r="H178" s="210">
        <v>96</v>
      </c>
      <c r="I178" s="211"/>
      <c r="J178" s="212">
        <f>ROUND(I178*H178,2)</f>
        <v>0</v>
      </c>
      <c r="K178" s="208" t="s">
        <v>19</v>
      </c>
      <c r="L178" s="46"/>
      <c r="M178" s="213" t="s">
        <v>19</v>
      </c>
      <c r="N178" s="214" t="s">
        <v>45</v>
      </c>
      <c r="O178" s="86"/>
      <c r="P178" s="215">
        <f>O178*H178</f>
        <v>0</v>
      </c>
      <c r="Q178" s="215">
        <v>0.00064999999999999997</v>
      </c>
      <c r="R178" s="215">
        <f>Q178*H178</f>
        <v>0.062399999999999997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134</v>
      </c>
      <c r="AT178" s="217" t="s">
        <v>130</v>
      </c>
      <c r="AU178" s="217" t="s">
        <v>84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82</v>
      </c>
      <c r="BK178" s="218">
        <f>ROUND(I178*H178,2)</f>
        <v>0</v>
      </c>
      <c r="BL178" s="19" t="s">
        <v>134</v>
      </c>
      <c r="BM178" s="217" t="s">
        <v>288</v>
      </c>
    </row>
    <row r="179" s="13" customFormat="1">
      <c r="A179" s="13"/>
      <c r="B179" s="219"/>
      <c r="C179" s="220"/>
      <c r="D179" s="221" t="s">
        <v>136</v>
      </c>
      <c r="E179" s="222" t="s">
        <v>19</v>
      </c>
      <c r="F179" s="223" t="s">
        <v>289</v>
      </c>
      <c r="G179" s="220"/>
      <c r="H179" s="222" t="s">
        <v>19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136</v>
      </c>
      <c r="AU179" s="229" t="s">
        <v>84</v>
      </c>
      <c r="AV179" s="13" t="s">
        <v>82</v>
      </c>
      <c r="AW179" s="13" t="s">
        <v>35</v>
      </c>
      <c r="AX179" s="13" t="s">
        <v>74</v>
      </c>
      <c r="AY179" s="229" t="s">
        <v>128</v>
      </c>
    </row>
    <row r="180" s="14" customFormat="1">
      <c r="A180" s="14"/>
      <c r="B180" s="230"/>
      <c r="C180" s="231"/>
      <c r="D180" s="221" t="s">
        <v>136</v>
      </c>
      <c r="E180" s="232" t="s">
        <v>19</v>
      </c>
      <c r="F180" s="233" t="s">
        <v>290</v>
      </c>
      <c r="G180" s="231"/>
      <c r="H180" s="234">
        <v>96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136</v>
      </c>
      <c r="AU180" s="240" t="s">
        <v>84</v>
      </c>
      <c r="AV180" s="14" t="s">
        <v>84</v>
      </c>
      <c r="AW180" s="14" t="s">
        <v>35</v>
      </c>
      <c r="AX180" s="14" t="s">
        <v>74</v>
      </c>
      <c r="AY180" s="240" t="s">
        <v>128</v>
      </c>
    </row>
    <row r="181" s="15" customFormat="1">
      <c r="A181" s="15"/>
      <c r="B181" s="251"/>
      <c r="C181" s="252"/>
      <c r="D181" s="221" t="s">
        <v>136</v>
      </c>
      <c r="E181" s="253" t="s">
        <v>19</v>
      </c>
      <c r="F181" s="254" t="s">
        <v>284</v>
      </c>
      <c r="G181" s="252"/>
      <c r="H181" s="255">
        <v>96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1" t="s">
        <v>136</v>
      </c>
      <c r="AU181" s="261" t="s">
        <v>84</v>
      </c>
      <c r="AV181" s="15" t="s">
        <v>134</v>
      </c>
      <c r="AW181" s="15" t="s">
        <v>35</v>
      </c>
      <c r="AX181" s="15" t="s">
        <v>82</v>
      </c>
      <c r="AY181" s="261" t="s">
        <v>128</v>
      </c>
    </row>
    <row r="182" s="2" customFormat="1" ht="21.75" customHeight="1">
      <c r="A182" s="40"/>
      <c r="B182" s="41"/>
      <c r="C182" s="206" t="s">
        <v>291</v>
      </c>
      <c r="D182" s="206" t="s">
        <v>130</v>
      </c>
      <c r="E182" s="207" t="s">
        <v>292</v>
      </c>
      <c r="F182" s="208" t="s">
        <v>293</v>
      </c>
      <c r="G182" s="209" t="s">
        <v>223</v>
      </c>
      <c r="H182" s="210">
        <v>84</v>
      </c>
      <c r="I182" s="211"/>
      <c r="J182" s="212">
        <f>ROUND(I182*H182,2)</f>
        <v>0</v>
      </c>
      <c r="K182" s="208" t="s">
        <v>19</v>
      </c>
      <c r="L182" s="46"/>
      <c r="M182" s="213" t="s">
        <v>19</v>
      </c>
      <c r="N182" s="214" t="s">
        <v>45</v>
      </c>
      <c r="O182" s="86"/>
      <c r="P182" s="215">
        <f>O182*H182</f>
        <v>0</v>
      </c>
      <c r="Q182" s="215">
        <v>0.00038000000000000002</v>
      </c>
      <c r="R182" s="215">
        <f>Q182*H182</f>
        <v>0.031920000000000004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134</v>
      </c>
      <c r="AT182" s="217" t="s">
        <v>130</v>
      </c>
      <c r="AU182" s="217" t="s">
        <v>84</v>
      </c>
      <c r="AY182" s="19" t="s">
        <v>128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82</v>
      </c>
      <c r="BK182" s="218">
        <f>ROUND(I182*H182,2)</f>
        <v>0</v>
      </c>
      <c r="BL182" s="19" t="s">
        <v>134</v>
      </c>
      <c r="BM182" s="217" t="s">
        <v>294</v>
      </c>
    </row>
    <row r="183" s="13" customFormat="1">
      <c r="A183" s="13"/>
      <c r="B183" s="219"/>
      <c r="C183" s="220"/>
      <c r="D183" s="221" t="s">
        <v>136</v>
      </c>
      <c r="E183" s="222" t="s">
        <v>19</v>
      </c>
      <c r="F183" s="223" t="s">
        <v>282</v>
      </c>
      <c r="G183" s="220"/>
      <c r="H183" s="222" t="s">
        <v>19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136</v>
      </c>
      <c r="AU183" s="229" t="s">
        <v>84</v>
      </c>
      <c r="AV183" s="13" t="s">
        <v>82</v>
      </c>
      <c r="AW183" s="13" t="s">
        <v>35</v>
      </c>
      <c r="AX183" s="13" t="s">
        <v>74</v>
      </c>
      <c r="AY183" s="229" t="s">
        <v>128</v>
      </c>
    </row>
    <row r="184" s="14" customFormat="1">
      <c r="A184" s="14"/>
      <c r="B184" s="230"/>
      <c r="C184" s="231"/>
      <c r="D184" s="221" t="s">
        <v>136</v>
      </c>
      <c r="E184" s="232" t="s">
        <v>19</v>
      </c>
      <c r="F184" s="233" t="s">
        <v>295</v>
      </c>
      <c r="G184" s="231"/>
      <c r="H184" s="234">
        <v>84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136</v>
      </c>
      <c r="AU184" s="240" t="s">
        <v>84</v>
      </c>
      <c r="AV184" s="14" t="s">
        <v>84</v>
      </c>
      <c r="AW184" s="14" t="s">
        <v>35</v>
      </c>
      <c r="AX184" s="14" t="s">
        <v>74</v>
      </c>
      <c r="AY184" s="240" t="s">
        <v>128</v>
      </c>
    </row>
    <row r="185" s="15" customFormat="1">
      <c r="A185" s="15"/>
      <c r="B185" s="251"/>
      <c r="C185" s="252"/>
      <c r="D185" s="221" t="s">
        <v>136</v>
      </c>
      <c r="E185" s="253" t="s">
        <v>19</v>
      </c>
      <c r="F185" s="254" t="s">
        <v>284</v>
      </c>
      <c r="G185" s="252"/>
      <c r="H185" s="255">
        <v>84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1" t="s">
        <v>136</v>
      </c>
      <c r="AU185" s="261" t="s">
        <v>84</v>
      </c>
      <c r="AV185" s="15" t="s">
        <v>134</v>
      </c>
      <c r="AW185" s="15" t="s">
        <v>35</v>
      </c>
      <c r="AX185" s="15" t="s">
        <v>82</v>
      </c>
      <c r="AY185" s="261" t="s">
        <v>128</v>
      </c>
    </row>
    <row r="186" s="2" customFormat="1" ht="21.75" customHeight="1">
      <c r="A186" s="40"/>
      <c r="B186" s="41"/>
      <c r="C186" s="206" t="s">
        <v>296</v>
      </c>
      <c r="D186" s="206" t="s">
        <v>130</v>
      </c>
      <c r="E186" s="207" t="s">
        <v>297</v>
      </c>
      <c r="F186" s="208" t="s">
        <v>298</v>
      </c>
      <c r="G186" s="209" t="s">
        <v>133</v>
      </c>
      <c r="H186" s="210">
        <v>26.719999999999999</v>
      </c>
      <c r="I186" s="211"/>
      <c r="J186" s="212">
        <f>ROUND(I186*H186,2)</f>
        <v>0</v>
      </c>
      <c r="K186" s="208" t="s">
        <v>19</v>
      </c>
      <c r="L186" s="46"/>
      <c r="M186" s="213" t="s">
        <v>19</v>
      </c>
      <c r="N186" s="214" t="s">
        <v>45</v>
      </c>
      <c r="O186" s="86"/>
      <c r="P186" s="215">
        <f>O186*H186</f>
        <v>0</v>
      </c>
      <c r="Q186" s="215">
        <v>0.0025999999999999999</v>
      </c>
      <c r="R186" s="215">
        <f>Q186*H186</f>
        <v>0.069471999999999992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134</v>
      </c>
      <c r="AT186" s="217" t="s">
        <v>130</v>
      </c>
      <c r="AU186" s="217" t="s">
        <v>84</v>
      </c>
      <c r="AY186" s="19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82</v>
      </c>
      <c r="BK186" s="218">
        <f>ROUND(I186*H186,2)</f>
        <v>0</v>
      </c>
      <c r="BL186" s="19" t="s">
        <v>134</v>
      </c>
      <c r="BM186" s="217" t="s">
        <v>299</v>
      </c>
    </row>
    <row r="187" s="13" customFormat="1">
      <c r="A187" s="13"/>
      <c r="B187" s="219"/>
      <c r="C187" s="220"/>
      <c r="D187" s="221" t="s">
        <v>136</v>
      </c>
      <c r="E187" s="222" t="s">
        <v>19</v>
      </c>
      <c r="F187" s="223" t="s">
        <v>300</v>
      </c>
      <c r="G187" s="220"/>
      <c r="H187" s="222" t="s">
        <v>19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136</v>
      </c>
      <c r="AU187" s="229" t="s">
        <v>84</v>
      </c>
      <c r="AV187" s="13" t="s">
        <v>82</v>
      </c>
      <c r="AW187" s="13" t="s">
        <v>35</v>
      </c>
      <c r="AX187" s="13" t="s">
        <v>74</v>
      </c>
      <c r="AY187" s="229" t="s">
        <v>128</v>
      </c>
    </row>
    <row r="188" s="14" customFormat="1">
      <c r="A188" s="14"/>
      <c r="B188" s="230"/>
      <c r="C188" s="231"/>
      <c r="D188" s="221" t="s">
        <v>136</v>
      </c>
      <c r="E188" s="232" t="s">
        <v>19</v>
      </c>
      <c r="F188" s="233" t="s">
        <v>301</v>
      </c>
      <c r="G188" s="231"/>
      <c r="H188" s="234">
        <v>26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136</v>
      </c>
      <c r="AU188" s="240" t="s">
        <v>84</v>
      </c>
      <c r="AV188" s="14" t="s">
        <v>84</v>
      </c>
      <c r="AW188" s="14" t="s">
        <v>35</v>
      </c>
      <c r="AX188" s="14" t="s">
        <v>74</v>
      </c>
      <c r="AY188" s="240" t="s">
        <v>128</v>
      </c>
    </row>
    <row r="189" s="14" customFormat="1">
      <c r="A189" s="14"/>
      <c r="B189" s="230"/>
      <c r="C189" s="231"/>
      <c r="D189" s="221" t="s">
        <v>136</v>
      </c>
      <c r="E189" s="232" t="s">
        <v>19</v>
      </c>
      <c r="F189" s="233" t="s">
        <v>302</v>
      </c>
      <c r="G189" s="231"/>
      <c r="H189" s="234">
        <v>0.71999999999999997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136</v>
      </c>
      <c r="AU189" s="240" t="s">
        <v>84</v>
      </c>
      <c r="AV189" s="14" t="s">
        <v>84</v>
      </c>
      <c r="AW189" s="14" t="s">
        <v>35</v>
      </c>
      <c r="AX189" s="14" t="s">
        <v>74</v>
      </c>
      <c r="AY189" s="240" t="s">
        <v>128</v>
      </c>
    </row>
    <row r="190" s="15" customFormat="1">
      <c r="A190" s="15"/>
      <c r="B190" s="251"/>
      <c r="C190" s="252"/>
      <c r="D190" s="221" t="s">
        <v>136</v>
      </c>
      <c r="E190" s="253" t="s">
        <v>19</v>
      </c>
      <c r="F190" s="254" t="s">
        <v>284</v>
      </c>
      <c r="G190" s="252"/>
      <c r="H190" s="255">
        <v>26.719999999999999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1" t="s">
        <v>136</v>
      </c>
      <c r="AU190" s="261" t="s">
        <v>84</v>
      </c>
      <c r="AV190" s="15" t="s">
        <v>134</v>
      </c>
      <c r="AW190" s="15" t="s">
        <v>35</v>
      </c>
      <c r="AX190" s="15" t="s">
        <v>82</v>
      </c>
      <c r="AY190" s="261" t="s">
        <v>128</v>
      </c>
    </row>
    <row r="191" s="2" customFormat="1" ht="21.75" customHeight="1">
      <c r="A191" s="40"/>
      <c r="B191" s="41"/>
      <c r="C191" s="206" t="s">
        <v>303</v>
      </c>
      <c r="D191" s="206" t="s">
        <v>130</v>
      </c>
      <c r="E191" s="207" t="s">
        <v>304</v>
      </c>
      <c r="F191" s="208" t="s">
        <v>305</v>
      </c>
      <c r="G191" s="209" t="s">
        <v>133</v>
      </c>
      <c r="H191" s="210">
        <v>6.1379999999999999</v>
      </c>
      <c r="I191" s="211"/>
      <c r="J191" s="212">
        <f>ROUND(I191*H191,2)</f>
        <v>0</v>
      </c>
      <c r="K191" s="208" t="s">
        <v>19</v>
      </c>
      <c r="L191" s="46"/>
      <c r="M191" s="213" t="s">
        <v>19</v>
      </c>
      <c r="N191" s="214" t="s">
        <v>45</v>
      </c>
      <c r="O191" s="86"/>
      <c r="P191" s="215">
        <f>O191*H191</f>
        <v>0</v>
      </c>
      <c r="Q191" s="215">
        <v>0.0016000000000000001</v>
      </c>
      <c r="R191" s="215">
        <f>Q191*H191</f>
        <v>0.0098208000000000011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134</v>
      </c>
      <c r="AT191" s="217" t="s">
        <v>130</v>
      </c>
      <c r="AU191" s="217" t="s">
        <v>84</v>
      </c>
      <c r="AY191" s="19" t="s">
        <v>128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82</v>
      </c>
      <c r="BK191" s="218">
        <f>ROUND(I191*H191,2)</f>
        <v>0</v>
      </c>
      <c r="BL191" s="19" t="s">
        <v>134</v>
      </c>
      <c r="BM191" s="217" t="s">
        <v>306</v>
      </c>
    </row>
    <row r="192" s="13" customFormat="1">
      <c r="A192" s="13"/>
      <c r="B192" s="219"/>
      <c r="C192" s="220"/>
      <c r="D192" s="221" t="s">
        <v>136</v>
      </c>
      <c r="E192" s="222" t="s">
        <v>19</v>
      </c>
      <c r="F192" s="223" t="s">
        <v>307</v>
      </c>
      <c r="G192" s="220"/>
      <c r="H192" s="222" t="s">
        <v>19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9" t="s">
        <v>136</v>
      </c>
      <c r="AU192" s="229" t="s">
        <v>84</v>
      </c>
      <c r="AV192" s="13" t="s">
        <v>82</v>
      </c>
      <c r="AW192" s="13" t="s">
        <v>35</v>
      </c>
      <c r="AX192" s="13" t="s">
        <v>74</v>
      </c>
      <c r="AY192" s="229" t="s">
        <v>128</v>
      </c>
    </row>
    <row r="193" s="14" customFormat="1">
      <c r="A193" s="14"/>
      <c r="B193" s="230"/>
      <c r="C193" s="231"/>
      <c r="D193" s="221" t="s">
        <v>136</v>
      </c>
      <c r="E193" s="232" t="s">
        <v>19</v>
      </c>
      <c r="F193" s="233" t="s">
        <v>308</v>
      </c>
      <c r="G193" s="231"/>
      <c r="H193" s="234">
        <v>2.7000000000000002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136</v>
      </c>
      <c r="AU193" s="240" t="s">
        <v>84</v>
      </c>
      <c r="AV193" s="14" t="s">
        <v>84</v>
      </c>
      <c r="AW193" s="14" t="s">
        <v>35</v>
      </c>
      <c r="AX193" s="14" t="s">
        <v>74</v>
      </c>
      <c r="AY193" s="240" t="s">
        <v>128</v>
      </c>
    </row>
    <row r="194" s="14" customFormat="1">
      <c r="A194" s="14"/>
      <c r="B194" s="230"/>
      <c r="C194" s="231"/>
      <c r="D194" s="221" t="s">
        <v>136</v>
      </c>
      <c r="E194" s="232" t="s">
        <v>19</v>
      </c>
      <c r="F194" s="233" t="s">
        <v>309</v>
      </c>
      <c r="G194" s="231"/>
      <c r="H194" s="234">
        <v>0.25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0" t="s">
        <v>136</v>
      </c>
      <c r="AU194" s="240" t="s">
        <v>84</v>
      </c>
      <c r="AV194" s="14" t="s">
        <v>84</v>
      </c>
      <c r="AW194" s="14" t="s">
        <v>35</v>
      </c>
      <c r="AX194" s="14" t="s">
        <v>74</v>
      </c>
      <c r="AY194" s="240" t="s">
        <v>128</v>
      </c>
    </row>
    <row r="195" s="14" customFormat="1">
      <c r="A195" s="14"/>
      <c r="B195" s="230"/>
      <c r="C195" s="231"/>
      <c r="D195" s="221" t="s">
        <v>136</v>
      </c>
      <c r="E195" s="232" t="s">
        <v>19</v>
      </c>
      <c r="F195" s="233" t="s">
        <v>310</v>
      </c>
      <c r="G195" s="231"/>
      <c r="H195" s="234">
        <v>3.1880000000000002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136</v>
      </c>
      <c r="AU195" s="240" t="s">
        <v>84</v>
      </c>
      <c r="AV195" s="14" t="s">
        <v>84</v>
      </c>
      <c r="AW195" s="14" t="s">
        <v>35</v>
      </c>
      <c r="AX195" s="14" t="s">
        <v>74</v>
      </c>
      <c r="AY195" s="240" t="s">
        <v>128</v>
      </c>
    </row>
    <row r="196" s="15" customFormat="1">
      <c r="A196" s="15"/>
      <c r="B196" s="251"/>
      <c r="C196" s="252"/>
      <c r="D196" s="221" t="s">
        <v>136</v>
      </c>
      <c r="E196" s="253" t="s">
        <v>19</v>
      </c>
      <c r="F196" s="254" t="s">
        <v>284</v>
      </c>
      <c r="G196" s="252"/>
      <c r="H196" s="255">
        <v>6.1379999999999999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1" t="s">
        <v>136</v>
      </c>
      <c r="AU196" s="261" t="s">
        <v>84</v>
      </c>
      <c r="AV196" s="15" t="s">
        <v>134</v>
      </c>
      <c r="AW196" s="15" t="s">
        <v>35</v>
      </c>
      <c r="AX196" s="15" t="s">
        <v>82</v>
      </c>
      <c r="AY196" s="261" t="s">
        <v>128</v>
      </c>
    </row>
    <row r="197" s="2" customFormat="1" ht="33" customHeight="1">
      <c r="A197" s="40"/>
      <c r="B197" s="41"/>
      <c r="C197" s="206" t="s">
        <v>311</v>
      </c>
      <c r="D197" s="206" t="s">
        <v>130</v>
      </c>
      <c r="E197" s="207" t="s">
        <v>312</v>
      </c>
      <c r="F197" s="208" t="s">
        <v>313</v>
      </c>
      <c r="G197" s="209" t="s">
        <v>223</v>
      </c>
      <c r="H197" s="210">
        <v>7</v>
      </c>
      <c r="I197" s="211"/>
      <c r="J197" s="212">
        <f>ROUND(I197*H197,2)</f>
        <v>0</v>
      </c>
      <c r="K197" s="208" t="s">
        <v>19</v>
      </c>
      <c r="L197" s="46"/>
      <c r="M197" s="213" t="s">
        <v>19</v>
      </c>
      <c r="N197" s="214" t="s">
        <v>45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0.753</v>
      </c>
      <c r="T197" s="216">
        <f>S197*H197</f>
        <v>5.2709999999999999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134</v>
      </c>
      <c r="AT197" s="217" t="s">
        <v>130</v>
      </c>
      <c r="AU197" s="217" t="s">
        <v>84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82</v>
      </c>
      <c r="BK197" s="218">
        <f>ROUND(I197*H197,2)</f>
        <v>0</v>
      </c>
      <c r="BL197" s="19" t="s">
        <v>134</v>
      </c>
      <c r="BM197" s="217" t="s">
        <v>314</v>
      </c>
    </row>
    <row r="198" s="13" customFormat="1">
      <c r="A198" s="13"/>
      <c r="B198" s="219"/>
      <c r="C198" s="220"/>
      <c r="D198" s="221" t="s">
        <v>136</v>
      </c>
      <c r="E198" s="222" t="s">
        <v>19</v>
      </c>
      <c r="F198" s="223" t="s">
        <v>315</v>
      </c>
      <c r="G198" s="220"/>
      <c r="H198" s="222" t="s">
        <v>19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136</v>
      </c>
      <c r="AU198" s="229" t="s">
        <v>84</v>
      </c>
      <c r="AV198" s="13" t="s">
        <v>82</v>
      </c>
      <c r="AW198" s="13" t="s">
        <v>35</v>
      </c>
      <c r="AX198" s="13" t="s">
        <v>74</v>
      </c>
      <c r="AY198" s="229" t="s">
        <v>128</v>
      </c>
    </row>
    <row r="199" s="14" customFormat="1">
      <c r="A199" s="14"/>
      <c r="B199" s="230"/>
      <c r="C199" s="231"/>
      <c r="D199" s="221" t="s">
        <v>136</v>
      </c>
      <c r="E199" s="232" t="s">
        <v>19</v>
      </c>
      <c r="F199" s="233" t="s">
        <v>264</v>
      </c>
      <c r="G199" s="231"/>
      <c r="H199" s="234">
        <v>7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0" t="s">
        <v>136</v>
      </c>
      <c r="AU199" s="240" t="s">
        <v>84</v>
      </c>
      <c r="AV199" s="14" t="s">
        <v>84</v>
      </c>
      <c r="AW199" s="14" t="s">
        <v>35</v>
      </c>
      <c r="AX199" s="14" t="s">
        <v>82</v>
      </c>
      <c r="AY199" s="240" t="s">
        <v>128</v>
      </c>
    </row>
    <row r="200" s="2" customFormat="1" ht="16.5" customHeight="1">
      <c r="A200" s="40"/>
      <c r="B200" s="41"/>
      <c r="C200" s="206" t="s">
        <v>316</v>
      </c>
      <c r="D200" s="206" t="s">
        <v>130</v>
      </c>
      <c r="E200" s="207" t="s">
        <v>317</v>
      </c>
      <c r="F200" s="208" t="s">
        <v>318</v>
      </c>
      <c r="G200" s="209" t="s">
        <v>223</v>
      </c>
      <c r="H200" s="210">
        <v>80</v>
      </c>
      <c r="I200" s="211"/>
      <c r="J200" s="212">
        <f>ROUND(I200*H200,2)</f>
        <v>0</v>
      </c>
      <c r="K200" s="208" t="s">
        <v>19</v>
      </c>
      <c r="L200" s="46"/>
      <c r="M200" s="213" t="s">
        <v>19</v>
      </c>
      <c r="N200" s="214" t="s">
        <v>45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134</v>
      </c>
      <c r="AT200" s="217" t="s">
        <v>130</v>
      </c>
      <c r="AU200" s="217" t="s">
        <v>84</v>
      </c>
      <c r="AY200" s="19" t="s">
        <v>128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82</v>
      </c>
      <c r="BK200" s="218">
        <f>ROUND(I200*H200,2)</f>
        <v>0</v>
      </c>
      <c r="BL200" s="19" t="s">
        <v>134</v>
      </c>
      <c r="BM200" s="217" t="s">
        <v>319</v>
      </c>
    </row>
    <row r="201" s="13" customFormat="1">
      <c r="A201" s="13"/>
      <c r="B201" s="219"/>
      <c r="C201" s="220"/>
      <c r="D201" s="221" t="s">
        <v>136</v>
      </c>
      <c r="E201" s="222" t="s">
        <v>19</v>
      </c>
      <c r="F201" s="223" t="s">
        <v>320</v>
      </c>
      <c r="G201" s="220"/>
      <c r="H201" s="222" t="s">
        <v>19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136</v>
      </c>
      <c r="AU201" s="229" t="s">
        <v>84</v>
      </c>
      <c r="AV201" s="13" t="s">
        <v>82</v>
      </c>
      <c r="AW201" s="13" t="s">
        <v>35</v>
      </c>
      <c r="AX201" s="13" t="s">
        <v>74</v>
      </c>
      <c r="AY201" s="229" t="s">
        <v>128</v>
      </c>
    </row>
    <row r="202" s="14" customFormat="1">
      <c r="A202" s="14"/>
      <c r="B202" s="230"/>
      <c r="C202" s="231"/>
      <c r="D202" s="221" t="s">
        <v>136</v>
      </c>
      <c r="E202" s="232" t="s">
        <v>19</v>
      </c>
      <c r="F202" s="233" t="s">
        <v>321</v>
      </c>
      <c r="G202" s="231"/>
      <c r="H202" s="234">
        <v>80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136</v>
      </c>
      <c r="AU202" s="240" t="s">
        <v>84</v>
      </c>
      <c r="AV202" s="14" t="s">
        <v>84</v>
      </c>
      <c r="AW202" s="14" t="s">
        <v>35</v>
      </c>
      <c r="AX202" s="14" t="s">
        <v>82</v>
      </c>
      <c r="AY202" s="240" t="s">
        <v>128</v>
      </c>
    </row>
    <row r="203" s="2" customFormat="1" ht="24.15" customHeight="1">
      <c r="A203" s="40"/>
      <c r="B203" s="41"/>
      <c r="C203" s="206" t="s">
        <v>322</v>
      </c>
      <c r="D203" s="206" t="s">
        <v>130</v>
      </c>
      <c r="E203" s="207" t="s">
        <v>323</v>
      </c>
      <c r="F203" s="208" t="s">
        <v>324</v>
      </c>
      <c r="G203" s="209" t="s">
        <v>223</v>
      </c>
      <c r="H203" s="210">
        <v>80</v>
      </c>
      <c r="I203" s="211"/>
      <c r="J203" s="212">
        <f>ROUND(I203*H203,2)</f>
        <v>0</v>
      </c>
      <c r="K203" s="208" t="s">
        <v>19</v>
      </c>
      <c r="L203" s="46"/>
      <c r="M203" s="213" t="s">
        <v>19</v>
      </c>
      <c r="N203" s="214" t="s">
        <v>45</v>
      </c>
      <c r="O203" s="86"/>
      <c r="P203" s="215">
        <f>O203*H203</f>
        <v>0</v>
      </c>
      <c r="Q203" s="215">
        <v>9.0000000000000006E-05</v>
      </c>
      <c r="R203" s="215">
        <f>Q203*H203</f>
        <v>0.0072000000000000007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134</v>
      </c>
      <c r="AT203" s="217" t="s">
        <v>130</v>
      </c>
      <c r="AU203" s="217" t="s">
        <v>84</v>
      </c>
      <c r="AY203" s="19" t="s">
        <v>128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82</v>
      </c>
      <c r="BK203" s="218">
        <f>ROUND(I203*H203,2)</f>
        <v>0</v>
      </c>
      <c r="BL203" s="19" t="s">
        <v>134</v>
      </c>
      <c r="BM203" s="217" t="s">
        <v>325</v>
      </c>
    </row>
    <row r="204" s="13" customFormat="1">
      <c r="A204" s="13"/>
      <c r="B204" s="219"/>
      <c r="C204" s="220"/>
      <c r="D204" s="221" t="s">
        <v>136</v>
      </c>
      <c r="E204" s="222" t="s">
        <v>19</v>
      </c>
      <c r="F204" s="223" t="s">
        <v>326</v>
      </c>
      <c r="G204" s="220"/>
      <c r="H204" s="222" t="s">
        <v>19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136</v>
      </c>
      <c r="AU204" s="229" t="s">
        <v>84</v>
      </c>
      <c r="AV204" s="13" t="s">
        <v>82</v>
      </c>
      <c r="AW204" s="13" t="s">
        <v>35</v>
      </c>
      <c r="AX204" s="13" t="s">
        <v>74</v>
      </c>
      <c r="AY204" s="229" t="s">
        <v>128</v>
      </c>
    </row>
    <row r="205" s="14" customFormat="1">
      <c r="A205" s="14"/>
      <c r="B205" s="230"/>
      <c r="C205" s="231"/>
      <c r="D205" s="221" t="s">
        <v>136</v>
      </c>
      <c r="E205" s="232" t="s">
        <v>19</v>
      </c>
      <c r="F205" s="233" t="s">
        <v>321</v>
      </c>
      <c r="G205" s="231"/>
      <c r="H205" s="234">
        <v>80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136</v>
      </c>
      <c r="AU205" s="240" t="s">
        <v>84</v>
      </c>
      <c r="AV205" s="14" t="s">
        <v>84</v>
      </c>
      <c r="AW205" s="14" t="s">
        <v>35</v>
      </c>
      <c r="AX205" s="14" t="s">
        <v>82</v>
      </c>
      <c r="AY205" s="240" t="s">
        <v>128</v>
      </c>
    </row>
    <row r="206" s="2" customFormat="1" ht="24.15" customHeight="1">
      <c r="A206" s="40"/>
      <c r="B206" s="41"/>
      <c r="C206" s="206" t="s">
        <v>327</v>
      </c>
      <c r="D206" s="206" t="s">
        <v>130</v>
      </c>
      <c r="E206" s="207" t="s">
        <v>328</v>
      </c>
      <c r="F206" s="208" t="s">
        <v>329</v>
      </c>
      <c r="G206" s="209" t="s">
        <v>223</v>
      </c>
      <c r="H206" s="210">
        <v>2</v>
      </c>
      <c r="I206" s="211"/>
      <c r="J206" s="212">
        <f>ROUND(I206*H206,2)</f>
        <v>0</v>
      </c>
      <c r="K206" s="208" t="s">
        <v>19</v>
      </c>
      <c r="L206" s="46"/>
      <c r="M206" s="213" t="s">
        <v>19</v>
      </c>
      <c r="N206" s="214" t="s">
        <v>45</v>
      </c>
      <c r="O206" s="86"/>
      <c r="P206" s="215">
        <f>O206*H206</f>
        <v>0</v>
      </c>
      <c r="Q206" s="215">
        <v>0.43515999999999999</v>
      </c>
      <c r="R206" s="215">
        <f>Q206*H206</f>
        <v>0.87031999999999998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134</v>
      </c>
      <c r="AT206" s="217" t="s">
        <v>130</v>
      </c>
      <c r="AU206" s="217" t="s">
        <v>84</v>
      </c>
      <c r="AY206" s="19" t="s">
        <v>128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82</v>
      </c>
      <c r="BK206" s="218">
        <f>ROUND(I206*H206,2)</f>
        <v>0</v>
      </c>
      <c r="BL206" s="19" t="s">
        <v>134</v>
      </c>
      <c r="BM206" s="217" t="s">
        <v>330</v>
      </c>
    </row>
    <row r="207" s="13" customFormat="1">
      <c r="A207" s="13"/>
      <c r="B207" s="219"/>
      <c r="C207" s="220"/>
      <c r="D207" s="221" t="s">
        <v>136</v>
      </c>
      <c r="E207" s="222" t="s">
        <v>19</v>
      </c>
      <c r="F207" s="223" t="s">
        <v>331</v>
      </c>
      <c r="G207" s="220"/>
      <c r="H207" s="222" t="s">
        <v>19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136</v>
      </c>
      <c r="AU207" s="229" t="s">
        <v>84</v>
      </c>
      <c r="AV207" s="13" t="s">
        <v>82</v>
      </c>
      <c r="AW207" s="13" t="s">
        <v>35</v>
      </c>
      <c r="AX207" s="13" t="s">
        <v>74</v>
      </c>
      <c r="AY207" s="229" t="s">
        <v>128</v>
      </c>
    </row>
    <row r="208" s="14" customFormat="1">
      <c r="A208" s="14"/>
      <c r="B208" s="230"/>
      <c r="C208" s="231"/>
      <c r="D208" s="221" t="s">
        <v>136</v>
      </c>
      <c r="E208" s="232" t="s">
        <v>19</v>
      </c>
      <c r="F208" s="233" t="s">
        <v>84</v>
      </c>
      <c r="G208" s="231"/>
      <c r="H208" s="234">
        <v>2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136</v>
      </c>
      <c r="AU208" s="240" t="s">
        <v>84</v>
      </c>
      <c r="AV208" s="14" t="s">
        <v>84</v>
      </c>
      <c r="AW208" s="14" t="s">
        <v>35</v>
      </c>
      <c r="AX208" s="14" t="s">
        <v>82</v>
      </c>
      <c r="AY208" s="240" t="s">
        <v>128</v>
      </c>
    </row>
    <row r="209" s="2" customFormat="1" ht="16.5" customHeight="1">
      <c r="A209" s="40"/>
      <c r="B209" s="41"/>
      <c r="C209" s="206" t="s">
        <v>332</v>
      </c>
      <c r="D209" s="206" t="s">
        <v>130</v>
      </c>
      <c r="E209" s="207" t="s">
        <v>333</v>
      </c>
      <c r="F209" s="208" t="s">
        <v>334</v>
      </c>
      <c r="G209" s="209" t="s">
        <v>223</v>
      </c>
      <c r="H209" s="210">
        <v>24</v>
      </c>
      <c r="I209" s="211"/>
      <c r="J209" s="212">
        <f>ROUND(I209*H209,2)</f>
        <v>0</v>
      </c>
      <c r="K209" s="208" t="s">
        <v>19</v>
      </c>
      <c r="L209" s="46"/>
      <c r="M209" s="213" t="s">
        <v>19</v>
      </c>
      <c r="N209" s="214" t="s">
        <v>45</v>
      </c>
      <c r="O209" s="86"/>
      <c r="P209" s="215">
        <f>O209*H209</f>
        <v>0</v>
      </c>
      <c r="Q209" s="215">
        <v>0.58896999999999999</v>
      </c>
      <c r="R209" s="215">
        <f>Q209*H209</f>
        <v>14.13528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134</v>
      </c>
      <c r="AT209" s="217" t="s">
        <v>130</v>
      </c>
      <c r="AU209" s="217" t="s">
        <v>84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82</v>
      </c>
      <c r="BK209" s="218">
        <f>ROUND(I209*H209,2)</f>
        <v>0</v>
      </c>
      <c r="BL209" s="19" t="s">
        <v>134</v>
      </c>
      <c r="BM209" s="217" t="s">
        <v>335</v>
      </c>
    </row>
    <row r="210" s="13" customFormat="1">
      <c r="A210" s="13"/>
      <c r="B210" s="219"/>
      <c r="C210" s="220"/>
      <c r="D210" s="221" t="s">
        <v>136</v>
      </c>
      <c r="E210" s="222" t="s">
        <v>19</v>
      </c>
      <c r="F210" s="223" t="s">
        <v>336</v>
      </c>
      <c r="G210" s="220"/>
      <c r="H210" s="222" t="s">
        <v>19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136</v>
      </c>
      <c r="AU210" s="229" t="s">
        <v>84</v>
      </c>
      <c r="AV210" s="13" t="s">
        <v>82</v>
      </c>
      <c r="AW210" s="13" t="s">
        <v>35</v>
      </c>
      <c r="AX210" s="13" t="s">
        <v>74</v>
      </c>
      <c r="AY210" s="229" t="s">
        <v>128</v>
      </c>
    </row>
    <row r="211" s="14" customFormat="1">
      <c r="A211" s="14"/>
      <c r="B211" s="230"/>
      <c r="C211" s="231"/>
      <c r="D211" s="221" t="s">
        <v>136</v>
      </c>
      <c r="E211" s="232" t="s">
        <v>19</v>
      </c>
      <c r="F211" s="233" t="s">
        <v>337</v>
      </c>
      <c r="G211" s="231"/>
      <c r="H211" s="234">
        <v>24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136</v>
      </c>
      <c r="AU211" s="240" t="s">
        <v>84</v>
      </c>
      <c r="AV211" s="14" t="s">
        <v>84</v>
      </c>
      <c r="AW211" s="14" t="s">
        <v>35</v>
      </c>
      <c r="AX211" s="14" t="s">
        <v>82</v>
      </c>
      <c r="AY211" s="240" t="s">
        <v>128</v>
      </c>
    </row>
    <row r="212" s="2" customFormat="1" ht="16.5" customHeight="1">
      <c r="A212" s="40"/>
      <c r="B212" s="41"/>
      <c r="C212" s="241" t="s">
        <v>338</v>
      </c>
      <c r="D212" s="241" t="s">
        <v>228</v>
      </c>
      <c r="E212" s="242" t="s">
        <v>339</v>
      </c>
      <c r="F212" s="243" t="s">
        <v>340</v>
      </c>
      <c r="G212" s="244" t="s">
        <v>223</v>
      </c>
      <c r="H212" s="245">
        <v>24.239999999999998</v>
      </c>
      <c r="I212" s="246"/>
      <c r="J212" s="247">
        <f>ROUND(I212*H212,2)</f>
        <v>0</v>
      </c>
      <c r="K212" s="243" t="s">
        <v>19</v>
      </c>
      <c r="L212" s="248"/>
      <c r="M212" s="249" t="s">
        <v>19</v>
      </c>
      <c r="N212" s="250" t="s">
        <v>45</v>
      </c>
      <c r="O212" s="86"/>
      <c r="P212" s="215">
        <f>O212*H212</f>
        <v>0</v>
      </c>
      <c r="Q212" s="215">
        <v>0.21440000000000001</v>
      </c>
      <c r="R212" s="215">
        <f>Q212*H212</f>
        <v>5.1970559999999999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212</v>
      </c>
      <c r="AT212" s="217" t="s">
        <v>228</v>
      </c>
      <c r="AU212" s="217" t="s">
        <v>84</v>
      </c>
      <c r="AY212" s="19" t="s">
        <v>128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82</v>
      </c>
      <c r="BK212" s="218">
        <f>ROUND(I212*H212,2)</f>
        <v>0</v>
      </c>
      <c r="BL212" s="19" t="s">
        <v>134</v>
      </c>
      <c r="BM212" s="217" t="s">
        <v>341</v>
      </c>
    </row>
    <row r="213" s="14" customFormat="1">
      <c r="A213" s="14"/>
      <c r="B213" s="230"/>
      <c r="C213" s="231"/>
      <c r="D213" s="221" t="s">
        <v>136</v>
      </c>
      <c r="E213" s="232" t="s">
        <v>19</v>
      </c>
      <c r="F213" s="233" t="s">
        <v>342</v>
      </c>
      <c r="G213" s="231"/>
      <c r="H213" s="234">
        <v>24.239999999999998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136</v>
      </c>
      <c r="AU213" s="240" t="s">
        <v>84</v>
      </c>
      <c r="AV213" s="14" t="s">
        <v>84</v>
      </c>
      <c r="AW213" s="14" t="s">
        <v>35</v>
      </c>
      <c r="AX213" s="14" t="s">
        <v>82</v>
      </c>
      <c r="AY213" s="240" t="s">
        <v>128</v>
      </c>
    </row>
    <row r="214" s="2" customFormat="1" ht="16.5" customHeight="1">
      <c r="A214" s="40"/>
      <c r="B214" s="41"/>
      <c r="C214" s="206" t="s">
        <v>343</v>
      </c>
      <c r="D214" s="206" t="s">
        <v>130</v>
      </c>
      <c r="E214" s="207" t="s">
        <v>344</v>
      </c>
      <c r="F214" s="208" t="s">
        <v>345</v>
      </c>
      <c r="G214" s="209" t="s">
        <v>156</v>
      </c>
      <c r="H214" s="210">
        <v>2.5</v>
      </c>
      <c r="I214" s="211"/>
      <c r="J214" s="212">
        <f>ROUND(I214*H214,2)</f>
        <v>0</v>
      </c>
      <c r="K214" s="208" t="s">
        <v>19</v>
      </c>
      <c r="L214" s="46"/>
      <c r="M214" s="213" t="s">
        <v>19</v>
      </c>
      <c r="N214" s="214" t="s">
        <v>45</v>
      </c>
      <c r="O214" s="86"/>
      <c r="P214" s="215">
        <f>O214*H214</f>
        <v>0</v>
      </c>
      <c r="Q214" s="215">
        <v>2.5122499999999999</v>
      </c>
      <c r="R214" s="215">
        <f>Q214*H214</f>
        <v>6.2806249999999997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134</v>
      </c>
      <c r="AT214" s="217" t="s">
        <v>130</v>
      </c>
      <c r="AU214" s="217" t="s">
        <v>84</v>
      </c>
      <c r="AY214" s="19" t="s">
        <v>128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82</v>
      </c>
      <c r="BK214" s="218">
        <f>ROUND(I214*H214,2)</f>
        <v>0</v>
      </c>
      <c r="BL214" s="19" t="s">
        <v>134</v>
      </c>
      <c r="BM214" s="217" t="s">
        <v>346</v>
      </c>
    </row>
    <row r="215" s="13" customFormat="1">
      <c r="A215" s="13"/>
      <c r="B215" s="219"/>
      <c r="C215" s="220"/>
      <c r="D215" s="221" t="s">
        <v>136</v>
      </c>
      <c r="E215" s="222" t="s">
        <v>19</v>
      </c>
      <c r="F215" s="223" t="s">
        <v>347</v>
      </c>
      <c r="G215" s="220"/>
      <c r="H215" s="222" t="s">
        <v>19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136</v>
      </c>
      <c r="AU215" s="229" t="s">
        <v>84</v>
      </c>
      <c r="AV215" s="13" t="s">
        <v>82</v>
      </c>
      <c r="AW215" s="13" t="s">
        <v>35</v>
      </c>
      <c r="AX215" s="13" t="s">
        <v>74</v>
      </c>
      <c r="AY215" s="229" t="s">
        <v>128</v>
      </c>
    </row>
    <row r="216" s="14" customFormat="1">
      <c r="A216" s="14"/>
      <c r="B216" s="230"/>
      <c r="C216" s="231"/>
      <c r="D216" s="221" t="s">
        <v>136</v>
      </c>
      <c r="E216" s="232" t="s">
        <v>19</v>
      </c>
      <c r="F216" s="233" t="s">
        <v>348</v>
      </c>
      <c r="G216" s="231"/>
      <c r="H216" s="234">
        <v>2.5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136</v>
      </c>
      <c r="AU216" s="240" t="s">
        <v>84</v>
      </c>
      <c r="AV216" s="14" t="s">
        <v>84</v>
      </c>
      <c r="AW216" s="14" t="s">
        <v>35</v>
      </c>
      <c r="AX216" s="14" t="s">
        <v>82</v>
      </c>
      <c r="AY216" s="240" t="s">
        <v>128</v>
      </c>
    </row>
    <row r="217" s="2" customFormat="1" ht="21.75" customHeight="1">
      <c r="A217" s="40"/>
      <c r="B217" s="41"/>
      <c r="C217" s="206" t="s">
        <v>349</v>
      </c>
      <c r="D217" s="206" t="s">
        <v>130</v>
      </c>
      <c r="E217" s="207" t="s">
        <v>350</v>
      </c>
      <c r="F217" s="208" t="s">
        <v>351</v>
      </c>
      <c r="G217" s="209" t="s">
        <v>217</v>
      </c>
      <c r="H217" s="210">
        <v>6</v>
      </c>
      <c r="I217" s="211"/>
      <c r="J217" s="212">
        <f>ROUND(I217*H217,2)</f>
        <v>0</v>
      </c>
      <c r="K217" s="208" t="s">
        <v>19</v>
      </c>
      <c r="L217" s="46"/>
      <c r="M217" s="213" t="s">
        <v>19</v>
      </c>
      <c r="N217" s="214" t="s">
        <v>45</v>
      </c>
      <c r="O217" s="86"/>
      <c r="P217" s="215">
        <f>O217*H217</f>
        <v>0</v>
      </c>
      <c r="Q217" s="215">
        <v>7.0056599999999998</v>
      </c>
      <c r="R217" s="215">
        <f>Q217*H217</f>
        <v>42.03396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134</v>
      </c>
      <c r="AT217" s="217" t="s">
        <v>130</v>
      </c>
      <c r="AU217" s="217" t="s">
        <v>84</v>
      </c>
      <c r="AY217" s="19" t="s">
        <v>128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82</v>
      </c>
      <c r="BK217" s="218">
        <f>ROUND(I217*H217,2)</f>
        <v>0</v>
      </c>
      <c r="BL217" s="19" t="s">
        <v>134</v>
      </c>
      <c r="BM217" s="217" t="s">
        <v>352</v>
      </c>
    </row>
    <row r="218" s="13" customFormat="1">
      <c r="A218" s="13"/>
      <c r="B218" s="219"/>
      <c r="C218" s="220"/>
      <c r="D218" s="221" t="s">
        <v>136</v>
      </c>
      <c r="E218" s="222" t="s">
        <v>19</v>
      </c>
      <c r="F218" s="223" t="s">
        <v>353</v>
      </c>
      <c r="G218" s="220"/>
      <c r="H218" s="222" t="s">
        <v>19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9" t="s">
        <v>136</v>
      </c>
      <c r="AU218" s="229" t="s">
        <v>84</v>
      </c>
      <c r="AV218" s="13" t="s">
        <v>82</v>
      </c>
      <c r="AW218" s="13" t="s">
        <v>35</v>
      </c>
      <c r="AX218" s="13" t="s">
        <v>74</v>
      </c>
      <c r="AY218" s="229" t="s">
        <v>128</v>
      </c>
    </row>
    <row r="219" s="14" customFormat="1">
      <c r="A219" s="14"/>
      <c r="B219" s="230"/>
      <c r="C219" s="231"/>
      <c r="D219" s="221" t="s">
        <v>136</v>
      </c>
      <c r="E219" s="232" t="s">
        <v>19</v>
      </c>
      <c r="F219" s="233" t="s">
        <v>354</v>
      </c>
      <c r="G219" s="231"/>
      <c r="H219" s="234">
        <v>6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136</v>
      </c>
      <c r="AU219" s="240" t="s">
        <v>84</v>
      </c>
      <c r="AV219" s="14" t="s">
        <v>84</v>
      </c>
      <c r="AW219" s="14" t="s">
        <v>35</v>
      </c>
      <c r="AX219" s="14" t="s">
        <v>82</v>
      </c>
      <c r="AY219" s="240" t="s">
        <v>128</v>
      </c>
    </row>
    <row r="220" s="2" customFormat="1" ht="16.5" customHeight="1">
      <c r="A220" s="40"/>
      <c r="B220" s="41"/>
      <c r="C220" s="206" t="s">
        <v>355</v>
      </c>
      <c r="D220" s="206" t="s">
        <v>130</v>
      </c>
      <c r="E220" s="207" t="s">
        <v>356</v>
      </c>
      <c r="F220" s="208" t="s">
        <v>357</v>
      </c>
      <c r="G220" s="209" t="s">
        <v>358</v>
      </c>
      <c r="H220" s="210">
        <v>1</v>
      </c>
      <c r="I220" s="211"/>
      <c r="J220" s="212">
        <f>ROUND(I220*H220,2)</f>
        <v>0</v>
      </c>
      <c r="K220" s="208" t="s">
        <v>19</v>
      </c>
      <c r="L220" s="46"/>
      <c r="M220" s="213" t="s">
        <v>19</v>
      </c>
      <c r="N220" s="214" t="s">
        <v>45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134</v>
      </c>
      <c r="AT220" s="217" t="s">
        <v>130</v>
      </c>
      <c r="AU220" s="217" t="s">
        <v>84</v>
      </c>
      <c r="AY220" s="19" t="s">
        <v>128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82</v>
      </c>
      <c r="BK220" s="218">
        <f>ROUND(I220*H220,2)</f>
        <v>0</v>
      </c>
      <c r="BL220" s="19" t="s">
        <v>134</v>
      </c>
      <c r="BM220" s="217" t="s">
        <v>359</v>
      </c>
    </row>
    <row r="221" s="13" customFormat="1">
      <c r="A221" s="13"/>
      <c r="B221" s="219"/>
      <c r="C221" s="220"/>
      <c r="D221" s="221" t="s">
        <v>136</v>
      </c>
      <c r="E221" s="222" t="s">
        <v>19</v>
      </c>
      <c r="F221" s="223" t="s">
        <v>357</v>
      </c>
      <c r="G221" s="220"/>
      <c r="H221" s="222" t="s">
        <v>19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136</v>
      </c>
      <c r="AU221" s="229" t="s">
        <v>84</v>
      </c>
      <c r="AV221" s="13" t="s">
        <v>82</v>
      </c>
      <c r="AW221" s="13" t="s">
        <v>35</v>
      </c>
      <c r="AX221" s="13" t="s">
        <v>74</v>
      </c>
      <c r="AY221" s="229" t="s">
        <v>128</v>
      </c>
    </row>
    <row r="222" s="14" customFormat="1">
      <c r="A222" s="14"/>
      <c r="B222" s="230"/>
      <c r="C222" s="231"/>
      <c r="D222" s="221" t="s">
        <v>136</v>
      </c>
      <c r="E222" s="232" t="s">
        <v>19</v>
      </c>
      <c r="F222" s="233" t="s">
        <v>82</v>
      </c>
      <c r="G222" s="231"/>
      <c r="H222" s="234">
        <v>1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136</v>
      </c>
      <c r="AU222" s="240" t="s">
        <v>84</v>
      </c>
      <c r="AV222" s="14" t="s">
        <v>84</v>
      </c>
      <c r="AW222" s="14" t="s">
        <v>35</v>
      </c>
      <c r="AX222" s="14" t="s">
        <v>82</v>
      </c>
      <c r="AY222" s="240" t="s">
        <v>128</v>
      </c>
    </row>
    <row r="223" s="12" customFormat="1" ht="22.8" customHeight="1">
      <c r="A223" s="12"/>
      <c r="B223" s="190"/>
      <c r="C223" s="191"/>
      <c r="D223" s="192" t="s">
        <v>73</v>
      </c>
      <c r="E223" s="204" t="s">
        <v>360</v>
      </c>
      <c r="F223" s="204" t="s">
        <v>361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P224</f>
        <v>0</v>
      </c>
      <c r="Q223" s="198"/>
      <c r="R223" s="199">
        <f>R224</f>
        <v>0</v>
      </c>
      <c r="S223" s="198"/>
      <c r="T223" s="200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1" t="s">
        <v>82</v>
      </c>
      <c r="AT223" s="202" t="s">
        <v>73</v>
      </c>
      <c r="AU223" s="202" t="s">
        <v>82</v>
      </c>
      <c r="AY223" s="201" t="s">
        <v>128</v>
      </c>
      <c r="BK223" s="203">
        <f>BK224</f>
        <v>0</v>
      </c>
    </row>
    <row r="224" s="2" customFormat="1" ht="24.15" customHeight="1">
      <c r="A224" s="40"/>
      <c r="B224" s="41"/>
      <c r="C224" s="206" t="s">
        <v>362</v>
      </c>
      <c r="D224" s="206" t="s">
        <v>130</v>
      </c>
      <c r="E224" s="207" t="s">
        <v>363</v>
      </c>
      <c r="F224" s="208" t="s">
        <v>364</v>
      </c>
      <c r="G224" s="209" t="s">
        <v>365</v>
      </c>
      <c r="H224" s="210">
        <v>129.58699999999999</v>
      </c>
      <c r="I224" s="211"/>
      <c r="J224" s="212">
        <f>ROUND(I224*H224,2)</f>
        <v>0</v>
      </c>
      <c r="K224" s="208" t="s">
        <v>19</v>
      </c>
      <c r="L224" s="46"/>
      <c r="M224" s="213" t="s">
        <v>19</v>
      </c>
      <c r="N224" s="214" t="s">
        <v>45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134</v>
      </c>
      <c r="AT224" s="217" t="s">
        <v>130</v>
      </c>
      <c r="AU224" s="217" t="s">
        <v>84</v>
      </c>
      <c r="AY224" s="19" t="s">
        <v>128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82</v>
      </c>
      <c r="BK224" s="218">
        <f>ROUND(I224*H224,2)</f>
        <v>0</v>
      </c>
      <c r="BL224" s="19" t="s">
        <v>134</v>
      </c>
      <c r="BM224" s="217" t="s">
        <v>366</v>
      </c>
    </row>
    <row r="225" s="12" customFormat="1" ht="25.92" customHeight="1">
      <c r="A225" s="12"/>
      <c r="B225" s="190"/>
      <c r="C225" s="191"/>
      <c r="D225" s="192" t="s">
        <v>73</v>
      </c>
      <c r="E225" s="193" t="s">
        <v>228</v>
      </c>
      <c r="F225" s="193" t="s">
        <v>367</v>
      </c>
      <c r="G225" s="191"/>
      <c r="H225" s="191"/>
      <c r="I225" s="194"/>
      <c r="J225" s="195">
        <f>BK225</f>
        <v>0</v>
      </c>
      <c r="K225" s="191"/>
      <c r="L225" s="196"/>
      <c r="M225" s="197"/>
      <c r="N225" s="198"/>
      <c r="O225" s="198"/>
      <c r="P225" s="199">
        <f>P226</f>
        <v>0</v>
      </c>
      <c r="Q225" s="198"/>
      <c r="R225" s="199">
        <f>R226</f>
        <v>0</v>
      </c>
      <c r="S225" s="198"/>
      <c r="T225" s="200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1" t="s">
        <v>144</v>
      </c>
      <c r="AT225" s="202" t="s">
        <v>73</v>
      </c>
      <c r="AU225" s="202" t="s">
        <v>74</v>
      </c>
      <c r="AY225" s="201" t="s">
        <v>128</v>
      </c>
      <c r="BK225" s="203">
        <f>BK226</f>
        <v>0</v>
      </c>
    </row>
    <row r="226" s="12" customFormat="1" ht="22.8" customHeight="1">
      <c r="A226" s="12"/>
      <c r="B226" s="190"/>
      <c r="C226" s="191"/>
      <c r="D226" s="192" t="s">
        <v>73</v>
      </c>
      <c r="E226" s="204" t="s">
        <v>368</v>
      </c>
      <c r="F226" s="204" t="s">
        <v>369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SUM(P227:P228)</f>
        <v>0</v>
      </c>
      <c r="Q226" s="198"/>
      <c r="R226" s="199">
        <f>SUM(R227:R228)</f>
        <v>0</v>
      </c>
      <c r="S226" s="198"/>
      <c r="T226" s="200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144</v>
      </c>
      <c r="AT226" s="202" t="s">
        <v>73</v>
      </c>
      <c r="AU226" s="202" t="s">
        <v>82</v>
      </c>
      <c r="AY226" s="201" t="s">
        <v>128</v>
      </c>
      <c r="BK226" s="203">
        <f>SUM(BK227:BK228)</f>
        <v>0</v>
      </c>
    </row>
    <row r="227" s="2" customFormat="1" ht="16.5" customHeight="1">
      <c r="A227" s="40"/>
      <c r="B227" s="41"/>
      <c r="C227" s="206" t="s">
        <v>370</v>
      </c>
      <c r="D227" s="206" t="s">
        <v>130</v>
      </c>
      <c r="E227" s="207" t="s">
        <v>371</v>
      </c>
      <c r="F227" s="208" t="s">
        <v>372</v>
      </c>
      <c r="G227" s="209" t="s">
        <v>365</v>
      </c>
      <c r="H227" s="210">
        <v>38.100000000000001</v>
      </c>
      <c r="I227" s="211"/>
      <c r="J227" s="212">
        <f>ROUND(I227*H227,2)</f>
        <v>0</v>
      </c>
      <c r="K227" s="208" t="s">
        <v>19</v>
      </c>
      <c r="L227" s="46"/>
      <c r="M227" s="213" t="s">
        <v>19</v>
      </c>
      <c r="N227" s="214" t="s">
        <v>45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265</v>
      </c>
      <c r="AT227" s="217" t="s">
        <v>130</v>
      </c>
      <c r="AU227" s="217" t="s">
        <v>84</v>
      </c>
      <c r="AY227" s="19" t="s">
        <v>128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82</v>
      </c>
      <c r="BK227" s="218">
        <f>ROUND(I227*H227,2)</f>
        <v>0</v>
      </c>
      <c r="BL227" s="19" t="s">
        <v>265</v>
      </c>
      <c r="BM227" s="217" t="s">
        <v>373</v>
      </c>
    </row>
    <row r="228" s="2" customFormat="1" ht="21.75" customHeight="1">
      <c r="A228" s="40"/>
      <c r="B228" s="41"/>
      <c r="C228" s="206" t="s">
        <v>374</v>
      </c>
      <c r="D228" s="206" t="s">
        <v>130</v>
      </c>
      <c r="E228" s="207" t="s">
        <v>375</v>
      </c>
      <c r="F228" s="208" t="s">
        <v>376</v>
      </c>
      <c r="G228" s="209" t="s">
        <v>365</v>
      </c>
      <c r="H228" s="210">
        <v>38.100000000000001</v>
      </c>
      <c r="I228" s="211"/>
      <c r="J228" s="212">
        <f>ROUND(I228*H228,2)</f>
        <v>0</v>
      </c>
      <c r="K228" s="208" t="s">
        <v>19</v>
      </c>
      <c r="L228" s="46"/>
      <c r="M228" s="262" t="s">
        <v>19</v>
      </c>
      <c r="N228" s="263" t="s">
        <v>45</v>
      </c>
      <c r="O228" s="264"/>
      <c r="P228" s="265">
        <f>O228*H228</f>
        <v>0</v>
      </c>
      <c r="Q228" s="265">
        <v>0</v>
      </c>
      <c r="R228" s="265">
        <f>Q228*H228</f>
        <v>0</v>
      </c>
      <c r="S228" s="265">
        <v>0</v>
      </c>
      <c r="T228" s="26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265</v>
      </c>
      <c r="AT228" s="217" t="s">
        <v>130</v>
      </c>
      <c r="AU228" s="217" t="s">
        <v>84</v>
      </c>
      <c r="AY228" s="19" t="s">
        <v>128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82</v>
      </c>
      <c r="BK228" s="218">
        <f>ROUND(I228*H228,2)</f>
        <v>0</v>
      </c>
      <c r="BL228" s="19" t="s">
        <v>265</v>
      </c>
      <c r="BM228" s="217" t="s">
        <v>377</v>
      </c>
    </row>
    <row r="229" s="2" customFormat="1" ht="6.96" customHeight="1">
      <c r="A229" s="40"/>
      <c r="B229" s="61"/>
      <c r="C229" s="62"/>
      <c r="D229" s="62"/>
      <c r="E229" s="62"/>
      <c r="F229" s="62"/>
      <c r="G229" s="62"/>
      <c r="H229" s="62"/>
      <c r="I229" s="62"/>
      <c r="J229" s="62"/>
      <c r="K229" s="62"/>
      <c r="L229" s="46"/>
      <c r="M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</row>
  </sheetData>
  <sheetProtection sheet="1" autoFilter="0" formatColumns="0" formatRows="0" objects="1" scenarios="1" spinCount="100000" saltValue="kWRn3cG9dE31XERkD/JhHDbSmJms4iy0RsMD4pLtHErwtP3Ox+7Bh/yClrvrSvnZpebAf3nY2ikwPAEElxHi5A==" hashValue="FyxqAE26cNPIsKsSx27FA0vjGWsjnX/+P3t2LuwuE6Ce6y7OWk1iml3smX0H44sHsYU6nf2iJK+/zh51UpQITA==" algorithmName="SHA-512" password="CC35"/>
  <autoFilter ref="C87:K22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Měšice, křižovatka silnic II/244 x III/2443 – SSZ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378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379</v>
      </c>
      <c r="G12" s="40"/>
      <c r="H12" s="40"/>
      <c r="I12" s="134" t="s">
        <v>23</v>
      </c>
      <c r="J12" s="139" t="str">
        <f>'Rekapitulace stavby'!AN8</f>
        <v>19. 2. 2025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380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ROUND((SUM(BE88:BE216)),  2)</f>
        <v>0</v>
      </c>
      <c r="G33" s="40"/>
      <c r="H33" s="40"/>
      <c r="I33" s="150">
        <v>0.20999999999999999</v>
      </c>
      <c r="J33" s="149">
        <f>ROUND(((SUM(BE88:BE216))*I33),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ROUND((SUM(BF88:BF216)),  2)</f>
        <v>0</v>
      </c>
      <c r="G34" s="40"/>
      <c r="H34" s="40"/>
      <c r="I34" s="150">
        <v>0.12</v>
      </c>
      <c r="J34" s="149">
        <f>ROUND(((SUM(BF88:BF216))*I34),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ROUND((SUM(BG88:BG216)),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ROUND((SUM(BH88:BH216)),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ROUND((SUM(BI88:BI216)),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Měšice, křižovatka silnic II/244 x III/2443 – SSZ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B - Stavební úpravy (Obec)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Měšice, křižovatka silnic 11/244 x 111/2443</v>
      </c>
      <c r="G52" s="42"/>
      <c r="H52" s="42"/>
      <c r="I52" s="34" t="s">
        <v>23</v>
      </c>
      <c r="J52" s="74" t="str">
        <f>IF(J12="","",J12)</f>
        <v>19. 2. 2025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KSÚS Středočeského kraje</v>
      </c>
      <c r="G54" s="42"/>
      <c r="H54" s="42"/>
      <c r="I54" s="34" t="s">
        <v>31</v>
      </c>
      <c r="J54" s="38" t="str">
        <f>E21</f>
        <v xml:space="preserve"> AŽD Praha,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AŽD Praha s.r.o., DAST Brno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106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107</v>
      </c>
      <c r="E63" s="176"/>
      <c r="F63" s="176"/>
      <c r="G63" s="176"/>
      <c r="H63" s="176"/>
      <c r="I63" s="176"/>
      <c r="J63" s="177">
        <f>J102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108</v>
      </c>
      <c r="E64" s="176"/>
      <c r="F64" s="176"/>
      <c r="G64" s="176"/>
      <c r="H64" s="176"/>
      <c r="I64" s="176"/>
      <c r="J64" s="177">
        <f>J149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109</v>
      </c>
      <c r="E65" s="176"/>
      <c r="F65" s="176"/>
      <c r="G65" s="176"/>
      <c r="H65" s="176"/>
      <c r="I65" s="176"/>
      <c r="J65" s="177">
        <f>J150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110</v>
      </c>
      <c r="E66" s="176"/>
      <c r="F66" s="176"/>
      <c r="G66" s="176"/>
      <c r="H66" s="176"/>
      <c r="I66" s="176"/>
      <c r="J66" s="177">
        <f>J169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111</v>
      </c>
      <c r="E67" s="170"/>
      <c r="F67" s="170"/>
      <c r="G67" s="170"/>
      <c r="H67" s="170"/>
      <c r="I67" s="170"/>
      <c r="J67" s="171">
        <f>J170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112</v>
      </c>
      <c r="E68" s="176"/>
      <c r="F68" s="176"/>
      <c r="G68" s="176"/>
      <c r="H68" s="176"/>
      <c r="I68" s="176"/>
      <c r="J68" s="177">
        <f>J171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Měšice, křižovatka silnic II/244 x III/2443 – SSZ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98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101 B - Stavební úpravy (Obec)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Měšice, křižovatka silnic 11/244 x 111/2443</v>
      </c>
      <c r="G82" s="42"/>
      <c r="H82" s="42"/>
      <c r="I82" s="34" t="s">
        <v>23</v>
      </c>
      <c r="J82" s="74" t="str">
        <f>IF(J12="","",J12)</f>
        <v>19. 2. 2025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KSÚS Středočeského kraje</v>
      </c>
      <c r="G84" s="42"/>
      <c r="H84" s="42"/>
      <c r="I84" s="34" t="s">
        <v>31</v>
      </c>
      <c r="J84" s="38" t="str">
        <f>E21</f>
        <v xml:space="preserve"> AŽD Praha,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AŽD Praha s.r.o., DAST Brno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114</v>
      </c>
      <c r="D87" s="182" t="s">
        <v>59</v>
      </c>
      <c r="E87" s="182" t="s">
        <v>55</v>
      </c>
      <c r="F87" s="182" t="s">
        <v>56</v>
      </c>
      <c r="G87" s="182" t="s">
        <v>115</v>
      </c>
      <c r="H87" s="182" t="s">
        <v>116</v>
      </c>
      <c r="I87" s="182" t="s">
        <v>117</v>
      </c>
      <c r="J87" s="182" t="s">
        <v>102</v>
      </c>
      <c r="K87" s="183" t="s">
        <v>118</v>
      </c>
      <c r="L87" s="184"/>
      <c r="M87" s="94" t="s">
        <v>19</v>
      </c>
      <c r="N87" s="95" t="s">
        <v>44</v>
      </c>
      <c r="O87" s="95" t="s">
        <v>119</v>
      </c>
      <c r="P87" s="95" t="s">
        <v>120</v>
      </c>
      <c r="Q87" s="95" t="s">
        <v>121</v>
      </c>
      <c r="R87" s="95" t="s">
        <v>122</v>
      </c>
      <c r="S87" s="95" t="s">
        <v>123</v>
      </c>
      <c r="T87" s="96" t="s">
        <v>124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125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P89+P170</f>
        <v>0</v>
      </c>
      <c r="Q88" s="98"/>
      <c r="R88" s="187">
        <f>R89+R170</f>
        <v>127.613</v>
      </c>
      <c r="S88" s="98"/>
      <c r="T88" s="188">
        <f>T89+T170</f>
        <v>44.600000000000001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73</v>
      </c>
      <c r="AU88" s="19" t="s">
        <v>103</v>
      </c>
      <c r="BK88" s="189">
        <f>BK89+BK170</f>
        <v>0</v>
      </c>
    </row>
    <row r="89" s="12" customFormat="1" ht="25.92" customHeight="1">
      <c r="A89" s="12"/>
      <c r="B89" s="190"/>
      <c r="C89" s="191"/>
      <c r="D89" s="192" t="s">
        <v>73</v>
      </c>
      <c r="E89" s="193" t="s">
        <v>126</v>
      </c>
      <c r="F89" s="193" t="s">
        <v>127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P90+P101+P102+P149+P150+P169</f>
        <v>0</v>
      </c>
      <c r="Q89" s="198"/>
      <c r="R89" s="199">
        <f>R90+R101+R102+R149+R150+R169</f>
        <v>127.61272</v>
      </c>
      <c r="S89" s="198"/>
      <c r="T89" s="200">
        <f>T90+T101+T102+T149+T150+T169</f>
        <v>6.5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82</v>
      </c>
      <c r="AT89" s="202" t="s">
        <v>73</v>
      </c>
      <c r="AU89" s="202" t="s">
        <v>74</v>
      </c>
      <c r="AY89" s="201" t="s">
        <v>128</v>
      </c>
      <c r="BK89" s="203">
        <f>BK90+BK101+BK102+BK149+BK150+BK169</f>
        <v>0</v>
      </c>
    </row>
    <row r="90" s="12" customFormat="1" ht="22.8" customHeight="1">
      <c r="A90" s="12"/>
      <c r="B90" s="190"/>
      <c r="C90" s="191"/>
      <c r="D90" s="192" t="s">
        <v>73</v>
      </c>
      <c r="E90" s="204" t="s">
        <v>82</v>
      </c>
      <c r="F90" s="204" t="s">
        <v>129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SUM(P91:P100)</f>
        <v>0</v>
      </c>
      <c r="Q90" s="198"/>
      <c r="R90" s="199">
        <f>SUM(R91:R100)</f>
        <v>0.0011999999999999999</v>
      </c>
      <c r="S90" s="198"/>
      <c r="T90" s="200">
        <f>SUM(T91:T100)</f>
        <v>6.5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82</v>
      </c>
      <c r="AT90" s="202" t="s">
        <v>73</v>
      </c>
      <c r="AU90" s="202" t="s">
        <v>82</v>
      </c>
      <c r="AY90" s="201" t="s">
        <v>128</v>
      </c>
      <c r="BK90" s="203">
        <f>SUM(BK91:BK100)</f>
        <v>0</v>
      </c>
    </row>
    <row r="91" s="2" customFormat="1" ht="37.8" customHeight="1">
      <c r="A91" s="40"/>
      <c r="B91" s="41"/>
      <c r="C91" s="206" t="s">
        <v>354</v>
      </c>
      <c r="D91" s="206" t="s">
        <v>130</v>
      </c>
      <c r="E91" s="207" t="s">
        <v>381</v>
      </c>
      <c r="F91" s="208" t="s">
        <v>382</v>
      </c>
      <c r="G91" s="209" t="s">
        <v>133</v>
      </c>
      <c r="H91" s="210">
        <v>25</v>
      </c>
      <c r="I91" s="211"/>
      <c r="J91" s="212">
        <f>ROUND(I91*H91,2)</f>
        <v>0</v>
      </c>
      <c r="K91" s="208" t="s">
        <v>383</v>
      </c>
      <c r="L91" s="46"/>
      <c r="M91" s="213" t="s">
        <v>19</v>
      </c>
      <c r="N91" s="214" t="s">
        <v>45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0.26000000000000001</v>
      </c>
      <c r="T91" s="216">
        <f>S91*H91</f>
        <v>6.5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134</v>
      </c>
      <c r="AT91" s="217" t="s">
        <v>130</v>
      </c>
      <c r="AU91" s="217" t="s">
        <v>84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82</v>
      </c>
      <c r="BK91" s="218">
        <f>ROUND(I91*H91,2)</f>
        <v>0</v>
      </c>
      <c r="BL91" s="19" t="s">
        <v>134</v>
      </c>
      <c r="BM91" s="217" t="s">
        <v>384</v>
      </c>
    </row>
    <row r="92" s="2" customFormat="1">
      <c r="A92" s="40"/>
      <c r="B92" s="41"/>
      <c r="C92" s="42"/>
      <c r="D92" s="267" t="s">
        <v>385</v>
      </c>
      <c r="E92" s="42"/>
      <c r="F92" s="268" t="s">
        <v>386</v>
      </c>
      <c r="G92" s="42"/>
      <c r="H92" s="42"/>
      <c r="I92" s="269"/>
      <c r="J92" s="42"/>
      <c r="K92" s="42"/>
      <c r="L92" s="46"/>
      <c r="M92" s="270"/>
      <c r="N92" s="27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385</v>
      </c>
      <c r="AU92" s="19" t="s">
        <v>84</v>
      </c>
    </row>
    <row r="93" s="13" customFormat="1">
      <c r="A93" s="13"/>
      <c r="B93" s="219"/>
      <c r="C93" s="220"/>
      <c r="D93" s="221" t="s">
        <v>136</v>
      </c>
      <c r="E93" s="222" t="s">
        <v>19</v>
      </c>
      <c r="F93" s="223" t="s">
        <v>387</v>
      </c>
      <c r="G93" s="220"/>
      <c r="H93" s="222" t="s">
        <v>19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136</v>
      </c>
      <c r="AU93" s="229" t="s">
        <v>84</v>
      </c>
      <c r="AV93" s="13" t="s">
        <v>82</v>
      </c>
      <c r="AW93" s="13" t="s">
        <v>35</v>
      </c>
      <c r="AX93" s="13" t="s">
        <v>74</v>
      </c>
      <c r="AY93" s="229" t="s">
        <v>128</v>
      </c>
    </row>
    <row r="94" s="14" customFormat="1">
      <c r="A94" s="14"/>
      <c r="B94" s="230"/>
      <c r="C94" s="231"/>
      <c r="D94" s="221" t="s">
        <v>136</v>
      </c>
      <c r="E94" s="232" t="s">
        <v>19</v>
      </c>
      <c r="F94" s="233" t="s">
        <v>168</v>
      </c>
      <c r="G94" s="231"/>
      <c r="H94" s="234">
        <v>25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0" t="s">
        <v>136</v>
      </c>
      <c r="AU94" s="240" t="s">
        <v>84</v>
      </c>
      <c r="AV94" s="14" t="s">
        <v>84</v>
      </c>
      <c r="AW94" s="14" t="s">
        <v>35</v>
      </c>
      <c r="AX94" s="14" t="s">
        <v>82</v>
      </c>
      <c r="AY94" s="240" t="s">
        <v>128</v>
      </c>
    </row>
    <row r="95" s="2" customFormat="1" ht="24.15" customHeight="1">
      <c r="A95" s="40"/>
      <c r="B95" s="41"/>
      <c r="C95" s="206" t="s">
        <v>388</v>
      </c>
      <c r="D95" s="206" t="s">
        <v>130</v>
      </c>
      <c r="E95" s="207" t="s">
        <v>389</v>
      </c>
      <c r="F95" s="208" t="s">
        <v>390</v>
      </c>
      <c r="G95" s="209" t="s">
        <v>133</v>
      </c>
      <c r="H95" s="210">
        <v>60</v>
      </c>
      <c r="I95" s="211"/>
      <c r="J95" s="212">
        <f>ROUND(I95*H95,2)</f>
        <v>0</v>
      </c>
      <c r="K95" s="208" t="s">
        <v>383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134</v>
      </c>
      <c r="AT95" s="217" t="s">
        <v>130</v>
      </c>
      <c r="AU95" s="217" t="s">
        <v>84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82</v>
      </c>
      <c r="BK95" s="218">
        <f>ROUND(I95*H95,2)</f>
        <v>0</v>
      </c>
      <c r="BL95" s="19" t="s">
        <v>134</v>
      </c>
      <c r="BM95" s="217" t="s">
        <v>391</v>
      </c>
    </row>
    <row r="96" s="2" customFormat="1">
      <c r="A96" s="40"/>
      <c r="B96" s="41"/>
      <c r="C96" s="42"/>
      <c r="D96" s="267" t="s">
        <v>385</v>
      </c>
      <c r="E96" s="42"/>
      <c r="F96" s="268" t="s">
        <v>392</v>
      </c>
      <c r="G96" s="42"/>
      <c r="H96" s="42"/>
      <c r="I96" s="269"/>
      <c r="J96" s="42"/>
      <c r="K96" s="42"/>
      <c r="L96" s="46"/>
      <c r="M96" s="270"/>
      <c r="N96" s="27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385</v>
      </c>
      <c r="AU96" s="19" t="s">
        <v>84</v>
      </c>
    </row>
    <row r="97" s="13" customFormat="1">
      <c r="A97" s="13"/>
      <c r="B97" s="219"/>
      <c r="C97" s="220"/>
      <c r="D97" s="221" t="s">
        <v>136</v>
      </c>
      <c r="E97" s="222" t="s">
        <v>19</v>
      </c>
      <c r="F97" s="223" t="s">
        <v>393</v>
      </c>
      <c r="G97" s="220"/>
      <c r="H97" s="222" t="s">
        <v>19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136</v>
      </c>
      <c r="AU97" s="229" t="s">
        <v>84</v>
      </c>
      <c r="AV97" s="13" t="s">
        <v>82</v>
      </c>
      <c r="AW97" s="13" t="s">
        <v>35</v>
      </c>
      <c r="AX97" s="13" t="s">
        <v>74</v>
      </c>
      <c r="AY97" s="229" t="s">
        <v>128</v>
      </c>
    </row>
    <row r="98" s="14" customFormat="1">
      <c r="A98" s="14"/>
      <c r="B98" s="230"/>
      <c r="C98" s="231"/>
      <c r="D98" s="221" t="s">
        <v>136</v>
      </c>
      <c r="E98" s="232" t="s">
        <v>19</v>
      </c>
      <c r="F98" s="233" t="s">
        <v>244</v>
      </c>
      <c r="G98" s="231"/>
      <c r="H98" s="234">
        <v>60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136</v>
      </c>
      <c r="AU98" s="240" t="s">
        <v>84</v>
      </c>
      <c r="AV98" s="14" t="s">
        <v>84</v>
      </c>
      <c r="AW98" s="14" t="s">
        <v>35</v>
      </c>
      <c r="AX98" s="14" t="s">
        <v>82</v>
      </c>
      <c r="AY98" s="240" t="s">
        <v>128</v>
      </c>
    </row>
    <row r="99" s="2" customFormat="1" ht="16.5" customHeight="1">
      <c r="A99" s="40"/>
      <c r="B99" s="41"/>
      <c r="C99" s="241" t="s">
        <v>394</v>
      </c>
      <c r="D99" s="241" t="s">
        <v>228</v>
      </c>
      <c r="E99" s="242" t="s">
        <v>395</v>
      </c>
      <c r="F99" s="243" t="s">
        <v>396</v>
      </c>
      <c r="G99" s="244" t="s">
        <v>397</v>
      </c>
      <c r="H99" s="245">
        <v>1.2</v>
      </c>
      <c r="I99" s="246"/>
      <c r="J99" s="247">
        <f>ROUND(I99*H99,2)</f>
        <v>0</v>
      </c>
      <c r="K99" s="243" t="s">
        <v>383</v>
      </c>
      <c r="L99" s="248"/>
      <c r="M99" s="249" t="s">
        <v>19</v>
      </c>
      <c r="N99" s="250" t="s">
        <v>45</v>
      </c>
      <c r="O99" s="86"/>
      <c r="P99" s="215">
        <f>O99*H99</f>
        <v>0</v>
      </c>
      <c r="Q99" s="215">
        <v>0.001</v>
      </c>
      <c r="R99" s="215">
        <f>Q99*H99</f>
        <v>0.0011999999999999999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212</v>
      </c>
      <c r="AT99" s="217" t="s">
        <v>228</v>
      </c>
      <c r="AU99" s="217" t="s">
        <v>84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134</v>
      </c>
      <c r="BM99" s="217" t="s">
        <v>398</v>
      </c>
    </row>
    <row r="100" s="14" customFormat="1">
      <c r="A100" s="14"/>
      <c r="B100" s="230"/>
      <c r="C100" s="231"/>
      <c r="D100" s="221" t="s">
        <v>136</v>
      </c>
      <c r="E100" s="232" t="s">
        <v>19</v>
      </c>
      <c r="F100" s="233" t="s">
        <v>399</v>
      </c>
      <c r="G100" s="231"/>
      <c r="H100" s="234">
        <v>1.2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136</v>
      </c>
      <c r="AU100" s="240" t="s">
        <v>84</v>
      </c>
      <c r="AV100" s="14" t="s">
        <v>84</v>
      </c>
      <c r="AW100" s="14" t="s">
        <v>35</v>
      </c>
      <c r="AX100" s="14" t="s">
        <v>82</v>
      </c>
      <c r="AY100" s="240" t="s">
        <v>128</v>
      </c>
    </row>
    <row r="101" s="12" customFormat="1" ht="22.8" customHeight="1">
      <c r="A101" s="12"/>
      <c r="B101" s="190"/>
      <c r="C101" s="191"/>
      <c r="D101" s="192" t="s">
        <v>73</v>
      </c>
      <c r="E101" s="204" t="s">
        <v>134</v>
      </c>
      <c r="F101" s="204" t="s">
        <v>160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v>0</v>
      </c>
      <c r="Q101" s="198"/>
      <c r="R101" s="199">
        <v>0</v>
      </c>
      <c r="S101" s="198"/>
      <c r="T101" s="200"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82</v>
      </c>
      <c r="AT101" s="202" t="s">
        <v>73</v>
      </c>
      <c r="AU101" s="202" t="s">
        <v>82</v>
      </c>
      <c r="AY101" s="201" t="s">
        <v>128</v>
      </c>
      <c r="BK101" s="203">
        <v>0</v>
      </c>
    </row>
    <row r="102" s="12" customFormat="1" ht="22.8" customHeight="1">
      <c r="A102" s="12"/>
      <c r="B102" s="190"/>
      <c r="C102" s="191"/>
      <c r="D102" s="192" t="s">
        <v>73</v>
      </c>
      <c r="E102" s="204" t="s">
        <v>166</v>
      </c>
      <c r="F102" s="204" t="s">
        <v>167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SUM(P103:P148)</f>
        <v>0</v>
      </c>
      <c r="Q102" s="198"/>
      <c r="R102" s="199">
        <f>SUM(R103:R148)</f>
        <v>96.138559999999998</v>
      </c>
      <c r="S102" s="198"/>
      <c r="T102" s="200">
        <f>SUM(T103:T148)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82</v>
      </c>
      <c r="AT102" s="202" t="s">
        <v>73</v>
      </c>
      <c r="AU102" s="202" t="s">
        <v>82</v>
      </c>
      <c r="AY102" s="201" t="s">
        <v>128</v>
      </c>
      <c r="BK102" s="203">
        <f>SUM(BK103:BK148)</f>
        <v>0</v>
      </c>
    </row>
    <row r="103" s="2" customFormat="1" ht="33" customHeight="1">
      <c r="A103" s="40"/>
      <c r="B103" s="41"/>
      <c r="C103" s="206" t="s">
        <v>244</v>
      </c>
      <c r="D103" s="206" t="s">
        <v>130</v>
      </c>
      <c r="E103" s="207" t="s">
        <v>400</v>
      </c>
      <c r="F103" s="208" t="s">
        <v>401</v>
      </c>
      <c r="G103" s="209" t="s">
        <v>133</v>
      </c>
      <c r="H103" s="210">
        <v>6</v>
      </c>
      <c r="I103" s="211"/>
      <c r="J103" s="212">
        <f>ROUND(I103*H103,2)</f>
        <v>0</v>
      </c>
      <c r="K103" s="208" t="s">
        <v>383</v>
      </c>
      <c r="L103" s="46"/>
      <c r="M103" s="213" t="s">
        <v>19</v>
      </c>
      <c r="N103" s="214" t="s">
        <v>45</v>
      </c>
      <c r="O103" s="86"/>
      <c r="P103" s="215">
        <f>O103*H103</f>
        <v>0</v>
      </c>
      <c r="Q103" s="215">
        <v>0.19536000000000001</v>
      </c>
      <c r="R103" s="215">
        <f>Q103*H103</f>
        <v>1.1721600000000001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134</v>
      </c>
      <c r="AT103" s="217" t="s">
        <v>130</v>
      </c>
      <c r="AU103" s="217" t="s">
        <v>84</v>
      </c>
      <c r="AY103" s="19" t="s">
        <v>128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82</v>
      </c>
      <c r="BK103" s="218">
        <f>ROUND(I103*H103,2)</f>
        <v>0</v>
      </c>
      <c r="BL103" s="19" t="s">
        <v>134</v>
      </c>
      <c r="BM103" s="217" t="s">
        <v>402</v>
      </c>
    </row>
    <row r="104" s="2" customFormat="1">
      <c r="A104" s="40"/>
      <c r="B104" s="41"/>
      <c r="C104" s="42"/>
      <c r="D104" s="267" t="s">
        <v>385</v>
      </c>
      <c r="E104" s="42"/>
      <c r="F104" s="268" t="s">
        <v>403</v>
      </c>
      <c r="G104" s="42"/>
      <c r="H104" s="42"/>
      <c r="I104" s="269"/>
      <c r="J104" s="42"/>
      <c r="K104" s="42"/>
      <c r="L104" s="46"/>
      <c r="M104" s="270"/>
      <c r="N104" s="27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385</v>
      </c>
      <c r="AU104" s="19" t="s">
        <v>84</v>
      </c>
    </row>
    <row r="105" s="13" customFormat="1">
      <c r="A105" s="13"/>
      <c r="B105" s="219"/>
      <c r="C105" s="220"/>
      <c r="D105" s="221" t="s">
        <v>136</v>
      </c>
      <c r="E105" s="222" t="s">
        <v>19</v>
      </c>
      <c r="F105" s="223" t="s">
        <v>404</v>
      </c>
      <c r="G105" s="220"/>
      <c r="H105" s="222" t="s">
        <v>19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136</v>
      </c>
      <c r="AU105" s="229" t="s">
        <v>84</v>
      </c>
      <c r="AV105" s="13" t="s">
        <v>82</v>
      </c>
      <c r="AW105" s="13" t="s">
        <v>35</v>
      </c>
      <c r="AX105" s="13" t="s">
        <v>74</v>
      </c>
      <c r="AY105" s="229" t="s">
        <v>128</v>
      </c>
    </row>
    <row r="106" s="14" customFormat="1">
      <c r="A106" s="14"/>
      <c r="B106" s="230"/>
      <c r="C106" s="231"/>
      <c r="D106" s="221" t="s">
        <v>136</v>
      </c>
      <c r="E106" s="232" t="s">
        <v>19</v>
      </c>
      <c r="F106" s="233" t="s">
        <v>354</v>
      </c>
      <c r="G106" s="231"/>
      <c r="H106" s="234">
        <v>6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136</v>
      </c>
      <c r="AU106" s="240" t="s">
        <v>84</v>
      </c>
      <c r="AV106" s="14" t="s">
        <v>84</v>
      </c>
      <c r="AW106" s="14" t="s">
        <v>35</v>
      </c>
      <c r="AX106" s="14" t="s">
        <v>82</v>
      </c>
      <c r="AY106" s="240" t="s">
        <v>128</v>
      </c>
    </row>
    <row r="107" s="2" customFormat="1" ht="16.5" customHeight="1">
      <c r="A107" s="40"/>
      <c r="B107" s="41"/>
      <c r="C107" s="241" t="s">
        <v>249</v>
      </c>
      <c r="D107" s="241" t="s">
        <v>228</v>
      </c>
      <c r="E107" s="242" t="s">
        <v>405</v>
      </c>
      <c r="F107" s="243" t="s">
        <v>406</v>
      </c>
      <c r="G107" s="244" t="s">
        <v>133</v>
      </c>
      <c r="H107" s="245">
        <v>6.0599999999999996</v>
      </c>
      <c r="I107" s="246"/>
      <c r="J107" s="247">
        <f>ROUND(I107*H107,2)</f>
        <v>0</v>
      </c>
      <c r="K107" s="243" t="s">
        <v>383</v>
      </c>
      <c r="L107" s="248"/>
      <c r="M107" s="249" t="s">
        <v>19</v>
      </c>
      <c r="N107" s="250" t="s">
        <v>45</v>
      </c>
      <c r="O107" s="86"/>
      <c r="P107" s="215">
        <f>O107*H107</f>
        <v>0</v>
      </c>
      <c r="Q107" s="215">
        <v>0.41699999999999998</v>
      </c>
      <c r="R107" s="215">
        <f>Q107*H107</f>
        <v>2.5270199999999998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212</v>
      </c>
      <c r="AT107" s="217" t="s">
        <v>228</v>
      </c>
      <c r="AU107" s="217" t="s">
        <v>84</v>
      </c>
      <c r="AY107" s="19" t="s">
        <v>128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82</v>
      </c>
      <c r="BK107" s="218">
        <f>ROUND(I107*H107,2)</f>
        <v>0</v>
      </c>
      <c r="BL107" s="19" t="s">
        <v>134</v>
      </c>
      <c r="BM107" s="217" t="s">
        <v>407</v>
      </c>
    </row>
    <row r="108" s="14" customFormat="1">
      <c r="A108" s="14"/>
      <c r="B108" s="230"/>
      <c r="C108" s="231"/>
      <c r="D108" s="221" t="s">
        <v>136</v>
      </c>
      <c r="E108" s="231"/>
      <c r="F108" s="233" t="s">
        <v>408</v>
      </c>
      <c r="G108" s="231"/>
      <c r="H108" s="234">
        <v>6.0599999999999996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136</v>
      </c>
      <c r="AU108" s="240" t="s">
        <v>84</v>
      </c>
      <c r="AV108" s="14" t="s">
        <v>84</v>
      </c>
      <c r="AW108" s="14" t="s">
        <v>4</v>
      </c>
      <c r="AX108" s="14" t="s">
        <v>82</v>
      </c>
      <c r="AY108" s="240" t="s">
        <v>128</v>
      </c>
    </row>
    <row r="109" s="2" customFormat="1" ht="24.15" customHeight="1">
      <c r="A109" s="40"/>
      <c r="B109" s="41"/>
      <c r="C109" s="206" t="s">
        <v>254</v>
      </c>
      <c r="D109" s="206" t="s">
        <v>130</v>
      </c>
      <c r="E109" s="207" t="s">
        <v>409</v>
      </c>
      <c r="F109" s="208" t="s">
        <v>410</v>
      </c>
      <c r="G109" s="209" t="s">
        <v>133</v>
      </c>
      <c r="H109" s="210">
        <v>6.0599999999999996</v>
      </c>
      <c r="I109" s="211"/>
      <c r="J109" s="212">
        <f>ROUND(I109*H109,2)</f>
        <v>0</v>
      </c>
      <c r="K109" s="208" t="s">
        <v>383</v>
      </c>
      <c r="L109" s="46"/>
      <c r="M109" s="213" t="s">
        <v>19</v>
      </c>
      <c r="N109" s="214" t="s">
        <v>45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134</v>
      </c>
      <c r="AT109" s="217" t="s">
        <v>130</v>
      </c>
      <c r="AU109" s="217" t="s">
        <v>84</v>
      </c>
      <c r="AY109" s="19" t="s">
        <v>128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82</v>
      </c>
      <c r="BK109" s="218">
        <f>ROUND(I109*H109,2)</f>
        <v>0</v>
      </c>
      <c r="BL109" s="19" t="s">
        <v>134</v>
      </c>
      <c r="BM109" s="217" t="s">
        <v>411</v>
      </c>
    </row>
    <row r="110" s="2" customFormat="1">
      <c r="A110" s="40"/>
      <c r="B110" s="41"/>
      <c r="C110" s="42"/>
      <c r="D110" s="267" t="s">
        <v>385</v>
      </c>
      <c r="E110" s="42"/>
      <c r="F110" s="268" t="s">
        <v>412</v>
      </c>
      <c r="G110" s="42"/>
      <c r="H110" s="42"/>
      <c r="I110" s="269"/>
      <c r="J110" s="42"/>
      <c r="K110" s="42"/>
      <c r="L110" s="46"/>
      <c r="M110" s="270"/>
      <c r="N110" s="27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385</v>
      </c>
      <c r="AU110" s="19" t="s">
        <v>84</v>
      </c>
    </row>
    <row r="111" s="13" customFormat="1">
      <c r="A111" s="13"/>
      <c r="B111" s="219"/>
      <c r="C111" s="220"/>
      <c r="D111" s="221" t="s">
        <v>136</v>
      </c>
      <c r="E111" s="222" t="s">
        <v>19</v>
      </c>
      <c r="F111" s="223" t="s">
        <v>413</v>
      </c>
      <c r="G111" s="220"/>
      <c r="H111" s="222" t="s">
        <v>19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136</v>
      </c>
      <c r="AU111" s="229" t="s">
        <v>84</v>
      </c>
      <c r="AV111" s="13" t="s">
        <v>82</v>
      </c>
      <c r="AW111" s="13" t="s">
        <v>35</v>
      </c>
      <c r="AX111" s="13" t="s">
        <v>74</v>
      </c>
      <c r="AY111" s="229" t="s">
        <v>128</v>
      </c>
    </row>
    <row r="112" s="14" customFormat="1">
      <c r="A112" s="14"/>
      <c r="B112" s="230"/>
      <c r="C112" s="231"/>
      <c r="D112" s="221" t="s">
        <v>136</v>
      </c>
      <c r="E112" s="232" t="s">
        <v>19</v>
      </c>
      <c r="F112" s="233" t="s">
        <v>414</v>
      </c>
      <c r="G112" s="231"/>
      <c r="H112" s="234">
        <v>6.0599999999999996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0" t="s">
        <v>136</v>
      </c>
      <c r="AU112" s="240" t="s">
        <v>84</v>
      </c>
      <c r="AV112" s="14" t="s">
        <v>84</v>
      </c>
      <c r="AW112" s="14" t="s">
        <v>35</v>
      </c>
      <c r="AX112" s="14" t="s">
        <v>82</v>
      </c>
      <c r="AY112" s="240" t="s">
        <v>128</v>
      </c>
    </row>
    <row r="113" s="2" customFormat="1" ht="37.8" customHeight="1">
      <c r="A113" s="40"/>
      <c r="B113" s="41"/>
      <c r="C113" s="206" t="s">
        <v>415</v>
      </c>
      <c r="D113" s="206" t="s">
        <v>130</v>
      </c>
      <c r="E113" s="207" t="s">
        <v>416</v>
      </c>
      <c r="F113" s="208" t="s">
        <v>417</v>
      </c>
      <c r="G113" s="209" t="s">
        <v>133</v>
      </c>
      <c r="H113" s="210">
        <v>138</v>
      </c>
      <c r="I113" s="211"/>
      <c r="J113" s="212">
        <f>ROUND(I113*H113,2)</f>
        <v>0</v>
      </c>
      <c r="K113" s="208" t="s">
        <v>383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0.089219999999999994</v>
      </c>
      <c r="R113" s="215">
        <f>Q113*H113</f>
        <v>12.31236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134</v>
      </c>
      <c r="AT113" s="217" t="s">
        <v>130</v>
      </c>
      <c r="AU113" s="217" t="s">
        <v>84</v>
      </c>
      <c r="AY113" s="19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82</v>
      </c>
      <c r="BK113" s="218">
        <f>ROUND(I113*H113,2)</f>
        <v>0</v>
      </c>
      <c r="BL113" s="19" t="s">
        <v>134</v>
      </c>
      <c r="BM113" s="217" t="s">
        <v>418</v>
      </c>
    </row>
    <row r="114" s="2" customFormat="1">
      <c r="A114" s="40"/>
      <c r="B114" s="41"/>
      <c r="C114" s="42"/>
      <c r="D114" s="267" t="s">
        <v>385</v>
      </c>
      <c r="E114" s="42"/>
      <c r="F114" s="268" t="s">
        <v>419</v>
      </c>
      <c r="G114" s="42"/>
      <c r="H114" s="42"/>
      <c r="I114" s="269"/>
      <c r="J114" s="42"/>
      <c r="K114" s="42"/>
      <c r="L114" s="46"/>
      <c r="M114" s="270"/>
      <c r="N114" s="27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385</v>
      </c>
      <c r="AU114" s="19" t="s">
        <v>84</v>
      </c>
    </row>
    <row r="115" s="13" customFormat="1">
      <c r="A115" s="13"/>
      <c r="B115" s="219"/>
      <c r="C115" s="220"/>
      <c r="D115" s="221" t="s">
        <v>136</v>
      </c>
      <c r="E115" s="222" t="s">
        <v>19</v>
      </c>
      <c r="F115" s="223" t="s">
        <v>420</v>
      </c>
      <c r="G115" s="220"/>
      <c r="H115" s="222" t="s">
        <v>19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136</v>
      </c>
      <c r="AU115" s="229" t="s">
        <v>84</v>
      </c>
      <c r="AV115" s="13" t="s">
        <v>82</v>
      </c>
      <c r="AW115" s="13" t="s">
        <v>35</v>
      </c>
      <c r="AX115" s="13" t="s">
        <v>74</v>
      </c>
      <c r="AY115" s="229" t="s">
        <v>128</v>
      </c>
    </row>
    <row r="116" s="14" customFormat="1">
      <c r="A116" s="14"/>
      <c r="B116" s="230"/>
      <c r="C116" s="231"/>
      <c r="D116" s="221" t="s">
        <v>136</v>
      </c>
      <c r="E116" s="232" t="s">
        <v>19</v>
      </c>
      <c r="F116" s="233" t="s">
        <v>421</v>
      </c>
      <c r="G116" s="231"/>
      <c r="H116" s="234">
        <v>138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136</v>
      </c>
      <c r="AU116" s="240" t="s">
        <v>84</v>
      </c>
      <c r="AV116" s="14" t="s">
        <v>84</v>
      </c>
      <c r="AW116" s="14" t="s">
        <v>35</v>
      </c>
      <c r="AX116" s="14" t="s">
        <v>82</v>
      </c>
      <c r="AY116" s="240" t="s">
        <v>128</v>
      </c>
    </row>
    <row r="117" s="2" customFormat="1" ht="16.5" customHeight="1">
      <c r="A117" s="40"/>
      <c r="B117" s="41"/>
      <c r="C117" s="241" t="s">
        <v>422</v>
      </c>
      <c r="D117" s="241" t="s">
        <v>228</v>
      </c>
      <c r="E117" s="242" t="s">
        <v>423</v>
      </c>
      <c r="F117" s="243" t="s">
        <v>424</v>
      </c>
      <c r="G117" s="244" t="s">
        <v>133</v>
      </c>
      <c r="H117" s="245">
        <v>18.539999999999999</v>
      </c>
      <c r="I117" s="246"/>
      <c r="J117" s="247">
        <f>ROUND(I117*H117,2)</f>
        <v>0</v>
      </c>
      <c r="K117" s="243" t="s">
        <v>383</v>
      </c>
      <c r="L117" s="248"/>
      <c r="M117" s="249" t="s">
        <v>19</v>
      </c>
      <c r="N117" s="250" t="s">
        <v>45</v>
      </c>
      <c r="O117" s="86"/>
      <c r="P117" s="215">
        <f>O117*H117</f>
        <v>0</v>
      </c>
      <c r="Q117" s="215">
        <v>0.113</v>
      </c>
      <c r="R117" s="215">
        <f>Q117*H117</f>
        <v>2.0950199999999999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212</v>
      </c>
      <c r="AT117" s="217" t="s">
        <v>228</v>
      </c>
      <c r="AU117" s="217" t="s">
        <v>84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82</v>
      </c>
      <c r="BK117" s="218">
        <f>ROUND(I117*H117,2)</f>
        <v>0</v>
      </c>
      <c r="BL117" s="19" t="s">
        <v>134</v>
      </c>
      <c r="BM117" s="217" t="s">
        <v>425</v>
      </c>
    </row>
    <row r="118" s="13" customFormat="1">
      <c r="A118" s="13"/>
      <c r="B118" s="219"/>
      <c r="C118" s="220"/>
      <c r="D118" s="221" t="s">
        <v>136</v>
      </c>
      <c r="E118" s="222" t="s">
        <v>19</v>
      </c>
      <c r="F118" s="223" t="s">
        <v>426</v>
      </c>
      <c r="G118" s="220"/>
      <c r="H118" s="222" t="s">
        <v>19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136</v>
      </c>
      <c r="AU118" s="229" t="s">
        <v>84</v>
      </c>
      <c r="AV118" s="13" t="s">
        <v>82</v>
      </c>
      <c r="AW118" s="13" t="s">
        <v>35</v>
      </c>
      <c r="AX118" s="13" t="s">
        <v>74</v>
      </c>
      <c r="AY118" s="229" t="s">
        <v>128</v>
      </c>
    </row>
    <row r="119" s="13" customFormat="1">
      <c r="A119" s="13"/>
      <c r="B119" s="219"/>
      <c r="C119" s="220"/>
      <c r="D119" s="221" t="s">
        <v>136</v>
      </c>
      <c r="E119" s="222" t="s">
        <v>19</v>
      </c>
      <c r="F119" s="223" t="s">
        <v>427</v>
      </c>
      <c r="G119" s="220"/>
      <c r="H119" s="222" t="s">
        <v>19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136</v>
      </c>
      <c r="AU119" s="229" t="s">
        <v>84</v>
      </c>
      <c r="AV119" s="13" t="s">
        <v>82</v>
      </c>
      <c r="AW119" s="13" t="s">
        <v>35</v>
      </c>
      <c r="AX119" s="13" t="s">
        <v>74</v>
      </c>
      <c r="AY119" s="229" t="s">
        <v>128</v>
      </c>
    </row>
    <row r="120" s="14" customFormat="1">
      <c r="A120" s="14"/>
      <c r="B120" s="230"/>
      <c r="C120" s="231"/>
      <c r="D120" s="221" t="s">
        <v>136</v>
      </c>
      <c r="E120" s="232" t="s">
        <v>19</v>
      </c>
      <c r="F120" s="233" t="s">
        <v>428</v>
      </c>
      <c r="G120" s="231"/>
      <c r="H120" s="234">
        <v>18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136</v>
      </c>
      <c r="AU120" s="240" t="s">
        <v>84</v>
      </c>
      <c r="AV120" s="14" t="s">
        <v>84</v>
      </c>
      <c r="AW120" s="14" t="s">
        <v>35</v>
      </c>
      <c r="AX120" s="14" t="s">
        <v>74</v>
      </c>
      <c r="AY120" s="240" t="s">
        <v>128</v>
      </c>
    </row>
    <row r="121" s="15" customFormat="1">
      <c r="A121" s="15"/>
      <c r="B121" s="251"/>
      <c r="C121" s="252"/>
      <c r="D121" s="221" t="s">
        <v>136</v>
      </c>
      <c r="E121" s="253" t="s">
        <v>19</v>
      </c>
      <c r="F121" s="254" t="s">
        <v>284</v>
      </c>
      <c r="G121" s="252"/>
      <c r="H121" s="255">
        <v>18</v>
      </c>
      <c r="I121" s="256"/>
      <c r="J121" s="252"/>
      <c r="K121" s="252"/>
      <c r="L121" s="257"/>
      <c r="M121" s="258"/>
      <c r="N121" s="259"/>
      <c r="O121" s="259"/>
      <c r="P121" s="259"/>
      <c r="Q121" s="259"/>
      <c r="R121" s="259"/>
      <c r="S121" s="259"/>
      <c r="T121" s="260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1" t="s">
        <v>136</v>
      </c>
      <c r="AU121" s="261" t="s">
        <v>84</v>
      </c>
      <c r="AV121" s="15" t="s">
        <v>134</v>
      </c>
      <c r="AW121" s="15" t="s">
        <v>35</v>
      </c>
      <c r="AX121" s="15" t="s">
        <v>74</v>
      </c>
      <c r="AY121" s="261" t="s">
        <v>128</v>
      </c>
    </row>
    <row r="122" s="14" customFormat="1">
      <c r="A122" s="14"/>
      <c r="B122" s="230"/>
      <c r="C122" s="231"/>
      <c r="D122" s="221" t="s">
        <v>136</v>
      </c>
      <c r="E122" s="232" t="s">
        <v>19</v>
      </c>
      <c r="F122" s="233" t="s">
        <v>429</v>
      </c>
      <c r="G122" s="231"/>
      <c r="H122" s="234">
        <v>18.539999999999999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136</v>
      </c>
      <c r="AU122" s="240" t="s">
        <v>84</v>
      </c>
      <c r="AV122" s="14" t="s">
        <v>84</v>
      </c>
      <c r="AW122" s="14" t="s">
        <v>35</v>
      </c>
      <c r="AX122" s="14" t="s">
        <v>82</v>
      </c>
      <c r="AY122" s="240" t="s">
        <v>128</v>
      </c>
    </row>
    <row r="123" s="2" customFormat="1" ht="16.5" customHeight="1">
      <c r="A123" s="40"/>
      <c r="B123" s="41"/>
      <c r="C123" s="241" t="s">
        <v>430</v>
      </c>
      <c r="D123" s="241" t="s">
        <v>228</v>
      </c>
      <c r="E123" s="242" t="s">
        <v>431</v>
      </c>
      <c r="F123" s="243" t="s">
        <v>432</v>
      </c>
      <c r="G123" s="244" t="s">
        <v>133</v>
      </c>
      <c r="H123" s="245">
        <v>6</v>
      </c>
      <c r="I123" s="246"/>
      <c r="J123" s="247">
        <f>ROUND(I123*H123,2)</f>
        <v>0</v>
      </c>
      <c r="K123" s="243" t="s">
        <v>383</v>
      </c>
      <c r="L123" s="248"/>
      <c r="M123" s="249" t="s">
        <v>19</v>
      </c>
      <c r="N123" s="250" t="s">
        <v>45</v>
      </c>
      <c r="O123" s="86"/>
      <c r="P123" s="215">
        <f>O123*H123</f>
        <v>0</v>
      </c>
      <c r="Q123" s="215">
        <v>0.13</v>
      </c>
      <c r="R123" s="215">
        <f>Q123*H123</f>
        <v>0.78000000000000003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212</v>
      </c>
      <c r="AT123" s="217" t="s">
        <v>228</v>
      </c>
      <c r="AU123" s="217" t="s">
        <v>84</v>
      </c>
      <c r="AY123" s="19" t="s">
        <v>128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82</v>
      </c>
      <c r="BK123" s="218">
        <f>ROUND(I123*H123,2)</f>
        <v>0</v>
      </c>
      <c r="BL123" s="19" t="s">
        <v>134</v>
      </c>
      <c r="BM123" s="217" t="s">
        <v>433</v>
      </c>
    </row>
    <row r="124" s="13" customFormat="1">
      <c r="A124" s="13"/>
      <c r="B124" s="219"/>
      <c r="C124" s="220"/>
      <c r="D124" s="221" t="s">
        <v>136</v>
      </c>
      <c r="E124" s="222" t="s">
        <v>19</v>
      </c>
      <c r="F124" s="223" t="s">
        <v>434</v>
      </c>
      <c r="G124" s="220"/>
      <c r="H124" s="222" t="s">
        <v>19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136</v>
      </c>
      <c r="AU124" s="229" t="s">
        <v>84</v>
      </c>
      <c r="AV124" s="13" t="s">
        <v>82</v>
      </c>
      <c r="AW124" s="13" t="s">
        <v>35</v>
      </c>
      <c r="AX124" s="13" t="s">
        <v>74</v>
      </c>
      <c r="AY124" s="229" t="s">
        <v>128</v>
      </c>
    </row>
    <row r="125" s="13" customFormat="1">
      <c r="A125" s="13"/>
      <c r="B125" s="219"/>
      <c r="C125" s="220"/>
      <c r="D125" s="221" t="s">
        <v>136</v>
      </c>
      <c r="E125" s="222" t="s">
        <v>19</v>
      </c>
      <c r="F125" s="223" t="s">
        <v>435</v>
      </c>
      <c r="G125" s="220"/>
      <c r="H125" s="222" t="s">
        <v>19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136</v>
      </c>
      <c r="AU125" s="229" t="s">
        <v>84</v>
      </c>
      <c r="AV125" s="13" t="s">
        <v>82</v>
      </c>
      <c r="AW125" s="13" t="s">
        <v>35</v>
      </c>
      <c r="AX125" s="13" t="s">
        <v>74</v>
      </c>
      <c r="AY125" s="229" t="s">
        <v>128</v>
      </c>
    </row>
    <row r="126" s="14" customFormat="1">
      <c r="A126" s="14"/>
      <c r="B126" s="230"/>
      <c r="C126" s="231"/>
      <c r="D126" s="221" t="s">
        <v>136</v>
      </c>
      <c r="E126" s="232" t="s">
        <v>19</v>
      </c>
      <c r="F126" s="233" t="s">
        <v>354</v>
      </c>
      <c r="G126" s="231"/>
      <c r="H126" s="234">
        <v>6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136</v>
      </c>
      <c r="AU126" s="240" t="s">
        <v>84</v>
      </c>
      <c r="AV126" s="14" t="s">
        <v>84</v>
      </c>
      <c r="AW126" s="14" t="s">
        <v>35</v>
      </c>
      <c r="AX126" s="14" t="s">
        <v>82</v>
      </c>
      <c r="AY126" s="240" t="s">
        <v>128</v>
      </c>
    </row>
    <row r="127" s="2" customFormat="1" ht="16.5" customHeight="1">
      <c r="A127" s="40"/>
      <c r="B127" s="41"/>
      <c r="C127" s="241" t="s">
        <v>436</v>
      </c>
      <c r="D127" s="241" t="s">
        <v>228</v>
      </c>
      <c r="E127" s="242" t="s">
        <v>437</v>
      </c>
      <c r="F127" s="243" t="s">
        <v>438</v>
      </c>
      <c r="G127" s="244" t="s">
        <v>133</v>
      </c>
      <c r="H127" s="245">
        <v>83</v>
      </c>
      <c r="I127" s="246"/>
      <c r="J127" s="247">
        <f>ROUND(I127*H127,2)</f>
        <v>0</v>
      </c>
      <c r="K127" s="243" t="s">
        <v>383</v>
      </c>
      <c r="L127" s="248"/>
      <c r="M127" s="249" t="s">
        <v>19</v>
      </c>
      <c r="N127" s="250" t="s">
        <v>45</v>
      </c>
      <c r="O127" s="86"/>
      <c r="P127" s="215">
        <f>O127*H127</f>
        <v>0</v>
      </c>
      <c r="Q127" s="215">
        <v>0.13200000000000001</v>
      </c>
      <c r="R127" s="215">
        <f>Q127*H127</f>
        <v>10.956000000000001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212</v>
      </c>
      <c r="AT127" s="217" t="s">
        <v>228</v>
      </c>
      <c r="AU127" s="217" t="s">
        <v>84</v>
      </c>
      <c r="AY127" s="19" t="s">
        <v>128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82</v>
      </c>
      <c r="BK127" s="218">
        <f>ROUND(I127*H127,2)</f>
        <v>0</v>
      </c>
      <c r="BL127" s="19" t="s">
        <v>134</v>
      </c>
      <c r="BM127" s="217" t="s">
        <v>439</v>
      </c>
    </row>
    <row r="128" s="13" customFormat="1">
      <c r="A128" s="13"/>
      <c r="B128" s="219"/>
      <c r="C128" s="220"/>
      <c r="D128" s="221" t="s">
        <v>136</v>
      </c>
      <c r="E128" s="222" t="s">
        <v>19</v>
      </c>
      <c r="F128" s="223" t="s">
        <v>440</v>
      </c>
      <c r="G128" s="220"/>
      <c r="H128" s="222" t="s">
        <v>19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136</v>
      </c>
      <c r="AU128" s="229" t="s">
        <v>84</v>
      </c>
      <c r="AV128" s="13" t="s">
        <v>82</v>
      </c>
      <c r="AW128" s="13" t="s">
        <v>35</v>
      </c>
      <c r="AX128" s="13" t="s">
        <v>74</v>
      </c>
      <c r="AY128" s="229" t="s">
        <v>128</v>
      </c>
    </row>
    <row r="129" s="13" customFormat="1">
      <c r="A129" s="13"/>
      <c r="B129" s="219"/>
      <c r="C129" s="220"/>
      <c r="D129" s="221" t="s">
        <v>136</v>
      </c>
      <c r="E129" s="222" t="s">
        <v>19</v>
      </c>
      <c r="F129" s="223" t="s">
        <v>441</v>
      </c>
      <c r="G129" s="220"/>
      <c r="H129" s="222" t="s">
        <v>19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136</v>
      </c>
      <c r="AU129" s="229" t="s">
        <v>84</v>
      </c>
      <c r="AV129" s="13" t="s">
        <v>82</v>
      </c>
      <c r="AW129" s="13" t="s">
        <v>35</v>
      </c>
      <c r="AX129" s="13" t="s">
        <v>74</v>
      </c>
      <c r="AY129" s="229" t="s">
        <v>128</v>
      </c>
    </row>
    <row r="130" s="14" customFormat="1">
      <c r="A130" s="14"/>
      <c r="B130" s="230"/>
      <c r="C130" s="231"/>
      <c r="D130" s="221" t="s">
        <v>136</v>
      </c>
      <c r="E130" s="232" t="s">
        <v>19</v>
      </c>
      <c r="F130" s="233" t="s">
        <v>442</v>
      </c>
      <c r="G130" s="231"/>
      <c r="H130" s="234">
        <v>83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136</v>
      </c>
      <c r="AU130" s="240" t="s">
        <v>84</v>
      </c>
      <c r="AV130" s="14" t="s">
        <v>84</v>
      </c>
      <c r="AW130" s="14" t="s">
        <v>35</v>
      </c>
      <c r="AX130" s="14" t="s">
        <v>82</v>
      </c>
      <c r="AY130" s="240" t="s">
        <v>128</v>
      </c>
    </row>
    <row r="131" s="2" customFormat="1" ht="16.5" customHeight="1">
      <c r="A131" s="40"/>
      <c r="B131" s="41"/>
      <c r="C131" s="241" t="s">
        <v>443</v>
      </c>
      <c r="D131" s="241" t="s">
        <v>228</v>
      </c>
      <c r="E131" s="242" t="s">
        <v>431</v>
      </c>
      <c r="F131" s="243" t="s">
        <v>432</v>
      </c>
      <c r="G131" s="244" t="s">
        <v>133</v>
      </c>
      <c r="H131" s="245">
        <v>17</v>
      </c>
      <c r="I131" s="246"/>
      <c r="J131" s="247">
        <f>ROUND(I131*H131,2)</f>
        <v>0</v>
      </c>
      <c r="K131" s="243" t="s">
        <v>383</v>
      </c>
      <c r="L131" s="248"/>
      <c r="M131" s="249" t="s">
        <v>19</v>
      </c>
      <c r="N131" s="250" t="s">
        <v>45</v>
      </c>
      <c r="O131" s="86"/>
      <c r="P131" s="215">
        <f>O131*H131</f>
        <v>0</v>
      </c>
      <c r="Q131" s="215">
        <v>0.13</v>
      </c>
      <c r="R131" s="215">
        <f>Q131*H131</f>
        <v>2.21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212</v>
      </c>
      <c r="AT131" s="217" t="s">
        <v>228</v>
      </c>
      <c r="AU131" s="217" t="s">
        <v>84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134</v>
      </c>
      <c r="BM131" s="217" t="s">
        <v>444</v>
      </c>
    </row>
    <row r="132" s="13" customFormat="1">
      <c r="A132" s="13"/>
      <c r="B132" s="219"/>
      <c r="C132" s="220"/>
      <c r="D132" s="221" t="s">
        <v>136</v>
      </c>
      <c r="E132" s="222" t="s">
        <v>19</v>
      </c>
      <c r="F132" s="223" t="s">
        <v>434</v>
      </c>
      <c r="G132" s="220"/>
      <c r="H132" s="222" t="s">
        <v>19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136</v>
      </c>
      <c r="AU132" s="229" t="s">
        <v>84</v>
      </c>
      <c r="AV132" s="13" t="s">
        <v>82</v>
      </c>
      <c r="AW132" s="13" t="s">
        <v>35</v>
      </c>
      <c r="AX132" s="13" t="s">
        <v>74</v>
      </c>
      <c r="AY132" s="229" t="s">
        <v>128</v>
      </c>
    </row>
    <row r="133" s="13" customFormat="1">
      <c r="A133" s="13"/>
      <c r="B133" s="219"/>
      <c r="C133" s="220"/>
      <c r="D133" s="221" t="s">
        <v>136</v>
      </c>
      <c r="E133" s="222" t="s">
        <v>19</v>
      </c>
      <c r="F133" s="223" t="s">
        <v>445</v>
      </c>
      <c r="G133" s="220"/>
      <c r="H133" s="222" t="s">
        <v>19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136</v>
      </c>
      <c r="AU133" s="229" t="s">
        <v>84</v>
      </c>
      <c r="AV133" s="13" t="s">
        <v>82</v>
      </c>
      <c r="AW133" s="13" t="s">
        <v>35</v>
      </c>
      <c r="AX133" s="13" t="s">
        <v>74</v>
      </c>
      <c r="AY133" s="229" t="s">
        <v>128</v>
      </c>
    </row>
    <row r="134" s="14" customFormat="1">
      <c r="A134" s="14"/>
      <c r="B134" s="230"/>
      <c r="C134" s="231"/>
      <c r="D134" s="221" t="s">
        <v>136</v>
      </c>
      <c r="E134" s="232" t="s">
        <v>19</v>
      </c>
      <c r="F134" s="233" t="s">
        <v>143</v>
      </c>
      <c r="G134" s="231"/>
      <c r="H134" s="234">
        <v>17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136</v>
      </c>
      <c r="AU134" s="240" t="s">
        <v>84</v>
      </c>
      <c r="AV134" s="14" t="s">
        <v>84</v>
      </c>
      <c r="AW134" s="14" t="s">
        <v>35</v>
      </c>
      <c r="AX134" s="14" t="s">
        <v>82</v>
      </c>
      <c r="AY134" s="240" t="s">
        <v>128</v>
      </c>
    </row>
    <row r="135" s="2" customFormat="1" ht="16.5" customHeight="1">
      <c r="A135" s="40"/>
      <c r="B135" s="41"/>
      <c r="C135" s="241" t="s">
        <v>446</v>
      </c>
      <c r="D135" s="241" t="s">
        <v>228</v>
      </c>
      <c r="E135" s="242" t="s">
        <v>447</v>
      </c>
      <c r="F135" s="243" t="s">
        <v>448</v>
      </c>
      <c r="G135" s="244" t="s">
        <v>133</v>
      </c>
      <c r="H135" s="245">
        <v>14</v>
      </c>
      <c r="I135" s="246"/>
      <c r="J135" s="247">
        <f>ROUND(I135*H135,2)</f>
        <v>0</v>
      </c>
      <c r="K135" s="243" t="s">
        <v>19</v>
      </c>
      <c r="L135" s="248"/>
      <c r="M135" s="249" t="s">
        <v>19</v>
      </c>
      <c r="N135" s="250" t="s">
        <v>45</v>
      </c>
      <c r="O135" s="86"/>
      <c r="P135" s="215">
        <f>O135*H135</f>
        <v>0</v>
      </c>
      <c r="Q135" s="215">
        <v>0.13200000000000001</v>
      </c>
      <c r="R135" s="215">
        <f>Q135*H135</f>
        <v>1.8480000000000001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212</v>
      </c>
      <c r="AT135" s="217" t="s">
        <v>228</v>
      </c>
      <c r="AU135" s="217" t="s">
        <v>84</v>
      </c>
      <c r="AY135" s="19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82</v>
      </c>
      <c r="BK135" s="218">
        <f>ROUND(I135*H135,2)</f>
        <v>0</v>
      </c>
      <c r="BL135" s="19" t="s">
        <v>134</v>
      </c>
      <c r="BM135" s="217" t="s">
        <v>449</v>
      </c>
    </row>
    <row r="136" s="13" customFormat="1">
      <c r="A136" s="13"/>
      <c r="B136" s="219"/>
      <c r="C136" s="220"/>
      <c r="D136" s="221" t="s">
        <v>136</v>
      </c>
      <c r="E136" s="222" t="s">
        <v>19</v>
      </c>
      <c r="F136" s="223" t="s">
        <v>450</v>
      </c>
      <c r="G136" s="220"/>
      <c r="H136" s="222" t="s">
        <v>19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136</v>
      </c>
      <c r="AU136" s="229" t="s">
        <v>84</v>
      </c>
      <c r="AV136" s="13" t="s">
        <v>82</v>
      </c>
      <c r="AW136" s="13" t="s">
        <v>35</v>
      </c>
      <c r="AX136" s="13" t="s">
        <v>74</v>
      </c>
      <c r="AY136" s="229" t="s">
        <v>128</v>
      </c>
    </row>
    <row r="137" s="13" customFormat="1">
      <c r="A137" s="13"/>
      <c r="B137" s="219"/>
      <c r="C137" s="220"/>
      <c r="D137" s="221" t="s">
        <v>136</v>
      </c>
      <c r="E137" s="222" t="s">
        <v>19</v>
      </c>
      <c r="F137" s="223" t="s">
        <v>451</v>
      </c>
      <c r="G137" s="220"/>
      <c r="H137" s="222" t="s">
        <v>19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136</v>
      </c>
      <c r="AU137" s="229" t="s">
        <v>84</v>
      </c>
      <c r="AV137" s="13" t="s">
        <v>82</v>
      </c>
      <c r="AW137" s="13" t="s">
        <v>35</v>
      </c>
      <c r="AX137" s="13" t="s">
        <v>74</v>
      </c>
      <c r="AY137" s="229" t="s">
        <v>128</v>
      </c>
    </row>
    <row r="138" s="14" customFormat="1">
      <c r="A138" s="14"/>
      <c r="B138" s="230"/>
      <c r="C138" s="231"/>
      <c r="D138" s="221" t="s">
        <v>136</v>
      </c>
      <c r="E138" s="232" t="s">
        <v>19</v>
      </c>
      <c r="F138" s="233" t="s">
        <v>186</v>
      </c>
      <c r="G138" s="231"/>
      <c r="H138" s="234">
        <v>14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136</v>
      </c>
      <c r="AU138" s="240" t="s">
        <v>84</v>
      </c>
      <c r="AV138" s="14" t="s">
        <v>84</v>
      </c>
      <c r="AW138" s="14" t="s">
        <v>35</v>
      </c>
      <c r="AX138" s="14" t="s">
        <v>82</v>
      </c>
      <c r="AY138" s="240" t="s">
        <v>128</v>
      </c>
    </row>
    <row r="139" s="2" customFormat="1" ht="24.15" customHeight="1">
      <c r="A139" s="40"/>
      <c r="B139" s="41"/>
      <c r="C139" s="206" t="s">
        <v>452</v>
      </c>
      <c r="D139" s="206" t="s">
        <v>130</v>
      </c>
      <c r="E139" s="207" t="s">
        <v>453</v>
      </c>
      <c r="F139" s="208" t="s">
        <v>454</v>
      </c>
      <c r="G139" s="209" t="s">
        <v>133</v>
      </c>
      <c r="H139" s="210">
        <v>138</v>
      </c>
      <c r="I139" s="211"/>
      <c r="J139" s="212">
        <f>ROUND(I139*H139,2)</f>
        <v>0</v>
      </c>
      <c r="K139" s="208" t="s">
        <v>383</v>
      </c>
      <c r="L139" s="46"/>
      <c r="M139" s="213" t="s">
        <v>19</v>
      </c>
      <c r="N139" s="214" t="s">
        <v>45</v>
      </c>
      <c r="O139" s="86"/>
      <c r="P139" s="215">
        <f>O139*H139</f>
        <v>0</v>
      </c>
      <c r="Q139" s="215">
        <v>0.106</v>
      </c>
      <c r="R139" s="215">
        <f>Q139*H139</f>
        <v>14.628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134</v>
      </c>
      <c r="AT139" s="217" t="s">
        <v>130</v>
      </c>
      <c r="AU139" s="217" t="s">
        <v>84</v>
      </c>
      <c r="AY139" s="19" t="s">
        <v>128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82</v>
      </c>
      <c r="BK139" s="218">
        <f>ROUND(I139*H139,2)</f>
        <v>0</v>
      </c>
      <c r="BL139" s="19" t="s">
        <v>134</v>
      </c>
      <c r="BM139" s="217" t="s">
        <v>455</v>
      </c>
    </row>
    <row r="140" s="2" customFormat="1">
      <c r="A140" s="40"/>
      <c r="B140" s="41"/>
      <c r="C140" s="42"/>
      <c r="D140" s="267" t="s">
        <v>385</v>
      </c>
      <c r="E140" s="42"/>
      <c r="F140" s="268" t="s">
        <v>456</v>
      </c>
      <c r="G140" s="42"/>
      <c r="H140" s="42"/>
      <c r="I140" s="269"/>
      <c r="J140" s="42"/>
      <c r="K140" s="42"/>
      <c r="L140" s="46"/>
      <c r="M140" s="270"/>
      <c r="N140" s="27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385</v>
      </c>
      <c r="AU140" s="19" t="s">
        <v>84</v>
      </c>
    </row>
    <row r="141" s="13" customFormat="1">
      <c r="A141" s="13"/>
      <c r="B141" s="219"/>
      <c r="C141" s="220"/>
      <c r="D141" s="221" t="s">
        <v>136</v>
      </c>
      <c r="E141" s="222" t="s">
        <v>19</v>
      </c>
      <c r="F141" s="223" t="s">
        <v>440</v>
      </c>
      <c r="G141" s="220"/>
      <c r="H141" s="222" t="s">
        <v>19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136</v>
      </c>
      <c r="AU141" s="229" t="s">
        <v>84</v>
      </c>
      <c r="AV141" s="13" t="s">
        <v>82</v>
      </c>
      <c r="AW141" s="13" t="s">
        <v>35</v>
      </c>
      <c r="AX141" s="13" t="s">
        <v>74</v>
      </c>
      <c r="AY141" s="229" t="s">
        <v>128</v>
      </c>
    </row>
    <row r="142" s="13" customFormat="1">
      <c r="A142" s="13"/>
      <c r="B142" s="219"/>
      <c r="C142" s="220"/>
      <c r="D142" s="221" t="s">
        <v>136</v>
      </c>
      <c r="E142" s="222" t="s">
        <v>19</v>
      </c>
      <c r="F142" s="223" t="s">
        <v>457</v>
      </c>
      <c r="G142" s="220"/>
      <c r="H142" s="222" t="s">
        <v>19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136</v>
      </c>
      <c r="AU142" s="229" t="s">
        <v>84</v>
      </c>
      <c r="AV142" s="13" t="s">
        <v>82</v>
      </c>
      <c r="AW142" s="13" t="s">
        <v>35</v>
      </c>
      <c r="AX142" s="13" t="s">
        <v>74</v>
      </c>
      <c r="AY142" s="229" t="s">
        <v>128</v>
      </c>
    </row>
    <row r="143" s="14" customFormat="1">
      <c r="A143" s="14"/>
      <c r="B143" s="230"/>
      <c r="C143" s="231"/>
      <c r="D143" s="221" t="s">
        <v>136</v>
      </c>
      <c r="E143" s="232" t="s">
        <v>19</v>
      </c>
      <c r="F143" s="233" t="s">
        <v>421</v>
      </c>
      <c r="G143" s="231"/>
      <c r="H143" s="234">
        <v>138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136</v>
      </c>
      <c r="AU143" s="240" t="s">
        <v>84</v>
      </c>
      <c r="AV143" s="14" t="s">
        <v>84</v>
      </c>
      <c r="AW143" s="14" t="s">
        <v>35</v>
      </c>
      <c r="AX143" s="14" t="s">
        <v>82</v>
      </c>
      <c r="AY143" s="240" t="s">
        <v>128</v>
      </c>
    </row>
    <row r="144" s="2" customFormat="1" ht="21.75" customHeight="1">
      <c r="A144" s="40"/>
      <c r="B144" s="41"/>
      <c r="C144" s="206" t="s">
        <v>458</v>
      </c>
      <c r="D144" s="206" t="s">
        <v>130</v>
      </c>
      <c r="E144" s="207" t="s">
        <v>459</v>
      </c>
      <c r="F144" s="208" t="s">
        <v>460</v>
      </c>
      <c r="G144" s="209" t="s">
        <v>133</v>
      </c>
      <c r="H144" s="210">
        <v>138</v>
      </c>
      <c r="I144" s="211"/>
      <c r="J144" s="212">
        <f>ROUND(I144*H144,2)</f>
        <v>0</v>
      </c>
      <c r="K144" s="208" t="s">
        <v>383</v>
      </c>
      <c r="L144" s="46"/>
      <c r="M144" s="213" t="s">
        <v>19</v>
      </c>
      <c r="N144" s="214" t="s">
        <v>45</v>
      </c>
      <c r="O144" s="86"/>
      <c r="P144" s="215">
        <f>O144*H144</f>
        <v>0</v>
      </c>
      <c r="Q144" s="215">
        <v>0.34499999999999997</v>
      </c>
      <c r="R144" s="215">
        <f>Q144*H144</f>
        <v>47.609999999999999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134</v>
      </c>
      <c r="AT144" s="217" t="s">
        <v>130</v>
      </c>
      <c r="AU144" s="217" t="s">
        <v>84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134</v>
      </c>
      <c r="BM144" s="217" t="s">
        <v>461</v>
      </c>
    </row>
    <row r="145" s="2" customFormat="1">
      <c r="A145" s="40"/>
      <c r="B145" s="41"/>
      <c r="C145" s="42"/>
      <c r="D145" s="267" t="s">
        <v>385</v>
      </c>
      <c r="E145" s="42"/>
      <c r="F145" s="268" t="s">
        <v>462</v>
      </c>
      <c r="G145" s="42"/>
      <c r="H145" s="42"/>
      <c r="I145" s="269"/>
      <c r="J145" s="42"/>
      <c r="K145" s="42"/>
      <c r="L145" s="46"/>
      <c r="M145" s="270"/>
      <c r="N145" s="27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385</v>
      </c>
      <c r="AU145" s="19" t="s">
        <v>84</v>
      </c>
    </row>
    <row r="146" s="13" customFormat="1">
      <c r="A146" s="13"/>
      <c r="B146" s="219"/>
      <c r="C146" s="220"/>
      <c r="D146" s="221" t="s">
        <v>136</v>
      </c>
      <c r="E146" s="222" t="s">
        <v>19</v>
      </c>
      <c r="F146" s="223" t="s">
        <v>440</v>
      </c>
      <c r="G146" s="220"/>
      <c r="H146" s="222" t="s">
        <v>19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136</v>
      </c>
      <c r="AU146" s="229" t="s">
        <v>84</v>
      </c>
      <c r="AV146" s="13" t="s">
        <v>82</v>
      </c>
      <c r="AW146" s="13" t="s">
        <v>35</v>
      </c>
      <c r="AX146" s="13" t="s">
        <v>74</v>
      </c>
      <c r="AY146" s="229" t="s">
        <v>128</v>
      </c>
    </row>
    <row r="147" s="13" customFormat="1">
      <c r="A147" s="13"/>
      <c r="B147" s="219"/>
      <c r="C147" s="220"/>
      <c r="D147" s="221" t="s">
        <v>136</v>
      </c>
      <c r="E147" s="222" t="s">
        <v>19</v>
      </c>
      <c r="F147" s="223" t="s">
        <v>463</v>
      </c>
      <c r="G147" s="220"/>
      <c r="H147" s="222" t="s">
        <v>19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136</v>
      </c>
      <c r="AU147" s="229" t="s">
        <v>84</v>
      </c>
      <c r="AV147" s="13" t="s">
        <v>82</v>
      </c>
      <c r="AW147" s="13" t="s">
        <v>35</v>
      </c>
      <c r="AX147" s="13" t="s">
        <v>74</v>
      </c>
      <c r="AY147" s="229" t="s">
        <v>128</v>
      </c>
    </row>
    <row r="148" s="14" customFormat="1">
      <c r="A148" s="14"/>
      <c r="B148" s="230"/>
      <c r="C148" s="231"/>
      <c r="D148" s="221" t="s">
        <v>136</v>
      </c>
      <c r="E148" s="232" t="s">
        <v>19</v>
      </c>
      <c r="F148" s="233" t="s">
        <v>421</v>
      </c>
      <c r="G148" s="231"/>
      <c r="H148" s="234">
        <v>138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136</v>
      </c>
      <c r="AU148" s="240" t="s">
        <v>84</v>
      </c>
      <c r="AV148" s="14" t="s">
        <v>84</v>
      </c>
      <c r="AW148" s="14" t="s">
        <v>35</v>
      </c>
      <c r="AX148" s="14" t="s">
        <v>82</v>
      </c>
      <c r="AY148" s="240" t="s">
        <v>128</v>
      </c>
    </row>
    <row r="149" s="12" customFormat="1" ht="22.8" customHeight="1">
      <c r="A149" s="12"/>
      <c r="B149" s="190"/>
      <c r="C149" s="191"/>
      <c r="D149" s="192" t="s">
        <v>73</v>
      </c>
      <c r="E149" s="204" t="s">
        <v>212</v>
      </c>
      <c r="F149" s="204" t="s">
        <v>213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v>0</v>
      </c>
      <c r="Q149" s="198"/>
      <c r="R149" s="199">
        <v>0</v>
      </c>
      <c r="S149" s="198"/>
      <c r="T149" s="200"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82</v>
      </c>
      <c r="AT149" s="202" t="s">
        <v>73</v>
      </c>
      <c r="AU149" s="202" t="s">
        <v>82</v>
      </c>
      <c r="AY149" s="201" t="s">
        <v>128</v>
      </c>
      <c r="BK149" s="203">
        <v>0</v>
      </c>
    </row>
    <row r="150" s="12" customFormat="1" ht="22.8" customHeight="1">
      <c r="A150" s="12"/>
      <c r="B150" s="190"/>
      <c r="C150" s="191"/>
      <c r="D150" s="192" t="s">
        <v>73</v>
      </c>
      <c r="E150" s="204" t="s">
        <v>242</v>
      </c>
      <c r="F150" s="204" t="s">
        <v>243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SUM(P151:P168)</f>
        <v>0</v>
      </c>
      <c r="Q150" s="198"/>
      <c r="R150" s="199">
        <f>SUM(R151:R168)</f>
        <v>31.47296</v>
      </c>
      <c r="S150" s="198"/>
      <c r="T150" s="200">
        <f>SUM(T151:T168)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82</v>
      </c>
      <c r="AT150" s="202" t="s">
        <v>73</v>
      </c>
      <c r="AU150" s="202" t="s">
        <v>82</v>
      </c>
      <c r="AY150" s="201" t="s">
        <v>128</v>
      </c>
      <c r="BK150" s="203">
        <f>SUM(BK151:BK168)</f>
        <v>0</v>
      </c>
    </row>
    <row r="151" s="2" customFormat="1" ht="24.15" customHeight="1">
      <c r="A151" s="40"/>
      <c r="B151" s="41"/>
      <c r="C151" s="206" t="s">
        <v>464</v>
      </c>
      <c r="D151" s="206" t="s">
        <v>130</v>
      </c>
      <c r="E151" s="207" t="s">
        <v>465</v>
      </c>
      <c r="F151" s="208" t="s">
        <v>466</v>
      </c>
      <c r="G151" s="209" t="s">
        <v>223</v>
      </c>
      <c r="H151" s="210">
        <v>62</v>
      </c>
      <c r="I151" s="211"/>
      <c r="J151" s="212">
        <f>ROUND(I151*H151,2)</f>
        <v>0</v>
      </c>
      <c r="K151" s="208" t="s">
        <v>383</v>
      </c>
      <c r="L151" s="46"/>
      <c r="M151" s="213" t="s">
        <v>19</v>
      </c>
      <c r="N151" s="214" t="s">
        <v>45</v>
      </c>
      <c r="O151" s="86"/>
      <c r="P151" s="215">
        <f>O151*H151</f>
        <v>0</v>
      </c>
      <c r="Q151" s="215">
        <v>0.2195</v>
      </c>
      <c r="R151" s="215">
        <f>Q151*H151</f>
        <v>13.609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134</v>
      </c>
      <c r="AT151" s="217" t="s">
        <v>130</v>
      </c>
      <c r="AU151" s="217" t="s">
        <v>84</v>
      </c>
      <c r="AY151" s="19" t="s">
        <v>128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82</v>
      </c>
      <c r="BK151" s="218">
        <f>ROUND(I151*H151,2)</f>
        <v>0</v>
      </c>
      <c r="BL151" s="19" t="s">
        <v>134</v>
      </c>
      <c r="BM151" s="217" t="s">
        <v>467</v>
      </c>
    </row>
    <row r="152" s="2" customFormat="1">
      <c r="A152" s="40"/>
      <c r="B152" s="41"/>
      <c r="C152" s="42"/>
      <c r="D152" s="267" t="s">
        <v>385</v>
      </c>
      <c r="E152" s="42"/>
      <c r="F152" s="268" t="s">
        <v>468</v>
      </c>
      <c r="G152" s="42"/>
      <c r="H152" s="42"/>
      <c r="I152" s="269"/>
      <c r="J152" s="42"/>
      <c r="K152" s="42"/>
      <c r="L152" s="46"/>
      <c r="M152" s="270"/>
      <c r="N152" s="27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385</v>
      </c>
      <c r="AU152" s="19" t="s">
        <v>84</v>
      </c>
    </row>
    <row r="153" s="13" customFormat="1">
      <c r="A153" s="13"/>
      <c r="B153" s="219"/>
      <c r="C153" s="220"/>
      <c r="D153" s="221" t="s">
        <v>136</v>
      </c>
      <c r="E153" s="222" t="s">
        <v>19</v>
      </c>
      <c r="F153" s="223" t="s">
        <v>469</v>
      </c>
      <c r="G153" s="220"/>
      <c r="H153" s="222" t="s">
        <v>19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136</v>
      </c>
      <c r="AU153" s="229" t="s">
        <v>84</v>
      </c>
      <c r="AV153" s="13" t="s">
        <v>82</v>
      </c>
      <c r="AW153" s="13" t="s">
        <v>35</v>
      </c>
      <c r="AX153" s="13" t="s">
        <v>74</v>
      </c>
      <c r="AY153" s="229" t="s">
        <v>128</v>
      </c>
    </row>
    <row r="154" s="14" customFormat="1">
      <c r="A154" s="14"/>
      <c r="B154" s="230"/>
      <c r="C154" s="231"/>
      <c r="D154" s="221" t="s">
        <v>136</v>
      </c>
      <c r="E154" s="232" t="s">
        <v>19</v>
      </c>
      <c r="F154" s="233" t="s">
        <v>470</v>
      </c>
      <c r="G154" s="231"/>
      <c r="H154" s="234">
        <v>62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136</v>
      </c>
      <c r="AU154" s="240" t="s">
        <v>84</v>
      </c>
      <c r="AV154" s="14" t="s">
        <v>84</v>
      </c>
      <c r="AW154" s="14" t="s">
        <v>35</v>
      </c>
      <c r="AX154" s="14" t="s">
        <v>82</v>
      </c>
      <c r="AY154" s="240" t="s">
        <v>128</v>
      </c>
    </row>
    <row r="155" s="2" customFormat="1" ht="16.5" customHeight="1">
      <c r="A155" s="40"/>
      <c r="B155" s="41"/>
      <c r="C155" s="241" t="s">
        <v>471</v>
      </c>
      <c r="D155" s="241" t="s">
        <v>228</v>
      </c>
      <c r="E155" s="242" t="s">
        <v>472</v>
      </c>
      <c r="F155" s="243" t="s">
        <v>473</v>
      </c>
      <c r="G155" s="244" t="s">
        <v>223</v>
      </c>
      <c r="H155" s="245">
        <v>40</v>
      </c>
      <c r="I155" s="246"/>
      <c r="J155" s="247">
        <f>ROUND(I155*H155,2)</f>
        <v>0</v>
      </c>
      <c r="K155" s="243" t="s">
        <v>383</v>
      </c>
      <c r="L155" s="248"/>
      <c r="M155" s="249" t="s">
        <v>19</v>
      </c>
      <c r="N155" s="250" t="s">
        <v>45</v>
      </c>
      <c r="O155" s="86"/>
      <c r="P155" s="215">
        <f>O155*H155</f>
        <v>0</v>
      </c>
      <c r="Q155" s="215">
        <v>0.080000000000000002</v>
      </c>
      <c r="R155" s="215">
        <f>Q155*H155</f>
        <v>3.2000000000000002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212</v>
      </c>
      <c r="AT155" s="217" t="s">
        <v>228</v>
      </c>
      <c r="AU155" s="217" t="s">
        <v>84</v>
      </c>
      <c r="AY155" s="19" t="s">
        <v>128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82</v>
      </c>
      <c r="BK155" s="218">
        <f>ROUND(I155*H155,2)</f>
        <v>0</v>
      </c>
      <c r="BL155" s="19" t="s">
        <v>134</v>
      </c>
      <c r="BM155" s="217" t="s">
        <v>474</v>
      </c>
    </row>
    <row r="156" s="13" customFormat="1">
      <c r="A156" s="13"/>
      <c r="B156" s="219"/>
      <c r="C156" s="220"/>
      <c r="D156" s="221" t="s">
        <v>136</v>
      </c>
      <c r="E156" s="222" t="s">
        <v>19</v>
      </c>
      <c r="F156" s="223" t="s">
        <v>475</v>
      </c>
      <c r="G156" s="220"/>
      <c r="H156" s="222" t="s">
        <v>19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136</v>
      </c>
      <c r="AU156" s="229" t="s">
        <v>84</v>
      </c>
      <c r="AV156" s="13" t="s">
        <v>82</v>
      </c>
      <c r="AW156" s="13" t="s">
        <v>35</v>
      </c>
      <c r="AX156" s="13" t="s">
        <v>74</v>
      </c>
      <c r="AY156" s="229" t="s">
        <v>128</v>
      </c>
    </row>
    <row r="157" s="14" customFormat="1">
      <c r="A157" s="14"/>
      <c r="B157" s="230"/>
      <c r="C157" s="231"/>
      <c r="D157" s="221" t="s">
        <v>136</v>
      </c>
      <c r="E157" s="232" t="s">
        <v>19</v>
      </c>
      <c r="F157" s="233" t="s">
        <v>458</v>
      </c>
      <c r="G157" s="231"/>
      <c r="H157" s="234">
        <v>40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136</v>
      </c>
      <c r="AU157" s="240" t="s">
        <v>84</v>
      </c>
      <c r="AV157" s="14" t="s">
        <v>84</v>
      </c>
      <c r="AW157" s="14" t="s">
        <v>35</v>
      </c>
      <c r="AX157" s="14" t="s">
        <v>82</v>
      </c>
      <c r="AY157" s="240" t="s">
        <v>128</v>
      </c>
    </row>
    <row r="158" s="2" customFormat="1" ht="16.5" customHeight="1">
      <c r="A158" s="40"/>
      <c r="B158" s="41"/>
      <c r="C158" s="241" t="s">
        <v>7</v>
      </c>
      <c r="D158" s="241" t="s">
        <v>228</v>
      </c>
      <c r="E158" s="242" t="s">
        <v>476</v>
      </c>
      <c r="F158" s="243" t="s">
        <v>477</v>
      </c>
      <c r="G158" s="244" t="s">
        <v>223</v>
      </c>
      <c r="H158" s="245">
        <v>22</v>
      </c>
      <c r="I158" s="246"/>
      <c r="J158" s="247">
        <f>ROUND(I158*H158,2)</f>
        <v>0</v>
      </c>
      <c r="K158" s="243" t="s">
        <v>383</v>
      </c>
      <c r="L158" s="248"/>
      <c r="M158" s="249" t="s">
        <v>19</v>
      </c>
      <c r="N158" s="250" t="s">
        <v>45</v>
      </c>
      <c r="O158" s="86"/>
      <c r="P158" s="215">
        <f>O158*H158</f>
        <v>0</v>
      </c>
      <c r="Q158" s="215">
        <v>0.048300000000000003</v>
      </c>
      <c r="R158" s="215">
        <f>Q158*H158</f>
        <v>1.0626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212</v>
      </c>
      <c r="AT158" s="217" t="s">
        <v>228</v>
      </c>
      <c r="AU158" s="217" t="s">
        <v>84</v>
      </c>
      <c r="AY158" s="19" t="s">
        <v>128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82</v>
      </c>
      <c r="BK158" s="218">
        <f>ROUND(I158*H158,2)</f>
        <v>0</v>
      </c>
      <c r="BL158" s="19" t="s">
        <v>134</v>
      </c>
      <c r="BM158" s="217" t="s">
        <v>478</v>
      </c>
    </row>
    <row r="159" s="13" customFormat="1">
      <c r="A159" s="13"/>
      <c r="B159" s="219"/>
      <c r="C159" s="220"/>
      <c r="D159" s="221" t="s">
        <v>136</v>
      </c>
      <c r="E159" s="222" t="s">
        <v>19</v>
      </c>
      <c r="F159" s="223" t="s">
        <v>475</v>
      </c>
      <c r="G159" s="220"/>
      <c r="H159" s="222" t="s">
        <v>19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136</v>
      </c>
      <c r="AU159" s="229" t="s">
        <v>84</v>
      </c>
      <c r="AV159" s="13" t="s">
        <v>82</v>
      </c>
      <c r="AW159" s="13" t="s">
        <v>35</v>
      </c>
      <c r="AX159" s="13" t="s">
        <v>74</v>
      </c>
      <c r="AY159" s="229" t="s">
        <v>128</v>
      </c>
    </row>
    <row r="160" s="14" customFormat="1">
      <c r="A160" s="14"/>
      <c r="B160" s="230"/>
      <c r="C160" s="231"/>
      <c r="D160" s="221" t="s">
        <v>136</v>
      </c>
      <c r="E160" s="232" t="s">
        <v>19</v>
      </c>
      <c r="F160" s="233" t="s">
        <v>471</v>
      </c>
      <c r="G160" s="231"/>
      <c r="H160" s="234">
        <v>22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136</v>
      </c>
      <c r="AU160" s="240" t="s">
        <v>84</v>
      </c>
      <c r="AV160" s="14" t="s">
        <v>84</v>
      </c>
      <c r="AW160" s="14" t="s">
        <v>35</v>
      </c>
      <c r="AX160" s="14" t="s">
        <v>82</v>
      </c>
      <c r="AY160" s="240" t="s">
        <v>128</v>
      </c>
    </row>
    <row r="161" s="2" customFormat="1" ht="24.15" customHeight="1">
      <c r="A161" s="40"/>
      <c r="B161" s="41"/>
      <c r="C161" s="206" t="s">
        <v>479</v>
      </c>
      <c r="D161" s="206" t="s">
        <v>130</v>
      </c>
      <c r="E161" s="207" t="s">
        <v>480</v>
      </c>
      <c r="F161" s="208" t="s">
        <v>481</v>
      </c>
      <c r="G161" s="209" t="s">
        <v>223</v>
      </c>
      <c r="H161" s="210">
        <v>73</v>
      </c>
      <c r="I161" s="211"/>
      <c r="J161" s="212">
        <f>ROUND(I161*H161,2)</f>
        <v>0</v>
      </c>
      <c r="K161" s="208" t="s">
        <v>383</v>
      </c>
      <c r="L161" s="46"/>
      <c r="M161" s="213" t="s">
        <v>19</v>
      </c>
      <c r="N161" s="214" t="s">
        <v>45</v>
      </c>
      <c r="O161" s="86"/>
      <c r="P161" s="215">
        <f>O161*H161</f>
        <v>0</v>
      </c>
      <c r="Q161" s="215">
        <v>0.14041999999999999</v>
      </c>
      <c r="R161" s="215">
        <f>Q161*H161</f>
        <v>10.25066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134</v>
      </c>
      <c r="AT161" s="217" t="s">
        <v>130</v>
      </c>
      <c r="AU161" s="217" t="s">
        <v>84</v>
      </c>
      <c r="AY161" s="19" t="s">
        <v>128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82</v>
      </c>
      <c r="BK161" s="218">
        <f>ROUND(I161*H161,2)</f>
        <v>0</v>
      </c>
      <c r="BL161" s="19" t="s">
        <v>134</v>
      </c>
      <c r="BM161" s="217" t="s">
        <v>482</v>
      </c>
    </row>
    <row r="162" s="2" customFormat="1">
      <c r="A162" s="40"/>
      <c r="B162" s="41"/>
      <c r="C162" s="42"/>
      <c r="D162" s="267" t="s">
        <v>385</v>
      </c>
      <c r="E162" s="42"/>
      <c r="F162" s="268" t="s">
        <v>483</v>
      </c>
      <c r="G162" s="42"/>
      <c r="H162" s="42"/>
      <c r="I162" s="269"/>
      <c r="J162" s="42"/>
      <c r="K162" s="42"/>
      <c r="L162" s="46"/>
      <c r="M162" s="270"/>
      <c r="N162" s="27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385</v>
      </c>
      <c r="AU162" s="19" t="s">
        <v>84</v>
      </c>
    </row>
    <row r="163" s="13" customFormat="1">
      <c r="A163" s="13"/>
      <c r="B163" s="219"/>
      <c r="C163" s="220"/>
      <c r="D163" s="221" t="s">
        <v>136</v>
      </c>
      <c r="E163" s="222" t="s">
        <v>19</v>
      </c>
      <c r="F163" s="223" t="s">
        <v>484</v>
      </c>
      <c r="G163" s="220"/>
      <c r="H163" s="222" t="s">
        <v>19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136</v>
      </c>
      <c r="AU163" s="229" t="s">
        <v>84</v>
      </c>
      <c r="AV163" s="13" t="s">
        <v>82</v>
      </c>
      <c r="AW163" s="13" t="s">
        <v>35</v>
      </c>
      <c r="AX163" s="13" t="s">
        <v>74</v>
      </c>
      <c r="AY163" s="229" t="s">
        <v>128</v>
      </c>
    </row>
    <row r="164" s="14" customFormat="1">
      <c r="A164" s="14"/>
      <c r="B164" s="230"/>
      <c r="C164" s="231"/>
      <c r="D164" s="221" t="s">
        <v>136</v>
      </c>
      <c r="E164" s="232" t="s">
        <v>19</v>
      </c>
      <c r="F164" s="233" t="s">
        <v>485</v>
      </c>
      <c r="G164" s="231"/>
      <c r="H164" s="234">
        <v>73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136</v>
      </c>
      <c r="AU164" s="240" t="s">
        <v>84</v>
      </c>
      <c r="AV164" s="14" t="s">
        <v>84</v>
      </c>
      <c r="AW164" s="14" t="s">
        <v>35</v>
      </c>
      <c r="AX164" s="14" t="s">
        <v>82</v>
      </c>
      <c r="AY164" s="240" t="s">
        <v>128</v>
      </c>
    </row>
    <row r="165" s="2" customFormat="1" ht="16.5" customHeight="1">
      <c r="A165" s="40"/>
      <c r="B165" s="41"/>
      <c r="C165" s="241" t="s">
        <v>337</v>
      </c>
      <c r="D165" s="241" t="s">
        <v>228</v>
      </c>
      <c r="E165" s="242" t="s">
        <v>486</v>
      </c>
      <c r="F165" s="243" t="s">
        <v>487</v>
      </c>
      <c r="G165" s="244" t="s">
        <v>223</v>
      </c>
      <c r="H165" s="245">
        <v>74.459999999999994</v>
      </c>
      <c r="I165" s="246"/>
      <c r="J165" s="247">
        <f>ROUND(I165*H165,2)</f>
        <v>0</v>
      </c>
      <c r="K165" s="243" t="s">
        <v>383</v>
      </c>
      <c r="L165" s="248"/>
      <c r="M165" s="249" t="s">
        <v>19</v>
      </c>
      <c r="N165" s="250" t="s">
        <v>45</v>
      </c>
      <c r="O165" s="86"/>
      <c r="P165" s="215">
        <f>O165*H165</f>
        <v>0</v>
      </c>
      <c r="Q165" s="215">
        <v>0.044999999999999998</v>
      </c>
      <c r="R165" s="215">
        <f>Q165*H165</f>
        <v>3.3506999999999998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212</v>
      </c>
      <c r="AT165" s="217" t="s">
        <v>228</v>
      </c>
      <c r="AU165" s="217" t="s">
        <v>84</v>
      </c>
      <c r="AY165" s="19" t="s">
        <v>128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82</v>
      </c>
      <c r="BK165" s="218">
        <f>ROUND(I165*H165,2)</f>
        <v>0</v>
      </c>
      <c r="BL165" s="19" t="s">
        <v>134</v>
      </c>
      <c r="BM165" s="217" t="s">
        <v>488</v>
      </c>
    </row>
    <row r="166" s="13" customFormat="1">
      <c r="A166" s="13"/>
      <c r="B166" s="219"/>
      <c r="C166" s="220"/>
      <c r="D166" s="221" t="s">
        <v>136</v>
      </c>
      <c r="E166" s="222" t="s">
        <v>19</v>
      </c>
      <c r="F166" s="223" t="s">
        <v>489</v>
      </c>
      <c r="G166" s="220"/>
      <c r="H166" s="222" t="s">
        <v>19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136</v>
      </c>
      <c r="AU166" s="229" t="s">
        <v>84</v>
      </c>
      <c r="AV166" s="13" t="s">
        <v>82</v>
      </c>
      <c r="AW166" s="13" t="s">
        <v>35</v>
      </c>
      <c r="AX166" s="13" t="s">
        <v>74</v>
      </c>
      <c r="AY166" s="229" t="s">
        <v>128</v>
      </c>
    </row>
    <row r="167" s="14" customFormat="1">
      <c r="A167" s="14"/>
      <c r="B167" s="230"/>
      <c r="C167" s="231"/>
      <c r="D167" s="221" t="s">
        <v>136</v>
      </c>
      <c r="E167" s="232" t="s">
        <v>19</v>
      </c>
      <c r="F167" s="233" t="s">
        <v>485</v>
      </c>
      <c r="G167" s="231"/>
      <c r="H167" s="234">
        <v>73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0" t="s">
        <v>136</v>
      </c>
      <c r="AU167" s="240" t="s">
        <v>84</v>
      </c>
      <c r="AV167" s="14" t="s">
        <v>84</v>
      </c>
      <c r="AW167" s="14" t="s">
        <v>35</v>
      </c>
      <c r="AX167" s="14" t="s">
        <v>74</v>
      </c>
      <c r="AY167" s="240" t="s">
        <v>128</v>
      </c>
    </row>
    <row r="168" s="14" customFormat="1">
      <c r="A168" s="14"/>
      <c r="B168" s="230"/>
      <c r="C168" s="231"/>
      <c r="D168" s="221" t="s">
        <v>136</v>
      </c>
      <c r="E168" s="232" t="s">
        <v>19</v>
      </c>
      <c r="F168" s="233" t="s">
        <v>490</v>
      </c>
      <c r="G168" s="231"/>
      <c r="H168" s="234">
        <v>74.459999999999994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136</v>
      </c>
      <c r="AU168" s="240" t="s">
        <v>84</v>
      </c>
      <c r="AV168" s="14" t="s">
        <v>84</v>
      </c>
      <c r="AW168" s="14" t="s">
        <v>35</v>
      </c>
      <c r="AX168" s="14" t="s">
        <v>82</v>
      </c>
      <c r="AY168" s="240" t="s">
        <v>128</v>
      </c>
    </row>
    <row r="169" s="12" customFormat="1" ht="22.8" customHeight="1">
      <c r="A169" s="12"/>
      <c r="B169" s="190"/>
      <c r="C169" s="191"/>
      <c r="D169" s="192" t="s">
        <v>73</v>
      </c>
      <c r="E169" s="204" t="s">
        <v>360</v>
      </c>
      <c r="F169" s="204" t="s">
        <v>361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v>0</v>
      </c>
      <c r="Q169" s="198"/>
      <c r="R169" s="199">
        <v>0</v>
      </c>
      <c r="S169" s="198"/>
      <c r="T169" s="200"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82</v>
      </c>
      <c r="AT169" s="202" t="s">
        <v>73</v>
      </c>
      <c r="AU169" s="202" t="s">
        <v>82</v>
      </c>
      <c r="AY169" s="201" t="s">
        <v>128</v>
      </c>
      <c r="BK169" s="203">
        <v>0</v>
      </c>
    </row>
    <row r="170" s="12" customFormat="1" ht="25.92" customHeight="1">
      <c r="A170" s="12"/>
      <c r="B170" s="190"/>
      <c r="C170" s="191"/>
      <c r="D170" s="192" t="s">
        <v>73</v>
      </c>
      <c r="E170" s="193" t="s">
        <v>228</v>
      </c>
      <c r="F170" s="193" t="s">
        <v>367</v>
      </c>
      <c r="G170" s="191"/>
      <c r="H170" s="191"/>
      <c r="I170" s="194"/>
      <c r="J170" s="195">
        <f>BK170</f>
        <v>0</v>
      </c>
      <c r="K170" s="191"/>
      <c r="L170" s="196"/>
      <c r="M170" s="197"/>
      <c r="N170" s="198"/>
      <c r="O170" s="198"/>
      <c r="P170" s="199">
        <f>P171</f>
        <v>0</v>
      </c>
      <c r="Q170" s="198"/>
      <c r="R170" s="199">
        <f>R171</f>
        <v>0.00028000000000000003</v>
      </c>
      <c r="S170" s="198"/>
      <c r="T170" s="200">
        <f>T171</f>
        <v>38.100000000000001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144</v>
      </c>
      <c r="AT170" s="202" t="s">
        <v>73</v>
      </c>
      <c r="AU170" s="202" t="s">
        <v>74</v>
      </c>
      <c r="AY170" s="201" t="s">
        <v>128</v>
      </c>
      <c r="BK170" s="203">
        <f>BK171</f>
        <v>0</v>
      </c>
    </row>
    <row r="171" s="12" customFormat="1" ht="22.8" customHeight="1">
      <c r="A171" s="12"/>
      <c r="B171" s="190"/>
      <c r="C171" s="191"/>
      <c r="D171" s="192" t="s">
        <v>73</v>
      </c>
      <c r="E171" s="204" t="s">
        <v>368</v>
      </c>
      <c r="F171" s="204" t="s">
        <v>369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SUM(P172:P216)</f>
        <v>0</v>
      </c>
      <c r="Q171" s="198"/>
      <c r="R171" s="199">
        <f>SUM(R172:R216)</f>
        <v>0.00028000000000000003</v>
      </c>
      <c r="S171" s="198"/>
      <c r="T171" s="200">
        <f>SUM(T172:T216)</f>
        <v>38.100000000000001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144</v>
      </c>
      <c r="AT171" s="202" t="s">
        <v>73</v>
      </c>
      <c r="AU171" s="202" t="s">
        <v>82</v>
      </c>
      <c r="AY171" s="201" t="s">
        <v>128</v>
      </c>
      <c r="BK171" s="203">
        <f>SUM(BK172:BK216)</f>
        <v>0</v>
      </c>
    </row>
    <row r="172" s="2" customFormat="1" ht="24.15" customHeight="1">
      <c r="A172" s="40"/>
      <c r="B172" s="41"/>
      <c r="C172" s="206" t="s">
        <v>166</v>
      </c>
      <c r="D172" s="206" t="s">
        <v>130</v>
      </c>
      <c r="E172" s="207" t="s">
        <v>491</v>
      </c>
      <c r="F172" s="208" t="s">
        <v>492</v>
      </c>
      <c r="G172" s="209" t="s">
        <v>156</v>
      </c>
      <c r="H172" s="210">
        <v>28</v>
      </c>
      <c r="I172" s="211"/>
      <c r="J172" s="212">
        <f>ROUND(I172*H172,2)</f>
        <v>0</v>
      </c>
      <c r="K172" s="208" t="s">
        <v>383</v>
      </c>
      <c r="L172" s="46"/>
      <c r="M172" s="213" t="s">
        <v>19</v>
      </c>
      <c r="N172" s="214" t="s">
        <v>45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265</v>
      </c>
      <c r="AT172" s="217" t="s">
        <v>130</v>
      </c>
      <c r="AU172" s="217" t="s">
        <v>84</v>
      </c>
      <c r="AY172" s="19" t="s">
        <v>128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82</v>
      </c>
      <c r="BK172" s="218">
        <f>ROUND(I172*H172,2)</f>
        <v>0</v>
      </c>
      <c r="BL172" s="19" t="s">
        <v>265</v>
      </c>
      <c r="BM172" s="217" t="s">
        <v>493</v>
      </c>
    </row>
    <row r="173" s="2" customFormat="1">
      <c r="A173" s="40"/>
      <c r="B173" s="41"/>
      <c r="C173" s="42"/>
      <c r="D173" s="267" t="s">
        <v>385</v>
      </c>
      <c r="E173" s="42"/>
      <c r="F173" s="268" t="s">
        <v>494</v>
      </c>
      <c r="G173" s="42"/>
      <c r="H173" s="42"/>
      <c r="I173" s="269"/>
      <c r="J173" s="42"/>
      <c r="K173" s="42"/>
      <c r="L173" s="46"/>
      <c r="M173" s="270"/>
      <c r="N173" s="27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385</v>
      </c>
      <c r="AU173" s="19" t="s">
        <v>84</v>
      </c>
    </row>
    <row r="174" s="13" customFormat="1">
      <c r="A174" s="13"/>
      <c r="B174" s="219"/>
      <c r="C174" s="220"/>
      <c r="D174" s="221" t="s">
        <v>136</v>
      </c>
      <c r="E174" s="222" t="s">
        <v>19</v>
      </c>
      <c r="F174" s="223" t="s">
        <v>495</v>
      </c>
      <c r="G174" s="220"/>
      <c r="H174" s="222" t="s">
        <v>19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9" t="s">
        <v>136</v>
      </c>
      <c r="AU174" s="229" t="s">
        <v>84</v>
      </c>
      <c r="AV174" s="13" t="s">
        <v>82</v>
      </c>
      <c r="AW174" s="13" t="s">
        <v>35</v>
      </c>
      <c r="AX174" s="13" t="s">
        <v>74</v>
      </c>
      <c r="AY174" s="229" t="s">
        <v>128</v>
      </c>
    </row>
    <row r="175" s="13" customFormat="1">
      <c r="A175" s="13"/>
      <c r="B175" s="219"/>
      <c r="C175" s="220"/>
      <c r="D175" s="221" t="s">
        <v>136</v>
      </c>
      <c r="E175" s="222" t="s">
        <v>19</v>
      </c>
      <c r="F175" s="223" t="s">
        <v>496</v>
      </c>
      <c r="G175" s="220"/>
      <c r="H175" s="222" t="s">
        <v>19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136</v>
      </c>
      <c r="AU175" s="229" t="s">
        <v>84</v>
      </c>
      <c r="AV175" s="13" t="s">
        <v>82</v>
      </c>
      <c r="AW175" s="13" t="s">
        <v>35</v>
      </c>
      <c r="AX175" s="13" t="s">
        <v>74</v>
      </c>
      <c r="AY175" s="229" t="s">
        <v>128</v>
      </c>
    </row>
    <row r="176" s="14" customFormat="1">
      <c r="A176" s="14"/>
      <c r="B176" s="230"/>
      <c r="C176" s="231"/>
      <c r="D176" s="221" t="s">
        <v>136</v>
      </c>
      <c r="E176" s="232" t="s">
        <v>19</v>
      </c>
      <c r="F176" s="233" t="s">
        <v>187</v>
      </c>
      <c r="G176" s="231"/>
      <c r="H176" s="234">
        <v>28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136</v>
      </c>
      <c r="AU176" s="240" t="s">
        <v>84</v>
      </c>
      <c r="AV176" s="14" t="s">
        <v>84</v>
      </c>
      <c r="AW176" s="14" t="s">
        <v>35</v>
      </c>
      <c r="AX176" s="14" t="s">
        <v>82</v>
      </c>
      <c r="AY176" s="240" t="s">
        <v>128</v>
      </c>
    </row>
    <row r="177" s="2" customFormat="1" ht="24.15" customHeight="1">
      <c r="A177" s="40"/>
      <c r="B177" s="41"/>
      <c r="C177" s="206" t="s">
        <v>264</v>
      </c>
      <c r="D177" s="206" t="s">
        <v>130</v>
      </c>
      <c r="E177" s="207" t="s">
        <v>497</v>
      </c>
      <c r="F177" s="208" t="s">
        <v>498</v>
      </c>
      <c r="G177" s="209" t="s">
        <v>133</v>
      </c>
      <c r="H177" s="210">
        <v>50</v>
      </c>
      <c r="I177" s="211"/>
      <c r="J177" s="212">
        <f>ROUND(I177*H177,2)</f>
        <v>0</v>
      </c>
      <c r="K177" s="208" t="s">
        <v>383</v>
      </c>
      <c r="L177" s="46"/>
      <c r="M177" s="213" t="s">
        <v>19</v>
      </c>
      <c r="N177" s="214" t="s">
        <v>45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0.098000000000000004</v>
      </c>
      <c r="T177" s="216">
        <f>S177*H177</f>
        <v>4.9000000000000004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265</v>
      </c>
      <c r="AT177" s="217" t="s">
        <v>130</v>
      </c>
      <c r="AU177" s="217" t="s">
        <v>84</v>
      </c>
      <c r="AY177" s="19" t="s">
        <v>128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82</v>
      </c>
      <c r="BK177" s="218">
        <f>ROUND(I177*H177,2)</f>
        <v>0</v>
      </c>
      <c r="BL177" s="19" t="s">
        <v>265</v>
      </c>
      <c r="BM177" s="217" t="s">
        <v>499</v>
      </c>
    </row>
    <row r="178" s="2" customFormat="1">
      <c r="A178" s="40"/>
      <c r="B178" s="41"/>
      <c r="C178" s="42"/>
      <c r="D178" s="267" t="s">
        <v>385</v>
      </c>
      <c r="E178" s="42"/>
      <c r="F178" s="268" t="s">
        <v>500</v>
      </c>
      <c r="G178" s="42"/>
      <c r="H178" s="42"/>
      <c r="I178" s="269"/>
      <c r="J178" s="42"/>
      <c r="K178" s="42"/>
      <c r="L178" s="46"/>
      <c r="M178" s="270"/>
      <c r="N178" s="27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385</v>
      </c>
      <c r="AU178" s="19" t="s">
        <v>84</v>
      </c>
    </row>
    <row r="179" s="13" customFormat="1">
      <c r="A179" s="13"/>
      <c r="B179" s="219"/>
      <c r="C179" s="220"/>
      <c r="D179" s="221" t="s">
        <v>136</v>
      </c>
      <c r="E179" s="222" t="s">
        <v>19</v>
      </c>
      <c r="F179" s="223" t="s">
        <v>501</v>
      </c>
      <c r="G179" s="220"/>
      <c r="H179" s="222" t="s">
        <v>19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136</v>
      </c>
      <c r="AU179" s="229" t="s">
        <v>84</v>
      </c>
      <c r="AV179" s="13" t="s">
        <v>82</v>
      </c>
      <c r="AW179" s="13" t="s">
        <v>35</v>
      </c>
      <c r="AX179" s="13" t="s">
        <v>74</v>
      </c>
      <c r="AY179" s="229" t="s">
        <v>128</v>
      </c>
    </row>
    <row r="180" s="14" customFormat="1">
      <c r="A180" s="14"/>
      <c r="B180" s="230"/>
      <c r="C180" s="231"/>
      <c r="D180" s="221" t="s">
        <v>136</v>
      </c>
      <c r="E180" s="232" t="s">
        <v>19</v>
      </c>
      <c r="F180" s="233" t="s">
        <v>332</v>
      </c>
      <c r="G180" s="231"/>
      <c r="H180" s="234">
        <v>50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136</v>
      </c>
      <c r="AU180" s="240" t="s">
        <v>84</v>
      </c>
      <c r="AV180" s="14" t="s">
        <v>84</v>
      </c>
      <c r="AW180" s="14" t="s">
        <v>35</v>
      </c>
      <c r="AX180" s="14" t="s">
        <v>82</v>
      </c>
      <c r="AY180" s="240" t="s">
        <v>128</v>
      </c>
    </row>
    <row r="181" s="2" customFormat="1" ht="24.15" customHeight="1">
      <c r="A181" s="40"/>
      <c r="B181" s="41"/>
      <c r="C181" s="206" t="s">
        <v>212</v>
      </c>
      <c r="D181" s="206" t="s">
        <v>130</v>
      </c>
      <c r="E181" s="207" t="s">
        <v>502</v>
      </c>
      <c r="F181" s="208" t="s">
        <v>503</v>
      </c>
      <c r="G181" s="209" t="s">
        <v>133</v>
      </c>
      <c r="H181" s="210">
        <v>50</v>
      </c>
      <c r="I181" s="211"/>
      <c r="J181" s="212">
        <f>ROUND(I181*H181,2)</f>
        <v>0</v>
      </c>
      <c r="K181" s="208" t="s">
        <v>383</v>
      </c>
      <c r="L181" s="46"/>
      <c r="M181" s="213" t="s">
        <v>19</v>
      </c>
      <c r="N181" s="214" t="s">
        <v>45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0.32500000000000001</v>
      </c>
      <c r="T181" s="216">
        <f>S181*H181</f>
        <v>16.25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265</v>
      </c>
      <c r="AT181" s="217" t="s">
        <v>130</v>
      </c>
      <c r="AU181" s="217" t="s">
        <v>84</v>
      </c>
      <c r="AY181" s="19" t="s">
        <v>128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82</v>
      </c>
      <c r="BK181" s="218">
        <f>ROUND(I181*H181,2)</f>
        <v>0</v>
      </c>
      <c r="BL181" s="19" t="s">
        <v>265</v>
      </c>
      <c r="BM181" s="217" t="s">
        <v>504</v>
      </c>
    </row>
    <row r="182" s="2" customFormat="1">
      <c r="A182" s="40"/>
      <c r="B182" s="41"/>
      <c r="C182" s="42"/>
      <c r="D182" s="267" t="s">
        <v>385</v>
      </c>
      <c r="E182" s="42"/>
      <c r="F182" s="268" t="s">
        <v>505</v>
      </c>
      <c r="G182" s="42"/>
      <c r="H182" s="42"/>
      <c r="I182" s="269"/>
      <c r="J182" s="42"/>
      <c r="K182" s="42"/>
      <c r="L182" s="46"/>
      <c r="M182" s="270"/>
      <c r="N182" s="27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385</v>
      </c>
      <c r="AU182" s="19" t="s">
        <v>84</v>
      </c>
    </row>
    <row r="183" s="13" customFormat="1">
      <c r="A183" s="13"/>
      <c r="B183" s="219"/>
      <c r="C183" s="220"/>
      <c r="D183" s="221" t="s">
        <v>136</v>
      </c>
      <c r="E183" s="222" t="s">
        <v>19</v>
      </c>
      <c r="F183" s="223" t="s">
        <v>506</v>
      </c>
      <c r="G183" s="220"/>
      <c r="H183" s="222" t="s">
        <v>19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136</v>
      </c>
      <c r="AU183" s="229" t="s">
        <v>84</v>
      </c>
      <c r="AV183" s="13" t="s">
        <v>82</v>
      </c>
      <c r="AW183" s="13" t="s">
        <v>35</v>
      </c>
      <c r="AX183" s="13" t="s">
        <v>74</v>
      </c>
      <c r="AY183" s="229" t="s">
        <v>128</v>
      </c>
    </row>
    <row r="184" s="14" customFormat="1">
      <c r="A184" s="14"/>
      <c r="B184" s="230"/>
      <c r="C184" s="231"/>
      <c r="D184" s="221" t="s">
        <v>136</v>
      </c>
      <c r="E184" s="232" t="s">
        <v>19</v>
      </c>
      <c r="F184" s="233" t="s">
        <v>332</v>
      </c>
      <c r="G184" s="231"/>
      <c r="H184" s="234">
        <v>50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136</v>
      </c>
      <c r="AU184" s="240" t="s">
        <v>84</v>
      </c>
      <c r="AV184" s="14" t="s">
        <v>84</v>
      </c>
      <c r="AW184" s="14" t="s">
        <v>35</v>
      </c>
      <c r="AX184" s="14" t="s">
        <v>82</v>
      </c>
      <c r="AY184" s="240" t="s">
        <v>128</v>
      </c>
    </row>
    <row r="185" s="2" customFormat="1" ht="24.15" customHeight="1">
      <c r="A185" s="40"/>
      <c r="B185" s="41"/>
      <c r="C185" s="206" t="s">
        <v>242</v>
      </c>
      <c r="D185" s="206" t="s">
        <v>130</v>
      </c>
      <c r="E185" s="207" t="s">
        <v>507</v>
      </c>
      <c r="F185" s="208" t="s">
        <v>508</v>
      </c>
      <c r="G185" s="209" t="s">
        <v>133</v>
      </c>
      <c r="H185" s="210">
        <v>50</v>
      </c>
      <c r="I185" s="211"/>
      <c r="J185" s="212">
        <f>ROUND(I185*H185,2)</f>
        <v>0</v>
      </c>
      <c r="K185" s="208" t="s">
        <v>383</v>
      </c>
      <c r="L185" s="46"/>
      <c r="M185" s="213" t="s">
        <v>19</v>
      </c>
      <c r="N185" s="214" t="s">
        <v>45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0.17000000000000001</v>
      </c>
      <c r="T185" s="216">
        <f>S185*H185</f>
        <v>8.5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265</v>
      </c>
      <c r="AT185" s="217" t="s">
        <v>130</v>
      </c>
      <c r="AU185" s="217" t="s">
        <v>84</v>
      </c>
      <c r="AY185" s="19" t="s">
        <v>128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82</v>
      </c>
      <c r="BK185" s="218">
        <f>ROUND(I185*H185,2)</f>
        <v>0</v>
      </c>
      <c r="BL185" s="19" t="s">
        <v>265</v>
      </c>
      <c r="BM185" s="217" t="s">
        <v>509</v>
      </c>
    </row>
    <row r="186" s="2" customFormat="1">
      <c r="A186" s="40"/>
      <c r="B186" s="41"/>
      <c r="C186" s="42"/>
      <c r="D186" s="267" t="s">
        <v>385</v>
      </c>
      <c r="E186" s="42"/>
      <c r="F186" s="268" t="s">
        <v>510</v>
      </c>
      <c r="G186" s="42"/>
      <c r="H186" s="42"/>
      <c r="I186" s="269"/>
      <c r="J186" s="42"/>
      <c r="K186" s="42"/>
      <c r="L186" s="46"/>
      <c r="M186" s="270"/>
      <c r="N186" s="27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385</v>
      </c>
      <c r="AU186" s="19" t="s">
        <v>84</v>
      </c>
    </row>
    <row r="187" s="13" customFormat="1">
      <c r="A187" s="13"/>
      <c r="B187" s="219"/>
      <c r="C187" s="220"/>
      <c r="D187" s="221" t="s">
        <v>136</v>
      </c>
      <c r="E187" s="222" t="s">
        <v>19</v>
      </c>
      <c r="F187" s="223" t="s">
        <v>511</v>
      </c>
      <c r="G187" s="220"/>
      <c r="H187" s="222" t="s">
        <v>19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136</v>
      </c>
      <c r="AU187" s="229" t="s">
        <v>84</v>
      </c>
      <c r="AV187" s="13" t="s">
        <v>82</v>
      </c>
      <c r="AW187" s="13" t="s">
        <v>35</v>
      </c>
      <c r="AX187" s="13" t="s">
        <v>74</v>
      </c>
      <c r="AY187" s="229" t="s">
        <v>128</v>
      </c>
    </row>
    <row r="188" s="14" customFormat="1">
      <c r="A188" s="14"/>
      <c r="B188" s="230"/>
      <c r="C188" s="231"/>
      <c r="D188" s="221" t="s">
        <v>136</v>
      </c>
      <c r="E188" s="232" t="s">
        <v>19</v>
      </c>
      <c r="F188" s="233" t="s">
        <v>332</v>
      </c>
      <c r="G188" s="231"/>
      <c r="H188" s="234">
        <v>50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136</v>
      </c>
      <c r="AU188" s="240" t="s">
        <v>84</v>
      </c>
      <c r="AV188" s="14" t="s">
        <v>84</v>
      </c>
      <c r="AW188" s="14" t="s">
        <v>35</v>
      </c>
      <c r="AX188" s="14" t="s">
        <v>82</v>
      </c>
      <c r="AY188" s="240" t="s">
        <v>128</v>
      </c>
    </row>
    <row r="189" s="2" customFormat="1" ht="24.15" customHeight="1">
      <c r="A189" s="40"/>
      <c r="B189" s="41"/>
      <c r="C189" s="206" t="s">
        <v>226</v>
      </c>
      <c r="D189" s="206" t="s">
        <v>130</v>
      </c>
      <c r="E189" s="207" t="s">
        <v>512</v>
      </c>
      <c r="F189" s="208" t="s">
        <v>513</v>
      </c>
      <c r="G189" s="209" t="s">
        <v>133</v>
      </c>
      <c r="H189" s="210">
        <v>25</v>
      </c>
      <c r="I189" s="211"/>
      <c r="J189" s="212">
        <f>ROUND(I189*H189,2)</f>
        <v>0</v>
      </c>
      <c r="K189" s="208" t="s">
        <v>383</v>
      </c>
      <c r="L189" s="46"/>
      <c r="M189" s="213" t="s">
        <v>19</v>
      </c>
      <c r="N189" s="214" t="s">
        <v>45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0.28999999999999998</v>
      </c>
      <c r="T189" s="216">
        <f>S189*H189</f>
        <v>7.2499999999999991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265</v>
      </c>
      <c r="AT189" s="217" t="s">
        <v>130</v>
      </c>
      <c r="AU189" s="217" t="s">
        <v>84</v>
      </c>
      <c r="AY189" s="19" t="s">
        <v>128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82</v>
      </c>
      <c r="BK189" s="218">
        <f>ROUND(I189*H189,2)</f>
        <v>0</v>
      </c>
      <c r="BL189" s="19" t="s">
        <v>265</v>
      </c>
      <c r="BM189" s="217" t="s">
        <v>514</v>
      </c>
    </row>
    <row r="190" s="2" customFormat="1">
      <c r="A190" s="40"/>
      <c r="B190" s="41"/>
      <c r="C190" s="42"/>
      <c r="D190" s="267" t="s">
        <v>385</v>
      </c>
      <c r="E190" s="42"/>
      <c r="F190" s="268" t="s">
        <v>515</v>
      </c>
      <c r="G190" s="42"/>
      <c r="H190" s="42"/>
      <c r="I190" s="269"/>
      <c r="J190" s="42"/>
      <c r="K190" s="42"/>
      <c r="L190" s="46"/>
      <c r="M190" s="270"/>
      <c r="N190" s="27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385</v>
      </c>
      <c r="AU190" s="19" t="s">
        <v>84</v>
      </c>
    </row>
    <row r="191" s="13" customFormat="1">
      <c r="A191" s="13"/>
      <c r="B191" s="219"/>
      <c r="C191" s="220"/>
      <c r="D191" s="221" t="s">
        <v>136</v>
      </c>
      <c r="E191" s="222" t="s">
        <v>19</v>
      </c>
      <c r="F191" s="223" t="s">
        <v>516</v>
      </c>
      <c r="G191" s="220"/>
      <c r="H191" s="222" t="s">
        <v>19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136</v>
      </c>
      <c r="AU191" s="229" t="s">
        <v>84</v>
      </c>
      <c r="AV191" s="13" t="s">
        <v>82</v>
      </c>
      <c r="AW191" s="13" t="s">
        <v>35</v>
      </c>
      <c r="AX191" s="13" t="s">
        <v>74</v>
      </c>
      <c r="AY191" s="229" t="s">
        <v>128</v>
      </c>
    </row>
    <row r="192" s="14" customFormat="1">
      <c r="A192" s="14"/>
      <c r="B192" s="230"/>
      <c r="C192" s="231"/>
      <c r="D192" s="221" t="s">
        <v>136</v>
      </c>
      <c r="E192" s="232" t="s">
        <v>19</v>
      </c>
      <c r="F192" s="233" t="s">
        <v>168</v>
      </c>
      <c r="G192" s="231"/>
      <c r="H192" s="234">
        <v>25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136</v>
      </c>
      <c r="AU192" s="240" t="s">
        <v>84</v>
      </c>
      <c r="AV192" s="14" t="s">
        <v>84</v>
      </c>
      <c r="AW192" s="14" t="s">
        <v>35</v>
      </c>
      <c r="AX192" s="14" t="s">
        <v>82</v>
      </c>
      <c r="AY192" s="240" t="s">
        <v>128</v>
      </c>
    </row>
    <row r="193" s="2" customFormat="1" ht="24.15" customHeight="1">
      <c r="A193" s="40"/>
      <c r="B193" s="41"/>
      <c r="C193" s="206" t="s">
        <v>8</v>
      </c>
      <c r="D193" s="206" t="s">
        <v>130</v>
      </c>
      <c r="E193" s="207" t="s">
        <v>517</v>
      </c>
      <c r="F193" s="208" t="s">
        <v>518</v>
      </c>
      <c r="G193" s="209" t="s">
        <v>223</v>
      </c>
      <c r="H193" s="210">
        <v>6</v>
      </c>
      <c r="I193" s="211"/>
      <c r="J193" s="212">
        <f>ROUND(I193*H193,2)</f>
        <v>0</v>
      </c>
      <c r="K193" s="208" t="s">
        <v>383</v>
      </c>
      <c r="L193" s="46"/>
      <c r="M193" s="213" t="s">
        <v>19</v>
      </c>
      <c r="N193" s="214" t="s">
        <v>45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0.20000000000000001</v>
      </c>
      <c r="T193" s="216">
        <f>S193*H193</f>
        <v>1.2000000000000002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265</v>
      </c>
      <c r="AT193" s="217" t="s">
        <v>130</v>
      </c>
      <c r="AU193" s="217" t="s">
        <v>84</v>
      </c>
      <c r="AY193" s="19" t="s">
        <v>128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82</v>
      </c>
      <c r="BK193" s="218">
        <f>ROUND(I193*H193,2)</f>
        <v>0</v>
      </c>
      <c r="BL193" s="19" t="s">
        <v>265</v>
      </c>
      <c r="BM193" s="217" t="s">
        <v>519</v>
      </c>
    </row>
    <row r="194" s="2" customFormat="1">
      <c r="A194" s="40"/>
      <c r="B194" s="41"/>
      <c r="C194" s="42"/>
      <c r="D194" s="267" t="s">
        <v>385</v>
      </c>
      <c r="E194" s="42"/>
      <c r="F194" s="268" t="s">
        <v>520</v>
      </c>
      <c r="G194" s="42"/>
      <c r="H194" s="42"/>
      <c r="I194" s="269"/>
      <c r="J194" s="42"/>
      <c r="K194" s="42"/>
      <c r="L194" s="46"/>
      <c r="M194" s="270"/>
      <c r="N194" s="27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385</v>
      </c>
      <c r="AU194" s="19" t="s">
        <v>84</v>
      </c>
    </row>
    <row r="195" s="13" customFormat="1">
      <c r="A195" s="13"/>
      <c r="B195" s="219"/>
      <c r="C195" s="220"/>
      <c r="D195" s="221" t="s">
        <v>136</v>
      </c>
      <c r="E195" s="222" t="s">
        <v>19</v>
      </c>
      <c r="F195" s="223" t="s">
        <v>521</v>
      </c>
      <c r="G195" s="220"/>
      <c r="H195" s="222" t="s">
        <v>19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136</v>
      </c>
      <c r="AU195" s="229" t="s">
        <v>84</v>
      </c>
      <c r="AV195" s="13" t="s">
        <v>82</v>
      </c>
      <c r="AW195" s="13" t="s">
        <v>35</v>
      </c>
      <c r="AX195" s="13" t="s">
        <v>74</v>
      </c>
      <c r="AY195" s="229" t="s">
        <v>128</v>
      </c>
    </row>
    <row r="196" s="14" customFormat="1">
      <c r="A196" s="14"/>
      <c r="B196" s="230"/>
      <c r="C196" s="231"/>
      <c r="D196" s="221" t="s">
        <v>136</v>
      </c>
      <c r="E196" s="232" t="s">
        <v>19</v>
      </c>
      <c r="F196" s="233" t="s">
        <v>354</v>
      </c>
      <c r="G196" s="231"/>
      <c r="H196" s="234">
        <v>6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136</v>
      </c>
      <c r="AU196" s="240" t="s">
        <v>84</v>
      </c>
      <c r="AV196" s="14" t="s">
        <v>84</v>
      </c>
      <c r="AW196" s="14" t="s">
        <v>35</v>
      </c>
      <c r="AX196" s="14" t="s">
        <v>82</v>
      </c>
      <c r="AY196" s="240" t="s">
        <v>128</v>
      </c>
    </row>
    <row r="197" s="2" customFormat="1" ht="16.5" customHeight="1">
      <c r="A197" s="40"/>
      <c r="B197" s="41"/>
      <c r="C197" s="206" t="s">
        <v>186</v>
      </c>
      <c r="D197" s="206" t="s">
        <v>130</v>
      </c>
      <c r="E197" s="207" t="s">
        <v>522</v>
      </c>
      <c r="F197" s="208" t="s">
        <v>523</v>
      </c>
      <c r="G197" s="209" t="s">
        <v>156</v>
      </c>
      <c r="H197" s="210">
        <v>2</v>
      </c>
      <c r="I197" s="211"/>
      <c r="J197" s="212">
        <f>ROUND(I197*H197,2)</f>
        <v>0</v>
      </c>
      <c r="K197" s="208" t="s">
        <v>383</v>
      </c>
      <c r="L197" s="46"/>
      <c r="M197" s="213" t="s">
        <v>19</v>
      </c>
      <c r="N197" s="214" t="s">
        <v>45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265</v>
      </c>
      <c r="AT197" s="217" t="s">
        <v>130</v>
      </c>
      <c r="AU197" s="217" t="s">
        <v>84</v>
      </c>
      <c r="AY197" s="19" t="s">
        <v>128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82</v>
      </c>
      <c r="BK197" s="218">
        <f>ROUND(I197*H197,2)</f>
        <v>0</v>
      </c>
      <c r="BL197" s="19" t="s">
        <v>265</v>
      </c>
      <c r="BM197" s="217" t="s">
        <v>524</v>
      </c>
    </row>
    <row r="198" s="2" customFormat="1">
      <c r="A198" s="40"/>
      <c r="B198" s="41"/>
      <c r="C198" s="42"/>
      <c r="D198" s="267" t="s">
        <v>385</v>
      </c>
      <c r="E198" s="42"/>
      <c r="F198" s="268" t="s">
        <v>525</v>
      </c>
      <c r="G198" s="42"/>
      <c r="H198" s="42"/>
      <c r="I198" s="269"/>
      <c r="J198" s="42"/>
      <c r="K198" s="42"/>
      <c r="L198" s="46"/>
      <c r="M198" s="270"/>
      <c r="N198" s="27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385</v>
      </c>
      <c r="AU198" s="19" t="s">
        <v>84</v>
      </c>
    </row>
    <row r="199" s="13" customFormat="1">
      <c r="A199" s="13"/>
      <c r="B199" s="219"/>
      <c r="C199" s="220"/>
      <c r="D199" s="221" t="s">
        <v>136</v>
      </c>
      <c r="E199" s="222" t="s">
        <v>19</v>
      </c>
      <c r="F199" s="223" t="s">
        <v>526</v>
      </c>
      <c r="G199" s="220"/>
      <c r="H199" s="222" t="s">
        <v>19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136</v>
      </c>
      <c r="AU199" s="229" t="s">
        <v>84</v>
      </c>
      <c r="AV199" s="13" t="s">
        <v>82</v>
      </c>
      <c r="AW199" s="13" t="s">
        <v>35</v>
      </c>
      <c r="AX199" s="13" t="s">
        <v>74</v>
      </c>
      <c r="AY199" s="229" t="s">
        <v>128</v>
      </c>
    </row>
    <row r="200" s="14" customFormat="1">
      <c r="A200" s="14"/>
      <c r="B200" s="230"/>
      <c r="C200" s="231"/>
      <c r="D200" s="221" t="s">
        <v>136</v>
      </c>
      <c r="E200" s="232" t="s">
        <v>19</v>
      </c>
      <c r="F200" s="233" t="s">
        <v>84</v>
      </c>
      <c r="G200" s="231"/>
      <c r="H200" s="234">
        <v>2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136</v>
      </c>
      <c r="AU200" s="240" t="s">
        <v>84</v>
      </c>
      <c r="AV200" s="14" t="s">
        <v>84</v>
      </c>
      <c r="AW200" s="14" t="s">
        <v>35</v>
      </c>
      <c r="AX200" s="14" t="s">
        <v>82</v>
      </c>
      <c r="AY200" s="240" t="s">
        <v>128</v>
      </c>
    </row>
    <row r="201" s="2" customFormat="1" ht="16.5" customHeight="1">
      <c r="A201" s="40"/>
      <c r="B201" s="41"/>
      <c r="C201" s="206" t="s">
        <v>527</v>
      </c>
      <c r="D201" s="206" t="s">
        <v>130</v>
      </c>
      <c r="E201" s="207" t="s">
        <v>528</v>
      </c>
      <c r="F201" s="208" t="s">
        <v>529</v>
      </c>
      <c r="G201" s="209" t="s">
        <v>156</v>
      </c>
      <c r="H201" s="210">
        <v>26</v>
      </c>
      <c r="I201" s="211"/>
      <c r="J201" s="212">
        <f>ROUND(I201*H201,2)</f>
        <v>0</v>
      </c>
      <c r="K201" s="208" t="s">
        <v>383</v>
      </c>
      <c r="L201" s="46"/>
      <c r="M201" s="213" t="s">
        <v>19</v>
      </c>
      <c r="N201" s="214" t="s">
        <v>45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265</v>
      </c>
      <c r="AT201" s="217" t="s">
        <v>130</v>
      </c>
      <c r="AU201" s="217" t="s">
        <v>84</v>
      </c>
      <c r="AY201" s="19" t="s">
        <v>128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82</v>
      </c>
      <c r="BK201" s="218">
        <f>ROUND(I201*H201,2)</f>
        <v>0</v>
      </c>
      <c r="BL201" s="19" t="s">
        <v>265</v>
      </c>
      <c r="BM201" s="217" t="s">
        <v>530</v>
      </c>
    </row>
    <row r="202" s="2" customFormat="1">
      <c r="A202" s="40"/>
      <c r="B202" s="41"/>
      <c r="C202" s="42"/>
      <c r="D202" s="267" t="s">
        <v>385</v>
      </c>
      <c r="E202" s="42"/>
      <c r="F202" s="268" t="s">
        <v>531</v>
      </c>
      <c r="G202" s="42"/>
      <c r="H202" s="42"/>
      <c r="I202" s="269"/>
      <c r="J202" s="42"/>
      <c r="K202" s="42"/>
      <c r="L202" s="46"/>
      <c r="M202" s="270"/>
      <c r="N202" s="27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385</v>
      </c>
      <c r="AU202" s="19" t="s">
        <v>84</v>
      </c>
    </row>
    <row r="203" s="13" customFormat="1">
      <c r="A203" s="13"/>
      <c r="B203" s="219"/>
      <c r="C203" s="220"/>
      <c r="D203" s="221" t="s">
        <v>136</v>
      </c>
      <c r="E203" s="222" t="s">
        <v>19</v>
      </c>
      <c r="F203" s="223" t="s">
        <v>532</v>
      </c>
      <c r="G203" s="220"/>
      <c r="H203" s="222" t="s">
        <v>19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136</v>
      </c>
      <c r="AU203" s="229" t="s">
        <v>84</v>
      </c>
      <c r="AV203" s="13" t="s">
        <v>82</v>
      </c>
      <c r="AW203" s="13" t="s">
        <v>35</v>
      </c>
      <c r="AX203" s="13" t="s">
        <v>74</v>
      </c>
      <c r="AY203" s="229" t="s">
        <v>128</v>
      </c>
    </row>
    <row r="204" s="14" customFormat="1">
      <c r="A204" s="14"/>
      <c r="B204" s="230"/>
      <c r="C204" s="231"/>
      <c r="D204" s="221" t="s">
        <v>136</v>
      </c>
      <c r="E204" s="232" t="s">
        <v>19</v>
      </c>
      <c r="F204" s="233" t="s">
        <v>175</v>
      </c>
      <c r="G204" s="231"/>
      <c r="H204" s="234">
        <v>26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136</v>
      </c>
      <c r="AU204" s="240" t="s">
        <v>84</v>
      </c>
      <c r="AV204" s="14" t="s">
        <v>84</v>
      </c>
      <c r="AW204" s="14" t="s">
        <v>35</v>
      </c>
      <c r="AX204" s="14" t="s">
        <v>82</v>
      </c>
      <c r="AY204" s="240" t="s">
        <v>128</v>
      </c>
    </row>
    <row r="205" s="2" customFormat="1" ht="24.15" customHeight="1">
      <c r="A205" s="40"/>
      <c r="B205" s="41"/>
      <c r="C205" s="206" t="s">
        <v>533</v>
      </c>
      <c r="D205" s="206" t="s">
        <v>130</v>
      </c>
      <c r="E205" s="207" t="s">
        <v>534</v>
      </c>
      <c r="F205" s="208" t="s">
        <v>535</v>
      </c>
      <c r="G205" s="209" t="s">
        <v>156</v>
      </c>
      <c r="H205" s="210">
        <v>26</v>
      </c>
      <c r="I205" s="211"/>
      <c r="J205" s="212">
        <f>ROUND(I205*H205,2)</f>
        <v>0</v>
      </c>
      <c r="K205" s="208" t="s">
        <v>383</v>
      </c>
      <c r="L205" s="46"/>
      <c r="M205" s="213" t="s">
        <v>19</v>
      </c>
      <c r="N205" s="214" t="s">
        <v>45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265</v>
      </c>
      <c r="AT205" s="217" t="s">
        <v>130</v>
      </c>
      <c r="AU205" s="217" t="s">
        <v>84</v>
      </c>
      <c r="AY205" s="19" t="s">
        <v>128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82</v>
      </c>
      <c r="BK205" s="218">
        <f>ROUND(I205*H205,2)</f>
        <v>0</v>
      </c>
      <c r="BL205" s="19" t="s">
        <v>265</v>
      </c>
      <c r="BM205" s="217" t="s">
        <v>536</v>
      </c>
    </row>
    <row r="206" s="2" customFormat="1">
      <c r="A206" s="40"/>
      <c r="B206" s="41"/>
      <c r="C206" s="42"/>
      <c r="D206" s="267" t="s">
        <v>385</v>
      </c>
      <c r="E206" s="42"/>
      <c r="F206" s="268" t="s">
        <v>537</v>
      </c>
      <c r="G206" s="42"/>
      <c r="H206" s="42"/>
      <c r="I206" s="269"/>
      <c r="J206" s="42"/>
      <c r="K206" s="42"/>
      <c r="L206" s="46"/>
      <c r="M206" s="270"/>
      <c r="N206" s="27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385</v>
      </c>
      <c r="AU206" s="19" t="s">
        <v>84</v>
      </c>
    </row>
    <row r="207" s="13" customFormat="1">
      <c r="A207" s="13"/>
      <c r="B207" s="219"/>
      <c r="C207" s="220"/>
      <c r="D207" s="221" t="s">
        <v>136</v>
      </c>
      <c r="E207" s="222" t="s">
        <v>19</v>
      </c>
      <c r="F207" s="223" t="s">
        <v>538</v>
      </c>
      <c r="G207" s="220"/>
      <c r="H207" s="222" t="s">
        <v>19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136</v>
      </c>
      <c r="AU207" s="229" t="s">
        <v>84</v>
      </c>
      <c r="AV207" s="13" t="s">
        <v>82</v>
      </c>
      <c r="AW207" s="13" t="s">
        <v>35</v>
      </c>
      <c r="AX207" s="13" t="s">
        <v>74</v>
      </c>
      <c r="AY207" s="229" t="s">
        <v>128</v>
      </c>
    </row>
    <row r="208" s="14" customFormat="1">
      <c r="A208" s="14"/>
      <c r="B208" s="230"/>
      <c r="C208" s="231"/>
      <c r="D208" s="221" t="s">
        <v>136</v>
      </c>
      <c r="E208" s="232" t="s">
        <v>19</v>
      </c>
      <c r="F208" s="233" t="s">
        <v>175</v>
      </c>
      <c r="G208" s="231"/>
      <c r="H208" s="234">
        <v>26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136</v>
      </c>
      <c r="AU208" s="240" t="s">
        <v>84</v>
      </c>
      <c r="AV208" s="14" t="s">
        <v>84</v>
      </c>
      <c r="AW208" s="14" t="s">
        <v>35</v>
      </c>
      <c r="AX208" s="14" t="s">
        <v>82</v>
      </c>
      <c r="AY208" s="240" t="s">
        <v>128</v>
      </c>
    </row>
    <row r="209" s="2" customFormat="1" ht="24.15" customHeight="1">
      <c r="A209" s="40"/>
      <c r="B209" s="41"/>
      <c r="C209" s="206" t="s">
        <v>143</v>
      </c>
      <c r="D209" s="206" t="s">
        <v>130</v>
      </c>
      <c r="E209" s="207" t="s">
        <v>539</v>
      </c>
      <c r="F209" s="208" t="s">
        <v>540</v>
      </c>
      <c r="G209" s="209" t="s">
        <v>133</v>
      </c>
      <c r="H209" s="210">
        <v>14</v>
      </c>
      <c r="I209" s="211"/>
      <c r="J209" s="212">
        <f>ROUND(I209*H209,2)</f>
        <v>0</v>
      </c>
      <c r="K209" s="208" t="s">
        <v>383</v>
      </c>
      <c r="L209" s="46"/>
      <c r="M209" s="213" t="s">
        <v>19</v>
      </c>
      <c r="N209" s="214" t="s">
        <v>45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265</v>
      </c>
      <c r="AT209" s="217" t="s">
        <v>130</v>
      </c>
      <c r="AU209" s="217" t="s">
        <v>84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82</v>
      </c>
      <c r="BK209" s="218">
        <f>ROUND(I209*H209,2)</f>
        <v>0</v>
      </c>
      <c r="BL209" s="19" t="s">
        <v>265</v>
      </c>
      <c r="BM209" s="217" t="s">
        <v>541</v>
      </c>
    </row>
    <row r="210" s="2" customFormat="1">
      <c r="A210" s="40"/>
      <c r="B210" s="41"/>
      <c r="C210" s="42"/>
      <c r="D210" s="267" t="s">
        <v>385</v>
      </c>
      <c r="E210" s="42"/>
      <c r="F210" s="268" t="s">
        <v>542</v>
      </c>
      <c r="G210" s="42"/>
      <c r="H210" s="42"/>
      <c r="I210" s="269"/>
      <c r="J210" s="42"/>
      <c r="K210" s="42"/>
      <c r="L210" s="46"/>
      <c r="M210" s="270"/>
      <c r="N210" s="27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385</v>
      </c>
      <c r="AU210" s="19" t="s">
        <v>84</v>
      </c>
    </row>
    <row r="211" s="13" customFormat="1">
      <c r="A211" s="13"/>
      <c r="B211" s="219"/>
      <c r="C211" s="220"/>
      <c r="D211" s="221" t="s">
        <v>136</v>
      </c>
      <c r="E211" s="222" t="s">
        <v>19</v>
      </c>
      <c r="F211" s="223" t="s">
        <v>543</v>
      </c>
      <c r="G211" s="220"/>
      <c r="H211" s="222" t="s">
        <v>19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136</v>
      </c>
      <c r="AU211" s="229" t="s">
        <v>84</v>
      </c>
      <c r="AV211" s="13" t="s">
        <v>82</v>
      </c>
      <c r="AW211" s="13" t="s">
        <v>35</v>
      </c>
      <c r="AX211" s="13" t="s">
        <v>74</v>
      </c>
      <c r="AY211" s="229" t="s">
        <v>128</v>
      </c>
    </row>
    <row r="212" s="14" customFormat="1">
      <c r="A212" s="14"/>
      <c r="B212" s="230"/>
      <c r="C212" s="231"/>
      <c r="D212" s="221" t="s">
        <v>136</v>
      </c>
      <c r="E212" s="232" t="s">
        <v>19</v>
      </c>
      <c r="F212" s="233" t="s">
        <v>186</v>
      </c>
      <c r="G212" s="231"/>
      <c r="H212" s="234">
        <v>14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136</v>
      </c>
      <c r="AU212" s="240" t="s">
        <v>84</v>
      </c>
      <c r="AV212" s="14" t="s">
        <v>84</v>
      </c>
      <c r="AW212" s="14" t="s">
        <v>35</v>
      </c>
      <c r="AX212" s="14" t="s">
        <v>82</v>
      </c>
      <c r="AY212" s="240" t="s">
        <v>128</v>
      </c>
    </row>
    <row r="213" s="2" customFormat="1" ht="24.15" customHeight="1">
      <c r="A213" s="40"/>
      <c r="B213" s="41"/>
      <c r="C213" s="206" t="s">
        <v>428</v>
      </c>
      <c r="D213" s="206" t="s">
        <v>130</v>
      </c>
      <c r="E213" s="207" t="s">
        <v>544</v>
      </c>
      <c r="F213" s="208" t="s">
        <v>545</v>
      </c>
      <c r="G213" s="209" t="s">
        <v>133</v>
      </c>
      <c r="H213" s="210">
        <v>14</v>
      </c>
      <c r="I213" s="211"/>
      <c r="J213" s="212">
        <f>ROUND(I213*H213,2)</f>
        <v>0</v>
      </c>
      <c r="K213" s="208" t="s">
        <v>383</v>
      </c>
      <c r="L213" s="46"/>
      <c r="M213" s="213" t="s">
        <v>19</v>
      </c>
      <c r="N213" s="214" t="s">
        <v>45</v>
      </c>
      <c r="O213" s="86"/>
      <c r="P213" s="215">
        <f>O213*H213</f>
        <v>0</v>
      </c>
      <c r="Q213" s="215">
        <v>2.0000000000000002E-05</v>
      </c>
      <c r="R213" s="215">
        <f>Q213*H213</f>
        <v>0.00028000000000000003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265</v>
      </c>
      <c r="AT213" s="217" t="s">
        <v>130</v>
      </c>
      <c r="AU213" s="217" t="s">
        <v>84</v>
      </c>
      <c r="AY213" s="19" t="s">
        <v>128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82</v>
      </c>
      <c r="BK213" s="218">
        <f>ROUND(I213*H213,2)</f>
        <v>0</v>
      </c>
      <c r="BL213" s="19" t="s">
        <v>265</v>
      </c>
      <c r="BM213" s="217" t="s">
        <v>546</v>
      </c>
    </row>
    <row r="214" s="2" customFormat="1">
      <c r="A214" s="40"/>
      <c r="B214" s="41"/>
      <c r="C214" s="42"/>
      <c r="D214" s="267" t="s">
        <v>385</v>
      </c>
      <c r="E214" s="42"/>
      <c r="F214" s="268" t="s">
        <v>547</v>
      </c>
      <c r="G214" s="42"/>
      <c r="H214" s="42"/>
      <c r="I214" s="269"/>
      <c r="J214" s="42"/>
      <c r="K214" s="42"/>
      <c r="L214" s="46"/>
      <c r="M214" s="270"/>
      <c r="N214" s="27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385</v>
      </c>
      <c r="AU214" s="19" t="s">
        <v>84</v>
      </c>
    </row>
    <row r="215" s="13" customFormat="1">
      <c r="A215" s="13"/>
      <c r="B215" s="219"/>
      <c r="C215" s="220"/>
      <c r="D215" s="221" t="s">
        <v>136</v>
      </c>
      <c r="E215" s="222" t="s">
        <v>19</v>
      </c>
      <c r="F215" s="223" t="s">
        <v>548</v>
      </c>
      <c r="G215" s="220"/>
      <c r="H215" s="222" t="s">
        <v>19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136</v>
      </c>
      <c r="AU215" s="229" t="s">
        <v>84</v>
      </c>
      <c r="AV215" s="13" t="s">
        <v>82</v>
      </c>
      <c r="AW215" s="13" t="s">
        <v>35</v>
      </c>
      <c r="AX215" s="13" t="s">
        <v>74</v>
      </c>
      <c r="AY215" s="229" t="s">
        <v>128</v>
      </c>
    </row>
    <row r="216" s="14" customFormat="1">
      <c r="A216" s="14"/>
      <c r="B216" s="230"/>
      <c r="C216" s="231"/>
      <c r="D216" s="221" t="s">
        <v>136</v>
      </c>
      <c r="E216" s="232" t="s">
        <v>19</v>
      </c>
      <c r="F216" s="233" t="s">
        <v>186</v>
      </c>
      <c r="G216" s="231"/>
      <c r="H216" s="234">
        <v>14</v>
      </c>
      <c r="I216" s="235"/>
      <c r="J216" s="231"/>
      <c r="K216" s="231"/>
      <c r="L216" s="236"/>
      <c r="M216" s="272"/>
      <c r="N216" s="273"/>
      <c r="O216" s="273"/>
      <c r="P216" s="273"/>
      <c r="Q216" s="273"/>
      <c r="R216" s="273"/>
      <c r="S216" s="273"/>
      <c r="T216" s="27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136</v>
      </c>
      <c r="AU216" s="240" t="s">
        <v>84</v>
      </c>
      <c r="AV216" s="14" t="s">
        <v>84</v>
      </c>
      <c r="AW216" s="14" t="s">
        <v>35</v>
      </c>
      <c r="AX216" s="14" t="s">
        <v>82</v>
      </c>
      <c r="AY216" s="240" t="s">
        <v>128</v>
      </c>
    </row>
    <row r="217" s="2" customFormat="1" ht="6.96" customHeight="1">
      <c r="A217" s="40"/>
      <c r="B217" s="61"/>
      <c r="C217" s="62"/>
      <c r="D217" s="62"/>
      <c r="E217" s="62"/>
      <c r="F217" s="62"/>
      <c r="G217" s="62"/>
      <c r="H217" s="62"/>
      <c r="I217" s="62"/>
      <c r="J217" s="62"/>
      <c r="K217" s="62"/>
      <c r="L217" s="46"/>
      <c r="M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</row>
  </sheetData>
  <sheetProtection sheet="1" autoFilter="0" formatColumns="0" formatRows="0" objects="1" scenarios="1" spinCount="100000" saltValue="DWcYP+wSnyYyNOYZtmkUv7uJGbUMkxypFF3hwtC4UOaceATJTfdPeYq2K5B+Dj+eRXgTrhIt88MeWAvsyGusWQ==" hashValue="5b928Aq6Eyc97VpcQbR4BAEn60xmz01kbUS2EGj495og6qQvUCkTqJkiKqIUO8s44fgwI+m2e4kPTw0jGFBpXA==" algorithmName="SHA-512" password="CC35"/>
  <autoFilter ref="C87:K21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113106123"/>
    <hyperlink ref="F96" r:id="rId2" display="https://podminky.urs.cz/item/CS_URS_2025_01/180405114"/>
    <hyperlink ref="F104" r:id="rId3" display="https://podminky.urs.cz/item/CS_URS_2025_01/591141111"/>
    <hyperlink ref="F110" r:id="rId4" display="https://podminky.urs.cz/item/CS_URS_2025_01/567120109"/>
    <hyperlink ref="F114" r:id="rId5" display="https://podminky.urs.cz/item/CS_URS_2025_01/596211120"/>
    <hyperlink ref="F140" r:id="rId6" display="https://podminky.urs.cz/item/CS_URS_2025_01/564710001"/>
    <hyperlink ref="F145" r:id="rId7" display="https://podminky.urs.cz/item/CS_URS_2025_01/564851011"/>
    <hyperlink ref="F152" r:id="rId8" display="https://podminky.urs.cz/item/CS_URS_2025_01/916131113"/>
    <hyperlink ref="F162" r:id="rId9" display="https://podminky.urs.cz/item/CS_URS_2025_01/916231213"/>
    <hyperlink ref="F173" r:id="rId10" display="https://podminky.urs.cz/item/CS_URS_2025_01/460091111"/>
    <hyperlink ref="F178" r:id="rId11" display="https://podminky.urs.cz/item/CS_URS_2025_01/468011141"/>
    <hyperlink ref="F182" r:id="rId12" display="https://podminky.urs.cz/item/CS_URS_2025_01/468011131"/>
    <hyperlink ref="F186" r:id="rId13" display="https://podminky.urs.cz/item/CS_URS_2025_01/468011121"/>
    <hyperlink ref="F190" r:id="rId14" display="https://podminky.urs.cz/item/CS_URS_2025_01/468011122"/>
    <hyperlink ref="F194" r:id="rId15" display="https://podminky.urs.cz/item/CS_URS_2025_01/468031211"/>
    <hyperlink ref="F198" r:id="rId16" display="https://podminky.urs.cz/item/CS_URS_2025_01/460381111"/>
    <hyperlink ref="F202" r:id="rId17" display="https://podminky.urs.cz/item/CS_URS_2025_01/460371111"/>
    <hyperlink ref="F206" r:id="rId18" display="https://podminky.urs.cz/item/CS_URS_2025_01/460341113"/>
    <hyperlink ref="F210" r:id="rId19" display="https://podminky.urs.cz/item/CS_URS_2025_01/460551112"/>
    <hyperlink ref="F214" r:id="rId20" display="https://podminky.urs.cz/item/CS_URS_2025_01/460581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  <c r="AZ2" s="275" t="s">
        <v>549</v>
      </c>
      <c r="BA2" s="275" t="s">
        <v>550</v>
      </c>
      <c r="BB2" s="275" t="s">
        <v>19</v>
      </c>
      <c r="BC2" s="275" t="s">
        <v>192</v>
      </c>
      <c r="BD2" s="275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  <c r="AZ3" s="275" t="s">
        <v>551</v>
      </c>
      <c r="BA3" s="275" t="s">
        <v>552</v>
      </c>
      <c r="BB3" s="275" t="s">
        <v>19</v>
      </c>
      <c r="BC3" s="275" t="s">
        <v>338</v>
      </c>
      <c r="BD3" s="275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  <c r="AZ4" s="275" t="s">
        <v>553</v>
      </c>
      <c r="BA4" s="275" t="s">
        <v>554</v>
      </c>
      <c r="BB4" s="275" t="s">
        <v>19</v>
      </c>
      <c r="BC4" s="275" t="s">
        <v>555</v>
      </c>
      <c r="BD4" s="275" t="s">
        <v>84</v>
      </c>
    </row>
    <row r="5" s="1" customFormat="1" ht="6.96" customHeight="1">
      <c r="B5" s="22"/>
      <c r="L5" s="22"/>
      <c r="AZ5" s="275" t="s">
        <v>556</v>
      </c>
      <c r="BA5" s="275" t="s">
        <v>557</v>
      </c>
      <c r="BB5" s="275" t="s">
        <v>19</v>
      </c>
      <c r="BC5" s="275" t="s">
        <v>337</v>
      </c>
      <c r="BD5" s="275" t="s">
        <v>84</v>
      </c>
    </row>
    <row r="6" s="1" customFormat="1" ht="12" customHeight="1">
      <c r="B6" s="22"/>
      <c r="D6" s="134" t="s">
        <v>16</v>
      </c>
      <c r="L6" s="22"/>
      <c r="AZ6" s="275" t="s">
        <v>558</v>
      </c>
      <c r="BA6" s="275" t="s">
        <v>559</v>
      </c>
      <c r="BB6" s="275" t="s">
        <v>19</v>
      </c>
      <c r="BC6" s="275" t="s">
        <v>479</v>
      </c>
      <c r="BD6" s="275" t="s">
        <v>84</v>
      </c>
    </row>
    <row r="7" s="1" customFormat="1" ht="16.5" customHeight="1">
      <c r="B7" s="22"/>
      <c r="E7" s="135" t="str">
        <f>'Rekapitulace stavby'!K6</f>
        <v>Měšice, křižovatka silnic II/244 x III/2443 – SSZ</v>
      </c>
      <c r="F7" s="134"/>
      <c r="G7" s="134"/>
      <c r="H7" s="134"/>
      <c r="L7" s="22"/>
      <c r="AZ7" s="275" t="s">
        <v>560</v>
      </c>
      <c r="BA7" s="275" t="s">
        <v>561</v>
      </c>
      <c r="BB7" s="275" t="s">
        <v>19</v>
      </c>
      <c r="BC7" s="275" t="s">
        <v>562</v>
      </c>
      <c r="BD7" s="275" t="s">
        <v>84</v>
      </c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275" t="s">
        <v>563</v>
      </c>
      <c r="BA8" s="275" t="s">
        <v>564</v>
      </c>
      <c r="BB8" s="275" t="s">
        <v>19</v>
      </c>
      <c r="BC8" s="275" t="s">
        <v>265</v>
      </c>
      <c r="BD8" s="275" t="s">
        <v>84</v>
      </c>
    </row>
    <row r="9" s="2" customFormat="1" ht="16.5" customHeight="1">
      <c r="A9" s="40"/>
      <c r="B9" s="46"/>
      <c r="C9" s="40"/>
      <c r="D9" s="40"/>
      <c r="E9" s="137" t="s">
        <v>565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275" t="s">
        <v>566</v>
      </c>
      <c r="BA9" s="275" t="s">
        <v>567</v>
      </c>
      <c r="BB9" s="275" t="s">
        <v>19</v>
      </c>
      <c r="BC9" s="275" t="s">
        <v>568</v>
      </c>
      <c r="BD9" s="275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275" t="s">
        <v>569</v>
      </c>
      <c r="BA10" s="275" t="s">
        <v>570</v>
      </c>
      <c r="BB10" s="275" t="s">
        <v>19</v>
      </c>
      <c r="BC10" s="275" t="s">
        <v>337</v>
      </c>
      <c r="BD10" s="275" t="s">
        <v>84</v>
      </c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275" t="s">
        <v>571</v>
      </c>
      <c r="BA11" s="275" t="s">
        <v>572</v>
      </c>
      <c r="BB11" s="275" t="s">
        <v>19</v>
      </c>
      <c r="BC11" s="275" t="s">
        <v>180</v>
      </c>
      <c r="BD11" s="275" t="s">
        <v>84</v>
      </c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379</v>
      </c>
      <c r="G12" s="40"/>
      <c r="H12" s="40"/>
      <c r="I12" s="134" t="s">
        <v>23</v>
      </c>
      <c r="J12" s="139" t="str">
        <f>'Rekapitulace stavby'!AN8</f>
        <v>19. 2. 2025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275" t="s">
        <v>573</v>
      </c>
      <c r="BA12" s="275" t="s">
        <v>574</v>
      </c>
      <c r="BB12" s="275" t="s">
        <v>19</v>
      </c>
      <c r="BC12" s="275" t="s">
        <v>153</v>
      </c>
      <c r="BD12" s="275" t="s">
        <v>84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275" t="s">
        <v>575</v>
      </c>
      <c r="BA13" s="275" t="s">
        <v>576</v>
      </c>
      <c r="BB13" s="275" t="s">
        <v>19</v>
      </c>
      <c r="BC13" s="275" t="s">
        <v>577</v>
      </c>
      <c r="BD13" s="275" t="s">
        <v>144</v>
      </c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275" t="s">
        <v>578</v>
      </c>
      <c r="BA14" s="275" t="s">
        <v>579</v>
      </c>
      <c r="BB14" s="275" t="s">
        <v>19</v>
      </c>
      <c r="BC14" s="275" t="s">
        <v>533</v>
      </c>
      <c r="BD14" s="275" t="s">
        <v>84</v>
      </c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580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ROUND((SUM(BE90:BE534)),  2)</f>
        <v>0</v>
      </c>
      <c r="G33" s="40"/>
      <c r="H33" s="40"/>
      <c r="I33" s="150">
        <v>0.20999999999999999</v>
      </c>
      <c r="J33" s="149">
        <f>ROUND(((SUM(BE90:BE534))*I33),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ROUND((SUM(BF90:BF534)),  2)</f>
        <v>0</v>
      </c>
      <c r="G34" s="40"/>
      <c r="H34" s="40"/>
      <c r="I34" s="150">
        <v>0.12</v>
      </c>
      <c r="J34" s="149">
        <f>ROUND(((SUM(BF90:BF534))*I34),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ROUND((SUM(BG90:BG534)),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ROUND((SUM(BH90:BH534)),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ROUND((SUM(BI90:BI534)),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Měšice, křižovatka silnic II/244 x III/2443 – SSZ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Technologie SSZ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Měšice, křižovatka silnic 11/244 x 111/2443</v>
      </c>
      <c r="G52" s="42"/>
      <c r="H52" s="42"/>
      <c r="I52" s="34" t="s">
        <v>23</v>
      </c>
      <c r="J52" s="74" t="str">
        <f>IF(J12="","",J12)</f>
        <v>19. 2. 2025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KSÚS Středočeského kraje</v>
      </c>
      <c r="G54" s="42"/>
      <c r="H54" s="42"/>
      <c r="I54" s="34" t="s">
        <v>31</v>
      </c>
      <c r="J54" s="38" t="str">
        <f>E21</f>
        <v xml:space="preserve"> AŽD Praha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AŽD Praha s.r.o., DAST Brno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J123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581</v>
      </c>
      <c r="E64" s="170"/>
      <c r="F64" s="170"/>
      <c r="G64" s="170"/>
      <c r="H64" s="170"/>
      <c r="I64" s="170"/>
      <c r="J64" s="171">
        <f>J134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582</v>
      </c>
      <c r="E65" s="176"/>
      <c r="F65" s="176"/>
      <c r="G65" s="176"/>
      <c r="H65" s="176"/>
      <c r="I65" s="176"/>
      <c r="J65" s="177">
        <f>J135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111</v>
      </c>
      <c r="E66" s="170"/>
      <c r="F66" s="170"/>
      <c r="G66" s="170"/>
      <c r="H66" s="170"/>
      <c r="I66" s="170"/>
      <c r="J66" s="171">
        <f>J229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583</v>
      </c>
      <c r="E67" s="176"/>
      <c r="F67" s="176"/>
      <c r="G67" s="176"/>
      <c r="H67" s="176"/>
      <c r="I67" s="176"/>
      <c r="J67" s="177">
        <f>J230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584</v>
      </c>
      <c r="E68" s="176"/>
      <c r="F68" s="176"/>
      <c r="G68" s="176"/>
      <c r="H68" s="176"/>
      <c r="I68" s="176"/>
      <c r="J68" s="177">
        <f>J245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585</v>
      </c>
      <c r="E69" s="176"/>
      <c r="F69" s="176"/>
      <c r="G69" s="176"/>
      <c r="H69" s="176"/>
      <c r="I69" s="176"/>
      <c r="J69" s="177">
        <f>J446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112</v>
      </c>
      <c r="E70" s="176"/>
      <c r="F70" s="176"/>
      <c r="G70" s="176"/>
      <c r="H70" s="176"/>
      <c r="I70" s="176"/>
      <c r="J70" s="177">
        <f>J450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113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Měšice, křižovatka silnic II/244 x III/2443 – SSZ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98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401 - Technologie SSZ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 xml:space="preserve"> Měšice, křižovatka silnic 11/244 x 111/2443</v>
      </c>
      <c r="G84" s="42"/>
      <c r="H84" s="42"/>
      <c r="I84" s="34" t="s">
        <v>23</v>
      </c>
      <c r="J84" s="74" t="str">
        <f>IF(J12="","",J12)</f>
        <v>19. 2. 2025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KSÚS Středočeského kraje</v>
      </c>
      <c r="G86" s="42"/>
      <c r="H86" s="42"/>
      <c r="I86" s="34" t="s">
        <v>31</v>
      </c>
      <c r="J86" s="38" t="str">
        <f>E21</f>
        <v xml:space="preserve"> AŽD Praha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>AŽD Praha s.r.o., DAST Brno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114</v>
      </c>
      <c r="D89" s="182" t="s">
        <v>59</v>
      </c>
      <c r="E89" s="182" t="s">
        <v>55</v>
      </c>
      <c r="F89" s="182" t="s">
        <v>56</v>
      </c>
      <c r="G89" s="182" t="s">
        <v>115</v>
      </c>
      <c r="H89" s="182" t="s">
        <v>116</v>
      </c>
      <c r="I89" s="182" t="s">
        <v>117</v>
      </c>
      <c r="J89" s="182" t="s">
        <v>102</v>
      </c>
      <c r="K89" s="183" t="s">
        <v>118</v>
      </c>
      <c r="L89" s="184"/>
      <c r="M89" s="94" t="s">
        <v>19</v>
      </c>
      <c r="N89" s="95" t="s">
        <v>44</v>
      </c>
      <c r="O89" s="95" t="s">
        <v>119</v>
      </c>
      <c r="P89" s="95" t="s">
        <v>120</v>
      </c>
      <c r="Q89" s="95" t="s">
        <v>121</v>
      </c>
      <c r="R89" s="95" t="s">
        <v>122</v>
      </c>
      <c r="S89" s="95" t="s">
        <v>123</v>
      </c>
      <c r="T89" s="96" t="s">
        <v>124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125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P91+P134+P229</f>
        <v>0</v>
      </c>
      <c r="Q90" s="98"/>
      <c r="R90" s="187">
        <f>R91+R134+R229</f>
        <v>17.836878599999999</v>
      </c>
      <c r="S90" s="98"/>
      <c r="T90" s="188">
        <f>T91+T134+T229</f>
        <v>7.6999999999999993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103</v>
      </c>
      <c r="BK90" s="189">
        <f>BK91+BK134+BK229</f>
        <v>0</v>
      </c>
    </row>
    <row r="91" s="12" customFormat="1" ht="25.92" customHeight="1">
      <c r="A91" s="12"/>
      <c r="B91" s="190"/>
      <c r="C91" s="191"/>
      <c r="D91" s="192" t="s">
        <v>73</v>
      </c>
      <c r="E91" s="193" t="s">
        <v>126</v>
      </c>
      <c r="F91" s="193" t="s">
        <v>127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P92+P98+P123</f>
        <v>0</v>
      </c>
      <c r="Q91" s="198"/>
      <c r="R91" s="199">
        <f>R92+R98+R123</f>
        <v>4.0860300000000001</v>
      </c>
      <c r="S91" s="198"/>
      <c r="T91" s="200">
        <f>T92+T98+T123</f>
        <v>3.6400000000000001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82</v>
      </c>
      <c r="AT91" s="202" t="s">
        <v>73</v>
      </c>
      <c r="AU91" s="202" t="s">
        <v>74</v>
      </c>
      <c r="AY91" s="201" t="s">
        <v>128</v>
      </c>
      <c r="BK91" s="203">
        <f>BK92+BK98+BK123</f>
        <v>0</v>
      </c>
    </row>
    <row r="92" s="12" customFormat="1" ht="22.8" customHeight="1">
      <c r="A92" s="12"/>
      <c r="B92" s="190"/>
      <c r="C92" s="191"/>
      <c r="D92" s="192" t="s">
        <v>73</v>
      </c>
      <c r="E92" s="204" t="s">
        <v>82</v>
      </c>
      <c r="F92" s="204" t="s">
        <v>129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SUM(P93:P97)</f>
        <v>0</v>
      </c>
      <c r="Q92" s="198"/>
      <c r="R92" s="199">
        <f>SUM(R93:R97)</f>
        <v>0</v>
      </c>
      <c r="S92" s="198"/>
      <c r="T92" s="200">
        <f>SUM(T93:T97)</f>
        <v>3.6400000000000001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82</v>
      </c>
      <c r="AT92" s="202" t="s">
        <v>73</v>
      </c>
      <c r="AU92" s="202" t="s">
        <v>82</v>
      </c>
      <c r="AY92" s="201" t="s">
        <v>128</v>
      </c>
      <c r="BK92" s="203">
        <f>SUM(BK93:BK97)</f>
        <v>0</v>
      </c>
    </row>
    <row r="93" s="2" customFormat="1" ht="37.8" customHeight="1">
      <c r="A93" s="40"/>
      <c r="B93" s="41"/>
      <c r="C93" s="206" t="s">
        <v>82</v>
      </c>
      <c r="D93" s="206" t="s">
        <v>130</v>
      </c>
      <c r="E93" s="207" t="s">
        <v>381</v>
      </c>
      <c r="F93" s="208" t="s">
        <v>382</v>
      </c>
      <c r="G93" s="209" t="s">
        <v>133</v>
      </c>
      <c r="H93" s="210">
        <v>14</v>
      </c>
      <c r="I93" s="211"/>
      <c r="J93" s="212">
        <f>ROUND(I93*H93,2)</f>
        <v>0</v>
      </c>
      <c r="K93" s="208" t="s">
        <v>383</v>
      </c>
      <c r="L93" s="46"/>
      <c r="M93" s="213" t="s">
        <v>19</v>
      </c>
      <c r="N93" s="214" t="s">
        <v>45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0.26000000000000001</v>
      </c>
      <c r="T93" s="216">
        <f>S93*H93</f>
        <v>3.6400000000000001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134</v>
      </c>
      <c r="AT93" s="217" t="s">
        <v>130</v>
      </c>
      <c r="AU93" s="217" t="s">
        <v>84</v>
      </c>
      <c r="AY93" s="19" t="s">
        <v>128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82</v>
      </c>
      <c r="BK93" s="218">
        <f>ROUND(I93*H93,2)</f>
        <v>0</v>
      </c>
      <c r="BL93" s="19" t="s">
        <v>134</v>
      </c>
      <c r="BM93" s="217" t="s">
        <v>586</v>
      </c>
    </row>
    <row r="94" s="2" customFormat="1">
      <c r="A94" s="40"/>
      <c r="B94" s="41"/>
      <c r="C94" s="42"/>
      <c r="D94" s="267" t="s">
        <v>385</v>
      </c>
      <c r="E94" s="42"/>
      <c r="F94" s="268" t="s">
        <v>386</v>
      </c>
      <c r="G94" s="42"/>
      <c r="H94" s="42"/>
      <c r="I94" s="269"/>
      <c r="J94" s="42"/>
      <c r="K94" s="42"/>
      <c r="L94" s="46"/>
      <c r="M94" s="270"/>
      <c r="N94" s="27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385</v>
      </c>
      <c r="AU94" s="19" t="s">
        <v>84</v>
      </c>
    </row>
    <row r="95" s="13" customFormat="1">
      <c r="A95" s="13"/>
      <c r="B95" s="219"/>
      <c r="C95" s="220"/>
      <c r="D95" s="221" t="s">
        <v>136</v>
      </c>
      <c r="E95" s="222" t="s">
        <v>19</v>
      </c>
      <c r="F95" s="223" t="s">
        <v>387</v>
      </c>
      <c r="G95" s="220"/>
      <c r="H95" s="222" t="s">
        <v>19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136</v>
      </c>
      <c r="AU95" s="229" t="s">
        <v>84</v>
      </c>
      <c r="AV95" s="13" t="s">
        <v>82</v>
      </c>
      <c r="AW95" s="13" t="s">
        <v>35</v>
      </c>
      <c r="AX95" s="13" t="s">
        <v>74</v>
      </c>
      <c r="AY95" s="229" t="s">
        <v>128</v>
      </c>
    </row>
    <row r="96" s="13" customFormat="1">
      <c r="A96" s="13"/>
      <c r="B96" s="219"/>
      <c r="C96" s="220"/>
      <c r="D96" s="221" t="s">
        <v>136</v>
      </c>
      <c r="E96" s="222" t="s">
        <v>19</v>
      </c>
      <c r="F96" s="223" t="s">
        <v>587</v>
      </c>
      <c r="G96" s="220"/>
      <c r="H96" s="222" t="s">
        <v>19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136</v>
      </c>
      <c r="AU96" s="229" t="s">
        <v>84</v>
      </c>
      <c r="AV96" s="13" t="s">
        <v>82</v>
      </c>
      <c r="AW96" s="13" t="s">
        <v>35</v>
      </c>
      <c r="AX96" s="13" t="s">
        <v>74</v>
      </c>
      <c r="AY96" s="229" t="s">
        <v>128</v>
      </c>
    </row>
    <row r="97" s="14" customFormat="1">
      <c r="A97" s="14"/>
      <c r="B97" s="230"/>
      <c r="C97" s="231"/>
      <c r="D97" s="221" t="s">
        <v>136</v>
      </c>
      <c r="E97" s="232" t="s">
        <v>19</v>
      </c>
      <c r="F97" s="233" t="s">
        <v>186</v>
      </c>
      <c r="G97" s="231"/>
      <c r="H97" s="234">
        <v>14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136</v>
      </c>
      <c r="AU97" s="240" t="s">
        <v>84</v>
      </c>
      <c r="AV97" s="14" t="s">
        <v>84</v>
      </c>
      <c r="AW97" s="14" t="s">
        <v>35</v>
      </c>
      <c r="AX97" s="14" t="s">
        <v>82</v>
      </c>
      <c r="AY97" s="240" t="s">
        <v>128</v>
      </c>
    </row>
    <row r="98" s="12" customFormat="1" ht="22.8" customHeight="1">
      <c r="A98" s="12"/>
      <c r="B98" s="190"/>
      <c r="C98" s="191"/>
      <c r="D98" s="192" t="s">
        <v>73</v>
      </c>
      <c r="E98" s="204" t="s">
        <v>166</v>
      </c>
      <c r="F98" s="204" t="s">
        <v>167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SUM(P99:P122)</f>
        <v>0</v>
      </c>
      <c r="Q98" s="198"/>
      <c r="R98" s="199">
        <f>SUM(R99:R122)</f>
        <v>4.0860300000000001</v>
      </c>
      <c r="S98" s="198"/>
      <c r="T98" s="200">
        <f>SUM(T99:T122)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82</v>
      </c>
      <c r="AT98" s="202" t="s">
        <v>73</v>
      </c>
      <c r="AU98" s="202" t="s">
        <v>82</v>
      </c>
      <c r="AY98" s="201" t="s">
        <v>128</v>
      </c>
      <c r="BK98" s="203">
        <f>SUM(BK99:BK122)</f>
        <v>0</v>
      </c>
    </row>
    <row r="99" s="2" customFormat="1" ht="37.8" customHeight="1">
      <c r="A99" s="40"/>
      <c r="B99" s="41"/>
      <c r="C99" s="206" t="s">
        <v>84</v>
      </c>
      <c r="D99" s="206" t="s">
        <v>130</v>
      </c>
      <c r="E99" s="207" t="s">
        <v>416</v>
      </c>
      <c r="F99" s="208" t="s">
        <v>417</v>
      </c>
      <c r="G99" s="209" t="s">
        <v>133</v>
      </c>
      <c r="H99" s="210">
        <v>14</v>
      </c>
      <c r="I99" s="211"/>
      <c r="J99" s="212">
        <f>ROUND(I99*H99,2)</f>
        <v>0</v>
      </c>
      <c r="K99" s="208" t="s">
        <v>383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0.089219999999999994</v>
      </c>
      <c r="R99" s="215">
        <f>Q99*H99</f>
        <v>1.24908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134</v>
      </c>
      <c r="AT99" s="217" t="s">
        <v>130</v>
      </c>
      <c r="AU99" s="217" t="s">
        <v>84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134</v>
      </c>
      <c r="BM99" s="217" t="s">
        <v>588</v>
      </c>
    </row>
    <row r="100" s="2" customFormat="1">
      <c r="A100" s="40"/>
      <c r="B100" s="41"/>
      <c r="C100" s="42"/>
      <c r="D100" s="267" t="s">
        <v>385</v>
      </c>
      <c r="E100" s="42"/>
      <c r="F100" s="268" t="s">
        <v>419</v>
      </c>
      <c r="G100" s="42"/>
      <c r="H100" s="42"/>
      <c r="I100" s="269"/>
      <c r="J100" s="42"/>
      <c r="K100" s="42"/>
      <c r="L100" s="46"/>
      <c r="M100" s="270"/>
      <c r="N100" s="27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385</v>
      </c>
      <c r="AU100" s="19" t="s">
        <v>84</v>
      </c>
    </row>
    <row r="101" s="13" customFormat="1">
      <c r="A101" s="13"/>
      <c r="B101" s="219"/>
      <c r="C101" s="220"/>
      <c r="D101" s="221" t="s">
        <v>136</v>
      </c>
      <c r="E101" s="222" t="s">
        <v>19</v>
      </c>
      <c r="F101" s="223" t="s">
        <v>420</v>
      </c>
      <c r="G101" s="220"/>
      <c r="H101" s="222" t="s">
        <v>19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136</v>
      </c>
      <c r="AU101" s="229" t="s">
        <v>84</v>
      </c>
      <c r="AV101" s="13" t="s">
        <v>82</v>
      </c>
      <c r="AW101" s="13" t="s">
        <v>35</v>
      </c>
      <c r="AX101" s="13" t="s">
        <v>74</v>
      </c>
      <c r="AY101" s="229" t="s">
        <v>128</v>
      </c>
    </row>
    <row r="102" s="13" customFormat="1">
      <c r="A102" s="13"/>
      <c r="B102" s="219"/>
      <c r="C102" s="220"/>
      <c r="D102" s="221" t="s">
        <v>136</v>
      </c>
      <c r="E102" s="222" t="s">
        <v>19</v>
      </c>
      <c r="F102" s="223" t="s">
        <v>587</v>
      </c>
      <c r="G102" s="220"/>
      <c r="H102" s="222" t="s">
        <v>19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136</v>
      </c>
      <c r="AU102" s="229" t="s">
        <v>84</v>
      </c>
      <c r="AV102" s="13" t="s">
        <v>82</v>
      </c>
      <c r="AW102" s="13" t="s">
        <v>35</v>
      </c>
      <c r="AX102" s="13" t="s">
        <v>74</v>
      </c>
      <c r="AY102" s="229" t="s">
        <v>128</v>
      </c>
    </row>
    <row r="103" s="14" customFormat="1">
      <c r="A103" s="14"/>
      <c r="B103" s="230"/>
      <c r="C103" s="231"/>
      <c r="D103" s="221" t="s">
        <v>136</v>
      </c>
      <c r="E103" s="232" t="s">
        <v>19</v>
      </c>
      <c r="F103" s="233" t="s">
        <v>186</v>
      </c>
      <c r="G103" s="231"/>
      <c r="H103" s="234">
        <v>14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136</v>
      </c>
      <c r="AU103" s="240" t="s">
        <v>84</v>
      </c>
      <c r="AV103" s="14" t="s">
        <v>84</v>
      </c>
      <c r="AW103" s="14" t="s">
        <v>35</v>
      </c>
      <c r="AX103" s="14" t="s">
        <v>82</v>
      </c>
      <c r="AY103" s="240" t="s">
        <v>128</v>
      </c>
    </row>
    <row r="104" s="2" customFormat="1" ht="16.5" customHeight="1">
      <c r="A104" s="40"/>
      <c r="B104" s="41"/>
      <c r="C104" s="241" t="s">
        <v>144</v>
      </c>
      <c r="D104" s="241" t="s">
        <v>228</v>
      </c>
      <c r="E104" s="242" t="s">
        <v>423</v>
      </c>
      <c r="F104" s="243" t="s">
        <v>424</v>
      </c>
      <c r="G104" s="244" t="s">
        <v>133</v>
      </c>
      <c r="H104" s="245">
        <v>5.1500000000000004</v>
      </c>
      <c r="I104" s="246"/>
      <c r="J104" s="247">
        <f>ROUND(I104*H104,2)</f>
        <v>0</v>
      </c>
      <c r="K104" s="243" t="s">
        <v>383</v>
      </c>
      <c r="L104" s="248"/>
      <c r="M104" s="249" t="s">
        <v>19</v>
      </c>
      <c r="N104" s="250" t="s">
        <v>45</v>
      </c>
      <c r="O104" s="86"/>
      <c r="P104" s="215">
        <f>O104*H104</f>
        <v>0</v>
      </c>
      <c r="Q104" s="215">
        <v>0.113</v>
      </c>
      <c r="R104" s="215">
        <f>Q104*H104</f>
        <v>0.58195000000000008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212</v>
      </c>
      <c r="AT104" s="217" t="s">
        <v>228</v>
      </c>
      <c r="AU104" s="217" t="s">
        <v>84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134</v>
      </c>
      <c r="BM104" s="217" t="s">
        <v>589</v>
      </c>
    </row>
    <row r="105" s="13" customFormat="1">
      <c r="A105" s="13"/>
      <c r="B105" s="219"/>
      <c r="C105" s="220"/>
      <c r="D105" s="221" t="s">
        <v>136</v>
      </c>
      <c r="E105" s="222" t="s">
        <v>19</v>
      </c>
      <c r="F105" s="223" t="s">
        <v>426</v>
      </c>
      <c r="G105" s="220"/>
      <c r="H105" s="222" t="s">
        <v>19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136</v>
      </c>
      <c r="AU105" s="229" t="s">
        <v>84</v>
      </c>
      <c r="AV105" s="13" t="s">
        <v>82</v>
      </c>
      <c r="AW105" s="13" t="s">
        <v>35</v>
      </c>
      <c r="AX105" s="13" t="s">
        <v>74</v>
      </c>
      <c r="AY105" s="229" t="s">
        <v>128</v>
      </c>
    </row>
    <row r="106" s="13" customFormat="1">
      <c r="A106" s="13"/>
      <c r="B106" s="219"/>
      <c r="C106" s="220"/>
      <c r="D106" s="221" t="s">
        <v>136</v>
      </c>
      <c r="E106" s="222" t="s">
        <v>19</v>
      </c>
      <c r="F106" s="223" t="s">
        <v>427</v>
      </c>
      <c r="G106" s="220"/>
      <c r="H106" s="222" t="s">
        <v>19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136</v>
      </c>
      <c r="AU106" s="229" t="s">
        <v>84</v>
      </c>
      <c r="AV106" s="13" t="s">
        <v>82</v>
      </c>
      <c r="AW106" s="13" t="s">
        <v>35</v>
      </c>
      <c r="AX106" s="13" t="s">
        <v>74</v>
      </c>
      <c r="AY106" s="229" t="s">
        <v>128</v>
      </c>
    </row>
    <row r="107" s="13" customFormat="1">
      <c r="A107" s="13"/>
      <c r="B107" s="219"/>
      <c r="C107" s="220"/>
      <c r="D107" s="221" t="s">
        <v>136</v>
      </c>
      <c r="E107" s="222" t="s">
        <v>19</v>
      </c>
      <c r="F107" s="223" t="s">
        <v>587</v>
      </c>
      <c r="G107" s="220"/>
      <c r="H107" s="222" t="s">
        <v>19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136</v>
      </c>
      <c r="AU107" s="229" t="s">
        <v>84</v>
      </c>
      <c r="AV107" s="13" t="s">
        <v>82</v>
      </c>
      <c r="AW107" s="13" t="s">
        <v>35</v>
      </c>
      <c r="AX107" s="13" t="s">
        <v>74</v>
      </c>
      <c r="AY107" s="229" t="s">
        <v>128</v>
      </c>
    </row>
    <row r="108" s="14" customFormat="1">
      <c r="A108" s="14"/>
      <c r="B108" s="230"/>
      <c r="C108" s="231"/>
      <c r="D108" s="221" t="s">
        <v>136</v>
      </c>
      <c r="E108" s="232" t="s">
        <v>19</v>
      </c>
      <c r="F108" s="233" t="s">
        <v>166</v>
      </c>
      <c r="G108" s="231"/>
      <c r="H108" s="234">
        <v>5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136</v>
      </c>
      <c r="AU108" s="240" t="s">
        <v>84</v>
      </c>
      <c r="AV108" s="14" t="s">
        <v>84</v>
      </c>
      <c r="AW108" s="14" t="s">
        <v>35</v>
      </c>
      <c r="AX108" s="14" t="s">
        <v>74</v>
      </c>
      <c r="AY108" s="240" t="s">
        <v>128</v>
      </c>
    </row>
    <row r="109" s="15" customFormat="1">
      <c r="A109" s="15"/>
      <c r="B109" s="251"/>
      <c r="C109" s="252"/>
      <c r="D109" s="221" t="s">
        <v>136</v>
      </c>
      <c r="E109" s="253" t="s">
        <v>19</v>
      </c>
      <c r="F109" s="254" t="s">
        <v>284</v>
      </c>
      <c r="G109" s="252"/>
      <c r="H109" s="255">
        <v>5</v>
      </c>
      <c r="I109" s="256"/>
      <c r="J109" s="252"/>
      <c r="K109" s="252"/>
      <c r="L109" s="257"/>
      <c r="M109" s="258"/>
      <c r="N109" s="259"/>
      <c r="O109" s="259"/>
      <c r="P109" s="259"/>
      <c r="Q109" s="259"/>
      <c r="R109" s="259"/>
      <c r="S109" s="259"/>
      <c r="T109" s="26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1" t="s">
        <v>136</v>
      </c>
      <c r="AU109" s="261" t="s">
        <v>84</v>
      </c>
      <c r="AV109" s="15" t="s">
        <v>134</v>
      </c>
      <c r="AW109" s="15" t="s">
        <v>35</v>
      </c>
      <c r="AX109" s="15" t="s">
        <v>74</v>
      </c>
      <c r="AY109" s="261" t="s">
        <v>128</v>
      </c>
    </row>
    <row r="110" s="14" customFormat="1">
      <c r="A110" s="14"/>
      <c r="B110" s="230"/>
      <c r="C110" s="231"/>
      <c r="D110" s="221" t="s">
        <v>136</v>
      </c>
      <c r="E110" s="232" t="s">
        <v>19</v>
      </c>
      <c r="F110" s="233" t="s">
        <v>590</v>
      </c>
      <c r="G110" s="231"/>
      <c r="H110" s="234">
        <v>5.1500000000000004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136</v>
      </c>
      <c r="AU110" s="240" t="s">
        <v>84</v>
      </c>
      <c r="AV110" s="14" t="s">
        <v>84</v>
      </c>
      <c r="AW110" s="14" t="s">
        <v>35</v>
      </c>
      <c r="AX110" s="14" t="s">
        <v>82</v>
      </c>
      <c r="AY110" s="240" t="s">
        <v>128</v>
      </c>
    </row>
    <row r="111" s="2" customFormat="1" ht="24.15" customHeight="1">
      <c r="A111" s="40"/>
      <c r="B111" s="41"/>
      <c r="C111" s="206" t="s">
        <v>134</v>
      </c>
      <c r="D111" s="206" t="s">
        <v>130</v>
      </c>
      <c r="E111" s="207" t="s">
        <v>453</v>
      </c>
      <c r="F111" s="208" t="s">
        <v>454</v>
      </c>
      <c r="G111" s="209" t="s">
        <v>133</v>
      </c>
      <c r="H111" s="210">
        <v>5</v>
      </c>
      <c r="I111" s="211"/>
      <c r="J111" s="212">
        <f>ROUND(I111*H111,2)</f>
        <v>0</v>
      </c>
      <c r="K111" s="208" t="s">
        <v>383</v>
      </c>
      <c r="L111" s="46"/>
      <c r="M111" s="213" t="s">
        <v>19</v>
      </c>
      <c r="N111" s="214" t="s">
        <v>45</v>
      </c>
      <c r="O111" s="86"/>
      <c r="P111" s="215">
        <f>O111*H111</f>
        <v>0</v>
      </c>
      <c r="Q111" s="215">
        <v>0.106</v>
      </c>
      <c r="R111" s="215">
        <f>Q111*H111</f>
        <v>0.53000000000000003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134</v>
      </c>
      <c r="AT111" s="217" t="s">
        <v>130</v>
      </c>
      <c r="AU111" s="217" t="s">
        <v>84</v>
      </c>
      <c r="AY111" s="19" t="s">
        <v>128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82</v>
      </c>
      <c r="BK111" s="218">
        <f>ROUND(I111*H111,2)</f>
        <v>0</v>
      </c>
      <c r="BL111" s="19" t="s">
        <v>134</v>
      </c>
      <c r="BM111" s="217" t="s">
        <v>591</v>
      </c>
    </row>
    <row r="112" s="2" customFormat="1">
      <c r="A112" s="40"/>
      <c r="B112" s="41"/>
      <c r="C112" s="42"/>
      <c r="D112" s="267" t="s">
        <v>385</v>
      </c>
      <c r="E112" s="42"/>
      <c r="F112" s="268" t="s">
        <v>456</v>
      </c>
      <c r="G112" s="42"/>
      <c r="H112" s="42"/>
      <c r="I112" s="269"/>
      <c r="J112" s="42"/>
      <c r="K112" s="42"/>
      <c r="L112" s="46"/>
      <c r="M112" s="270"/>
      <c r="N112" s="27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385</v>
      </c>
      <c r="AU112" s="19" t="s">
        <v>84</v>
      </c>
    </row>
    <row r="113" s="13" customFormat="1">
      <c r="A113" s="13"/>
      <c r="B113" s="219"/>
      <c r="C113" s="220"/>
      <c r="D113" s="221" t="s">
        <v>136</v>
      </c>
      <c r="E113" s="222" t="s">
        <v>19</v>
      </c>
      <c r="F113" s="223" t="s">
        <v>440</v>
      </c>
      <c r="G113" s="220"/>
      <c r="H113" s="222" t="s">
        <v>19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136</v>
      </c>
      <c r="AU113" s="229" t="s">
        <v>84</v>
      </c>
      <c r="AV113" s="13" t="s">
        <v>82</v>
      </c>
      <c r="AW113" s="13" t="s">
        <v>35</v>
      </c>
      <c r="AX113" s="13" t="s">
        <v>74</v>
      </c>
      <c r="AY113" s="229" t="s">
        <v>128</v>
      </c>
    </row>
    <row r="114" s="13" customFormat="1">
      <c r="A114" s="13"/>
      <c r="B114" s="219"/>
      <c r="C114" s="220"/>
      <c r="D114" s="221" t="s">
        <v>136</v>
      </c>
      <c r="E114" s="222" t="s">
        <v>19</v>
      </c>
      <c r="F114" s="223" t="s">
        <v>457</v>
      </c>
      <c r="G114" s="220"/>
      <c r="H114" s="222" t="s">
        <v>19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136</v>
      </c>
      <c r="AU114" s="229" t="s">
        <v>84</v>
      </c>
      <c r="AV114" s="13" t="s">
        <v>82</v>
      </c>
      <c r="AW114" s="13" t="s">
        <v>35</v>
      </c>
      <c r="AX114" s="13" t="s">
        <v>74</v>
      </c>
      <c r="AY114" s="229" t="s">
        <v>128</v>
      </c>
    </row>
    <row r="115" s="13" customFormat="1">
      <c r="A115" s="13"/>
      <c r="B115" s="219"/>
      <c r="C115" s="220"/>
      <c r="D115" s="221" t="s">
        <v>136</v>
      </c>
      <c r="E115" s="222" t="s">
        <v>19</v>
      </c>
      <c r="F115" s="223" t="s">
        <v>587</v>
      </c>
      <c r="G115" s="220"/>
      <c r="H115" s="222" t="s">
        <v>19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136</v>
      </c>
      <c r="AU115" s="229" t="s">
        <v>84</v>
      </c>
      <c r="AV115" s="13" t="s">
        <v>82</v>
      </c>
      <c r="AW115" s="13" t="s">
        <v>35</v>
      </c>
      <c r="AX115" s="13" t="s">
        <v>74</v>
      </c>
      <c r="AY115" s="229" t="s">
        <v>128</v>
      </c>
    </row>
    <row r="116" s="14" customFormat="1">
      <c r="A116" s="14"/>
      <c r="B116" s="230"/>
      <c r="C116" s="231"/>
      <c r="D116" s="221" t="s">
        <v>136</v>
      </c>
      <c r="E116" s="232" t="s">
        <v>19</v>
      </c>
      <c r="F116" s="233" t="s">
        <v>166</v>
      </c>
      <c r="G116" s="231"/>
      <c r="H116" s="234">
        <v>5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136</v>
      </c>
      <c r="AU116" s="240" t="s">
        <v>84</v>
      </c>
      <c r="AV116" s="14" t="s">
        <v>84</v>
      </c>
      <c r="AW116" s="14" t="s">
        <v>35</v>
      </c>
      <c r="AX116" s="14" t="s">
        <v>82</v>
      </c>
      <c r="AY116" s="240" t="s">
        <v>128</v>
      </c>
    </row>
    <row r="117" s="2" customFormat="1" ht="21.75" customHeight="1">
      <c r="A117" s="40"/>
      <c r="B117" s="41"/>
      <c r="C117" s="206" t="s">
        <v>166</v>
      </c>
      <c r="D117" s="206" t="s">
        <v>130</v>
      </c>
      <c r="E117" s="207" t="s">
        <v>459</v>
      </c>
      <c r="F117" s="208" t="s">
        <v>460</v>
      </c>
      <c r="G117" s="209" t="s">
        <v>133</v>
      </c>
      <c r="H117" s="210">
        <v>5</v>
      </c>
      <c r="I117" s="211"/>
      <c r="J117" s="212">
        <f>ROUND(I117*H117,2)</f>
        <v>0</v>
      </c>
      <c r="K117" s="208" t="s">
        <v>383</v>
      </c>
      <c r="L117" s="46"/>
      <c r="M117" s="213" t="s">
        <v>19</v>
      </c>
      <c r="N117" s="214" t="s">
        <v>45</v>
      </c>
      <c r="O117" s="86"/>
      <c r="P117" s="215">
        <f>O117*H117</f>
        <v>0</v>
      </c>
      <c r="Q117" s="215">
        <v>0.34499999999999997</v>
      </c>
      <c r="R117" s="215">
        <f>Q117*H117</f>
        <v>1.7249999999999999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134</v>
      </c>
      <c r="AT117" s="217" t="s">
        <v>130</v>
      </c>
      <c r="AU117" s="217" t="s">
        <v>84</v>
      </c>
      <c r="AY117" s="19" t="s">
        <v>128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82</v>
      </c>
      <c r="BK117" s="218">
        <f>ROUND(I117*H117,2)</f>
        <v>0</v>
      </c>
      <c r="BL117" s="19" t="s">
        <v>134</v>
      </c>
      <c r="BM117" s="217" t="s">
        <v>592</v>
      </c>
    </row>
    <row r="118" s="2" customFormat="1">
      <c r="A118" s="40"/>
      <c r="B118" s="41"/>
      <c r="C118" s="42"/>
      <c r="D118" s="267" t="s">
        <v>385</v>
      </c>
      <c r="E118" s="42"/>
      <c r="F118" s="268" t="s">
        <v>462</v>
      </c>
      <c r="G118" s="42"/>
      <c r="H118" s="42"/>
      <c r="I118" s="269"/>
      <c r="J118" s="42"/>
      <c r="K118" s="42"/>
      <c r="L118" s="46"/>
      <c r="M118" s="270"/>
      <c r="N118" s="27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385</v>
      </c>
      <c r="AU118" s="19" t="s">
        <v>84</v>
      </c>
    </row>
    <row r="119" s="13" customFormat="1">
      <c r="A119" s="13"/>
      <c r="B119" s="219"/>
      <c r="C119" s="220"/>
      <c r="D119" s="221" t="s">
        <v>136</v>
      </c>
      <c r="E119" s="222" t="s">
        <v>19</v>
      </c>
      <c r="F119" s="223" t="s">
        <v>440</v>
      </c>
      <c r="G119" s="220"/>
      <c r="H119" s="222" t="s">
        <v>19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136</v>
      </c>
      <c r="AU119" s="229" t="s">
        <v>84</v>
      </c>
      <c r="AV119" s="13" t="s">
        <v>82</v>
      </c>
      <c r="AW119" s="13" t="s">
        <v>35</v>
      </c>
      <c r="AX119" s="13" t="s">
        <v>74</v>
      </c>
      <c r="AY119" s="229" t="s">
        <v>128</v>
      </c>
    </row>
    <row r="120" s="13" customFormat="1">
      <c r="A120" s="13"/>
      <c r="B120" s="219"/>
      <c r="C120" s="220"/>
      <c r="D120" s="221" t="s">
        <v>136</v>
      </c>
      <c r="E120" s="222" t="s">
        <v>19</v>
      </c>
      <c r="F120" s="223" t="s">
        <v>463</v>
      </c>
      <c r="G120" s="220"/>
      <c r="H120" s="222" t="s">
        <v>19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136</v>
      </c>
      <c r="AU120" s="229" t="s">
        <v>84</v>
      </c>
      <c r="AV120" s="13" t="s">
        <v>82</v>
      </c>
      <c r="AW120" s="13" t="s">
        <v>35</v>
      </c>
      <c r="AX120" s="13" t="s">
        <v>74</v>
      </c>
      <c r="AY120" s="229" t="s">
        <v>128</v>
      </c>
    </row>
    <row r="121" s="13" customFormat="1">
      <c r="A121" s="13"/>
      <c r="B121" s="219"/>
      <c r="C121" s="220"/>
      <c r="D121" s="221" t="s">
        <v>136</v>
      </c>
      <c r="E121" s="222" t="s">
        <v>19</v>
      </c>
      <c r="F121" s="223" t="s">
        <v>587</v>
      </c>
      <c r="G121" s="220"/>
      <c r="H121" s="222" t="s">
        <v>19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136</v>
      </c>
      <c r="AU121" s="229" t="s">
        <v>84</v>
      </c>
      <c r="AV121" s="13" t="s">
        <v>82</v>
      </c>
      <c r="AW121" s="13" t="s">
        <v>35</v>
      </c>
      <c r="AX121" s="13" t="s">
        <v>74</v>
      </c>
      <c r="AY121" s="229" t="s">
        <v>128</v>
      </c>
    </row>
    <row r="122" s="14" customFormat="1">
      <c r="A122" s="14"/>
      <c r="B122" s="230"/>
      <c r="C122" s="231"/>
      <c r="D122" s="221" t="s">
        <v>136</v>
      </c>
      <c r="E122" s="232" t="s">
        <v>19</v>
      </c>
      <c r="F122" s="233" t="s">
        <v>166</v>
      </c>
      <c r="G122" s="231"/>
      <c r="H122" s="234">
        <v>5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136</v>
      </c>
      <c r="AU122" s="240" t="s">
        <v>84</v>
      </c>
      <c r="AV122" s="14" t="s">
        <v>84</v>
      </c>
      <c r="AW122" s="14" t="s">
        <v>35</v>
      </c>
      <c r="AX122" s="14" t="s">
        <v>82</v>
      </c>
      <c r="AY122" s="240" t="s">
        <v>128</v>
      </c>
    </row>
    <row r="123" s="12" customFormat="1" ht="22.8" customHeight="1">
      <c r="A123" s="12"/>
      <c r="B123" s="190"/>
      <c r="C123" s="191"/>
      <c r="D123" s="192" t="s">
        <v>73</v>
      </c>
      <c r="E123" s="204" t="s">
        <v>360</v>
      </c>
      <c r="F123" s="204" t="s">
        <v>361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SUM(P124:P133)</f>
        <v>0</v>
      </c>
      <c r="Q123" s="198"/>
      <c r="R123" s="199">
        <f>SUM(R124:R133)</f>
        <v>0</v>
      </c>
      <c r="S123" s="198"/>
      <c r="T123" s="200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82</v>
      </c>
      <c r="AT123" s="202" t="s">
        <v>73</v>
      </c>
      <c r="AU123" s="202" t="s">
        <v>82</v>
      </c>
      <c r="AY123" s="201" t="s">
        <v>128</v>
      </c>
      <c r="BK123" s="203">
        <f>SUM(BK124:BK133)</f>
        <v>0</v>
      </c>
    </row>
    <row r="124" s="2" customFormat="1" ht="24.15" customHeight="1">
      <c r="A124" s="40"/>
      <c r="B124" s="41"/>
      <c r="C124" s="206" t="s">
        <v>428</v>
      </c>
      <c r="D124" s="206" t="s">
        <v>130</v>
      </c>
      <c r="E124" s="207" t="s">
        <v>593</v>
      </c>
      <c r="F124" s="208" t="s">
        <v>594</v>
      </c>
      <c r="G124" s="209" t="s">
        <v>365</v>
      </c>
      <c r="H124" s="210">
        <v>2.5219999999999998</v>
      </c>
      <c r="I124" s="211"/>
      <c r="J124" s="212">
        <f>ROUND(I124*H124,2)</f>
        <v>0</v>
      </c>
      <c r="K124" s="208" t="s">
        <v>383</v>
      </c>
      <c r="L124" s="46"/>
      <c r="M124" s="213" t="s">
        <v>19</v>
      </c>
      <c r="N124" s="214" t="s">
        <v>45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134</v>
      </c>
      <c r="AT124" s="217" t="s">
        <v>130</v>
      </c>
      <c r="AU124" s="217" t="s">
        <v>84</v>
      </c>
      <c r="AY124" s="19" t="s">
        <v>128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82</v>
      </c>
      <c r="BK124" s="218">
        <f>ROUND(I124*H124,2)</f>
        <v>0</v>
      </c>
      <c r="BL124" s="19" t="s">
        <v>134</v>
      </c>
      <c r="BM124" s="217" t="s">
        <v>595</v>
      </c>
    </row>
    <row r="125" s="2" customFormat="1">
      <c r="A125" s="40"/>
      <c r="B125" s="41"/>
      <c r="C125" s="42"/>
      <c r="D125" s="267" t="s">
        <v>385</v>
      </c>
      <c r="E125" s="42"/>
      <c r="F125" s="268" t="s">
        <v>596</v>
      </c>
      <c r="G125" s="42"/>
      <c r="H125" s="42"/>
      <c r="I125" s="269"/>
      <c r="J125" s="42"/>
      <c r="K125" s="42"/>
      <c r="L125" s="46"/>
      <c r="M125" s="270"/>
      <c r="N125" s="27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385</v>
      </c>
      <c r="AU125" s="19" t="s">
        <v>84</v>
      </c>
    </row>
    <row r="126" s="2" customFormat="1" ht="24.15" customHeight="1">
      <c r="A126" s="40"/>
      <c r="B126" s="41"/>
      <c r="C126" s="206" t="s">
        <v>464</v>
      </c>
      <c r="D126" s="206" t="s">
        <v>130</v>
      </c>
      <c r="E126" s="207" t="s">
        <v>597</v>
      </c>
      <c r="F126" s="208" t="s">
        <v>598</v>
      </c>
      <c r="G126" s="209" t="s">
        <v>365</v>
      </c>
      <c r="H126" s="210">
        <v>2.5219999999999998</v>
      </c>
      <c r="I126" s="211"/>
      <c r="J126" s="212">
        <f>ROUND(I126*H126,2)</f>
        <v>0</v>
      </c>
      <c r="K126" s="208" t="s">
        <v>383</v>
      </c>
      <c r="L126" s="46"/>
      <c r="M126" s="213" t="s">
        <v>19</v>
      </c>
      <c r="N126" s="214" t="s">
        <v>45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134</v>
      </c>
      <c r="AT126" s="217" t="s">
        <v>130</v>
      </c>
      <c r="AU126" s="217" t="s">
        <v>84</v>
      </c>
      <c r="AY126" s="19" t="s">
        <v>128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82</v>
      </c>
      <c r="BK126" s="218">
        <f>ROUND(I126*H126,2)</f>
        <v>0</v>
      </c>
      <c r="BL126" s="19" t="s">
        <v>134</v>
      </c>
      <c r="BM126" s="217" t="s">
        <v>599</v>
      </c>
    </row>
    <row r="127" s="2" customFormat="1">
      <c r="A127" s="40"/>
      <c r="B127" s="41"/>
      <c r="C127" s="42"/>
      <c r="D127" s="267" t="s">
        <v>385</v>
      </c>
      <c r="E127" s="42"/>
      <c r="F127" s="268" t="s">
        <v>600</v>
      </c>
      <c r="G127" s="42"/>
      <c r="H127" s="42"/>
      <c r="I127" s="269"/>
      <c r="J127" s="42"/>
      <c r="K127" s="42"/>
      <c r="L127" s="46"/>
      <c r="M127" s="270"/>
      <c r="N127" s="27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385</v>
      </c>
      <c r="AU127" s="19" t="s">
        <v>84</v>
      </c>
    </row>
    <row r="128" s="2" customFormat="1" ht="24.15" customHeight="1">
      <c r="A128" s="40"/>
      <c r="B128" s="41"/>
      <c r="C128" s="206" t="s">
        <v>601</v>
      </c>
      <c r="D128" s="206" t="s">
        <v>130</v>
      </c>
      <c r="E128" s="207" t="s">
        <v>602</v>
      </c>
      <c r="F128" s="208" t="s">
        <v>603</v>
      </c>
      <c r="G128" s="209" t="s">
        <v>365</v>
      </c>
      <c r="H128" s="210">
        <v>2.5219999999999998</v>
      </c>
      <c r="I128" s="211"/>
      <c r="J128" s="212">
        <f>ROUND(I128*H128,2)</f>
        <v>0</v>
      </c>
      <c r="K128" s="208" t="s">
        <v>383</v>
      </c>
      <c r="L128" s="46"/>
      <c r="M128" s="213" t="s">
        <v>19</v>
      </c>
      <c r="N128" s="214" t="s">
        <v>45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134</v>
      </c>
      <c r="AT128" s="217" t="s">
        <v>130</v>
      </c>
      <c r="AU128" s="217" t="s">
        <v>84</v>
      </c>
      <c r="AY128" s="19" t="s">
        <v>128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82</v>
      </c>
      <c r="BK128" s="218">
        <f>ROUND(I128*H128,2)</f>
        <v>0</v>
      </c>
      <c r="BL128" s="19" t="s">
        <v>134</v>
      </c>
      <c r="BM128" s="217" t="s">
        <v>604</v>
      </c>
    </row>
    <row r="129" s="2" customFormat="1">
      <c r="A129" s="40"/>
      <c r="B129" s="41"/>
      <c r="C129" s="42"/>
      <c r="D129" s="267" t="s">
        <v>385</v>
      </c>
      <c r="E129" s="42"/>
      <c r="F129" s="268" t="s">
        <v>605</v>
      </c>
      <c r="G129" s="42"/>
      <c r="H129" s="42"/>
      <c r="I129" s="269"/>
      <c r="J129" s="42"/>
      <c r="K129" s="42"/>
      <c r="L129" s="46"/>
      <c r="M129" s="270"/>
      <c r="N129" s="27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385</v>
      </c>
      <c r="AU129" s="19" t="s">
        <v>84</v>
      </c>
    </row>
    <row r="130" s="2" customFormat="1" ht="24.15" customHeight="1">
      <c r="A130" s="40"/>
      <c r="B130" s="41"/>
      <c r="C130" s="206" t="s">
        <v>7</v>
      </c>
      <c r="D130" s="206" t="s">
        <v>130</v>
      </c>
      <c r="E130" s="207" t="s">
        <v>606</v>
      </c>
      <c r="F130" s="208" t="s">
        <v>607</v>
      </c>
      <c r="G130" s="209" t="s">
        <v>365</v>
      </c>
      <c r="H130" s="210">
        <v>2.5219999999999998</v>
      </c>
      <c r="I130" s="211"/>
      <c r="J130" s="212">
        <f>ROUND(I130*H130,2)</f>
        <v>0</v>
      </c>
      <c r="K130" s="208" t="s">
        <v>383</v>
      </c>
      <c r="L130" s="46"/>
      <c r="M130" s="213" t="s">
        <v>19</v>
      </c>
      <c r="N130" s="214" t="s">
        <v>45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134</v>
      </c>
      <c r="AT130" s="217" t="s">
        <v>130</v>
      </c>
      <c r="AU130" s="217" t="s">
        <v>84</v>
      </c>
      <c r="AY130" s="19" t="s">
        <v>128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82</v>
      </c>
      <c r="BK130" s="218">
        <f>ROUND(I130*H130,2)</f>
        <v>0</v>
      </c>
      <c r="BL130" s="19" t="s">
        <v>134</v>
      </c>
      <c r="BM130" s="217" t="s">
        <v>608</v>
      </c>
    </row>
    <row r="131" s="2" customFormat="1">
      <c r="A131" s="40"/>
      <c r="B131" s="41"/>
      <c r="C131" s="42"/>
      <c r="D131" s="267" t="s">
        <v>385</v>
      </c>
      <c r="E131" s="42"/>
      <c r="F131" s="268" t="s">
        <v>609</v>
      </c>
      <c r="G131" s="42"/>
      <c r="H131" s="42"/>
      <c r="I131" s="269"/>
      <c r="J131" s="42"/>
      <c r="K131" s="42"/>
      <c r="L131" s="46"/>
      <c r="M131" s="270"/>
      <c r="N131" s="27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385</v>
      </c>
      <c r="AU131" s="19" t="s">
        <v>84</v>
      </c>
    </row>
    <row r="132" s="2" customFormat="1" ht="37.8" customHeight="1">
      <c r="A132" s="40"/>
      <c r="B132" s="41"/>
      <c r="C132" s="206" t="s">
        <v>471</v>
      </c>
      <c r="D132" s="206" t="s">
        <v>130</v>
      </c>
      <c r="E132" s="207" t="s">
        <v>610</v>
      </c>
      <c r="F132" s="208" t="s">
        <v>611</v>
      </c>
      <c r="G132" s="209" t="s">
        <v>365</v>
      </c>
      <c r="H132" s="210">
        <v>2.5219999999999998</v>
      </c>
      <c r="I132" s="211"/>
      <c r="J132" s="212">
        <f>ROUND(I132*H132,2)</f>
        <v>0</v>
      </c>
      <c r="K132" s="208" t="s">
        <v>383</v>
      </c>
      <c r="L132" s="46"/>
      <c r="M132" s="213" t="s">
        <v>19</v>
      </c>
      <c r="N132" s="214" t="s">
        <v>45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134</v>
      </c>
      <c r="AT132" s="217" t="s">
        <v>130</v>
      </c>
      <c r="AU132" s="217" t="s">
        <v>84</v>
      </c>
      <c r="AY132" s="19" t="s">
        <v>128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82</v>
      </c>
      <c r="BK132" s="218">
        <f>ROUND(I132*H132,2)</f>
        <v>0</v>
      </c>
      <c r="BL132" s="19" t="s">
        <v>134</v>
      </c>
      <c r="BM132" s="217" t="s">
        <v>612</v>
      </c>
    </row>
    <row r="133" s="2" customFormat="1">
      <c r="A133" s="40"/>
      <c r="B133" s="41"/>
      <c r="C133" s="42"/>
      <c r="D133" s="267" t="s">
        <v>385</v>
      </c>
      <c r="E133" s="42"/>
      <c r="F133" s="268" t="s">
        <v>613</v>
      </c>
      <c r="G133" s="42"/>
      <c r="H133" s="42"/>
      <c r="I133" s="269"/>
      <c r="J133" s="42"/>
      <c r="K133" s="42"/>
      <c r="L133" s="46"/>
      <c r="M133" s="270"/>
      <c r="N133" s="27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385</v>
      </c>
      <c r="AU133" s="19" t="s">
        <v>84</v>
      </c>
    </row>
    <row r="134" s="12" customFormat="1" ht="25.92" customHeight="1">
      <c r="A134" s="12"/>
      <c r="B134" s="190"/>
      <c r="C134" s="191"/>
      <c r="D134" s="192" t="s">
        <v>73</v>
      </c>
      <c r="E134" s="193" t="s">
        <v>614</v>
      </c>
      <c r="F134" s="193" t="s">
        <v>615</v>
      </c>
      <c r="G134" s="191"/>
      <c r="H134" s="191"/>
      <c r="I134" s="194"/>
      <c r="J134" s="195">
        <f>BK134</f>
        <v>0</v>
      </c>
      <c r="K134" s="191"/>
      <c r="L134" s="196"/>
      <c r="M134" s="197"/>
      <c r="N134" s="198"/>
      <c r="O134" s="198"/>
      <c r="P134" s="199">
        <f>P135</f>
        <v>0</v>
      </c>
      <c r="Q134" s="198"/>
      <c r="R134" s="199">
        <f>R135</f>
        <v>0.21617999999999998</v>
      </c>
      <c r="S134" s="198"/>
      <c r="T134" s="20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84</v>
      </c>
      <c r="AT134" s="202" t="s">
        <v>73</v>
      </c>
      <c r="AU134" s="202" t="s">
        <v>74</v>
      </c>
      <c r="AY134" s="201" t="s">
        <v>128</v>
      </c>
      <c r="BK134" s="203">
        <f>BK135</f>
        <v>0</v>
      </c>
    </row>
    <row r="135" s="12" customFormat="1" ht="22.8" customHeight="1">
      <c r="A135" s="12"/>
      <c r="B135" s="190"/>
      <c r="C135" s="191"/>
      <c r="D135" s="192" t="s">
        <v>73</v>
      </c>
      <c r="E135" s="204" t="s">
        <v>616</v>
      </c>
      <c r="F135" s="204" t="s">
        <v>617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SUM(P136:P228)</f>
        <v>0</v>
      </c>
      <c r="Q135" s="198"/>
      <c r="R135" s="199">
        <f>SUM(R136:R228)</f>
        <v>0.21617999999999998</v>
      </c>
      <c r="S135" s="198"/>
      <c r="T135" s="200">
        <f>SUM(T136:T228)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84</v>
      </c>
      <c r="AT135" s="202" t="s">
        <v>73</v>
      </c>
      <c r="AU135" s="202" t="s">
        <v>82</v>
      </c>
      <c r="AY135" s="201" t="s">
        <v>128</v>
      </c>
      <c r="BK135" s="203">
        <f>SUM(BK136:BK228)</f>
        <v>0</v>
      </c>
    </row>
    <row r="136" s="2" customFormat="1" ht="24.15" customHeight="1">
      <c r="A136" s="40"/>
      <c r="B136" s="41"/>
      <c r="C136" s="206" t="s">
        <v>479</v>
      </c>
      <c r="D136" s="206" t="s">
        <v>130</v>
      </c>
      <c r="E136" s="207" t="s">
        <v>618</v>
      </c>
      <c r="F136" s="208" t="s">
        <v>619</v>
      </c>
      <c r="G136" s="209" t="s">
        <v>223</v>
      </c>
      <c r="H136" s="210">
        <v>24</v>
      </c>
      <c r="I136" s="211"/>
      <c r="J136" s="212">
        <f>ROUND(I136*H136,2)</f>
        <v>0</v>
      </c>
      <c r="K136" s="208" t="s">
        <v>383</v>
      </c>
      <c r="L136" s="46"/>
      <c r="M136" s="213" t="s">
        <v>19</v>
      </c>
      <c r="N136" s="214" t="s">
        <v>45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533</v>
      </c>
      <c r="AT136" s="217" t="s">
        <v>130</v>
      </c>
      <c r="AU136" s="217" t="s">
        <v>84</v>
      </c>
      <c r="AY136" s="19" t="s">
        <v>128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82</v>
      </c>
      <c r="BK136" s="218">
        <f>ROUND(I136*H136,2)</f>
        <v>0</v>
      </c>
      <c r="BL136" s="19" t="s">
        <v>533</v>
      </c>
      <c r="BM136" s="217" t="s">
        <v>620</v>
      </c>
    </row>
    <row r="137" s="2" customFormat="1">
      <c r="A137" s="40"/>
      <c r="B137" s="41"/>
      <c r="C137" s="42"/>
      <c r="D137" s="267" t="s">
        <v>385</v>
      </c>
      <c r="E137" s="42"/>
      <c r="F137" s="268" t="s">
        <v>621</v>
      </c>
      <c r="G137" s="42"/>
      <c r="H137" s="42"/>
      <c r="I137" s="269"/>
      <c r="J137" s="42"/>
      <c r="K137" s="42"/>
      <c r="L137" s="46"/>
      <c r="M137" s="270"/>
      <c r="N137" s="27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385</v>
      </c>
      <c r="AU137" s="19" t="s">
        <v>84</v>
      </c>
    </row>
    <row r="138" s="13" customFormat="1">
      <c r="A138" s="13"/>
      <c r="B138" s="219"/>
      <c r="C138" s="220"/>
      <c r="D138" s="221" t="s">
        <v>136</v>
      </c>
      <c r="E138" s="222" t="s">
        <v>19</v>
      </c>
      <c r="F138" s="223" t="s">
        <v>622</v>
      </c>
      <c r="G138" s="220"/>
      <c r="H138" s="222" t="s">
        <v>19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136</v>
      </c>
      <c r="AU138" s="229" t="s">
        <v>84</v>
      </c>
      <c r="AV138" s="13" t="s">
        <v>82</v>
      </c>
      <c r="AW138" s="13" t="s">
        <v>35</v>
      </c>
      <c r="AX138" s="13" t="s">
        <v>74</v>
      </c>
      <c r="AY138" s="229" t="s">
        <v>128</v>
      </c>
    </row>
    <row r="139" s="14" customFormat="1">
      <c r="A139" s="14"/>
      <c r="B139" s="230"/>
      <c r="C139" s="231"/>
      <c r="D139" s="221" t="s">
        <v>136</v>
      </c>
      <c r="E139" s="232" t="s">
        <v>19</v>
      </c>
      <c r="F139" s="233" t="s">
        <v>556</v>
      </c>
      <c r="G139" s="231"/>
      <c r="H139" s="234">
        <v>24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136</v>
      </c>
      <c r="AU139" s="240" t="s">
        <v>84</v>
      </c>
      <c r="AV139" s="14" t="s">
        <v>84</v>
      </c>
      <c r="AW139" s="14" t="s">
        <v>35</v>
      </c>
      <c r="AX139" s="14" t="s">
        <v>82</v>
      </c>
      <c r="AY139" s="240" t="s">
        <v>128</v>
      </c>
    </row>
    <row r="140" s="2" customFormat="1" ht="24.15" customHeight="1">
      <c r="A140" s="40"/>
      <c r="B140" s="41"/>
      <c r="C140" s="206" t="s">
        <v>337</v>
      </c>
      <c r="D140" s="206" t="s">
        <v>130</v>
      </c>
      <c r="E140" s="207" t="s">
        <v>623</v>
      </c>
      <c r="F140" s="208" t="s">
        <v>624</v>
      </c>
      <c r="G140" s="209" t="s">
        <v>223</v>
      </c>
      <c r="H140" s="210">
        <v>29</v>
      </c>
      <c r="I140" s="211"/>
      <c r="J140" s="212">
        <f>ROUND(I140*H140,2)</f>
        <v>0</v>
      </c>
      <c r="K140" s="208" t="s">
        <v>383</v>
      </c>
      <c r="L140" s="46"/>
      <c r="M140" s="213" t="s">
        <v>19</v>
      </c>
      <c r="N140" s="214" t="s">
        <v>45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533</v>
      </c>
      <c r="AT140" s="217" t="s">
        <v>130</v>
      </c>
      <c r="AU140" s="217" t="s">
        <v>84</v>
      </c>
      <c r="AY140" s="19" t="s">
        <v>128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533</v>
      </c>
      <c r="BM140" s="217" t="s">
        <v>625</v>
      </c>
    </row>
    <row r="141" s="2" customFormat="1">
      <c r="A141" s="40"/>
      <c r="B141" s="41"/>
      <c r="C141" s="42"/>
      <c r="D141" s="267" t="s">
        <v>385</v>
      </c>
      <c r="E141" s="42"/>
      <c r="F141" s="268" t="s">
        <v>626</v>
      </c>
      <c r="G141" s="42"/>
      <c r="H141" s="42"/>
      <c r="I141" s="269"/>
      <c r="J141" s="42"/>
      <c r="K141" s="42"/>
      <c r="L141" s="46"/>
      <c r="M141" s="270"/>
      <c r="N141" s="27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385</v>
      </c>
      <c r="AU141" s="19" t="s">
        <v>84</v>
      </c>
    </row>
    <row r="142" s="13" customFormat="1">
      <c r="A142" s="13"/>
      <c r="B142" s="219"/>
      <c r="C142" s="220"/>
      <c r="D142" s="221" t="s">
        <v>136</v>
      </c>
      <c r="E142" s="222" t="s">
        <v>19</v>
      </c>
      <c r="F142" s="223" t="s">
        <v>627</v>
      </c>
      <c r="G142" s="220"/>
      <c r="H142" s="222" t="s">
        <v>19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136</v>
      </c>
      <c r="AU142" s="229" t="s">
        <v>84</v>
      </c>
      <c r="AV142" s="13" t="s">
        <v>82</v>
      </c>
      <c r="AW142" s="13" t="s">
        <v>35</v>
      </c>
      <c r="AX142" s="13" t="s">
        <v>74</v>
      </c>
      <c r="AY142" s="229" t="s">
        <v>128</v>
      </c>
    </row>
    <row r="143" s="14" customFormat="1">
      <c r="A143" s="14"/>
      <c r="B143" s="230"/>
      <c r="C143" s="231"/>
      <c r="D143" s="221" t="s">
        <v>136</v>
      </c>
      <c r="E143" s="232" t="s">
        <v>19</v>
      </c>
      <c r="F143" s="233" t="s">
        <v>549</v>
      </c>
      <c r="G143" s="231"/>
      <c r="H143" s="234">
        <v>29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136</v>
      </c>
      <c r="AU143" s="240" t="s">
        <v>84</v>
      </c>
      <c r="AV143" s="14" t="s">
        <v>84</v>
      </c>
      <c r="AW143" s="14" t="s">
        <v>35</v>
      </c>
      <c r="AX143" s="14" t="s">
        <v>82</v>
      </c>
      <c r="AY143" s="240" t="s">
        <v>128</v>
      </c>
    </row>
    <row r="144" s="2" customFormat="1" ht="24.15" customHeight="1">
      <c r="A144" s="40"/>
      <c r="B144" s="41"/>
      <c r="C144" s="206" t="s">
        <v>168</v>
      </c>
      <c r="D144" s="206" t="s">
        <v>130</v>
      </c>
      <c r="E144" s="207" t="s">
        <v>628</v>
      </c>
      <c r="F144" s="208" t="s">
        <v>629</v>
      </c>
      <c r="G144" s="209" t="s">
        <v>223</v>
      </c>
      <c r="H144" s="210">
        <v>51</v>
      </c>
      <c r="I144" s="211"/>
      <c r="J144" s="212">
        <f>ROUND(I144*H144,2)</f>
        <v>0</v>
      </c>
      <c r="K144" s="208" t="s">
        <v>383</v>
      </c>
      <c r="L144" s="46"/>
      <c r="M144" s="213" t="s">
        <v>19</v>
      </c>
      <c r="N144" s="214" t="s">
        <v>45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533</v>
      </c>
      <c r="AT144" s="217" t="s">
        <v>130</v>
      </c>
      <c r="AU144" s="217" t="s">
        <v>84</v>
      </c>
      <c r="AY144" s="19" t="s">
        <v>128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533</v>
      </c>
      <c r="BM144" s="217" t="s">
        <v>630</v>
      </c>
    </row>
    <row r="145" s="2" customFormat="1">
      <c r="A145" s="40"/>
      <c r="B145" s="41"/>
      <c r="C145" s="42"/>
      <c r="D145" s="267" t="s">
        <v>385</v>
      </c>
      <c r="E145" s="42"/>
      <c r="F145" s="268" t="s">
        <v>631</v>
      </c>
      <c r="G145" s="42"/>
      <c r="H145" s="42"/>
      <c r="I145" s="269"/>
      <c r="J145" s="42"/>
      <c r="K145" s="42"/>
      <c r="L145" s="46"/>
      <c r="M145" s="270"/>
      <c r="N145" s="27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385</v>
      </c>
      <c r="AU145" s="19" t="s">
        <v>84</v>
      </c>
    </row>
    <row r="146" s="13" customFormat="1">
      <c r="A146" s="13"/>
      <c r="B146" s="219"/>
      <c r="C146" s="220"/>
      <c r="D146" s="221" t="s">
        <v>136</v>
      </c>
      <c r="E146" s="222" t="s">
        <v>19</v>
      </c>
      <c r="F146" s="223" t="s">
        <v>632</v>
      </c>
      <c r="G146" s="220"/>
      <c r="H146" s="222" t="s">
        <v>19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136</v>
      </c>
      <c r="AU146" s="229" t="s">
        <v>84</v>
      </c>
      <c r="AV146" s="13" t="s">
        <v>82</v>
      </c>
      <c r="AW146" s="13" t="s">
        <v>35</v>
      </c>
      <c r="AX146" s="13" t="s">
        <v>74</v>
      </c>
      <c r="AY146" s="229" t="s">
        <v>128</v>
      </c>
    </row>
    <row r="147" s="14" customFormat="1">
      <c r="A147" s="14"/>
      <c r="B147" s="230"/>
      <c r="C147" s="231"/>
      <c r="D147" s="221" t="s">
        <v>136</v>
      </c>
      <c r="E147" s="232" t="s">
        <v>19</v>
      </c>
      <c r="F147" s="233" t="s">
        <v>633</v>
      </c>
      <c r="G147" s="231"/>
      <c r="H147" s="234">
        <v>51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136</v>
      </c>
      <c r="AU147" s="240" t="s">
        <v>84</v>
      </c>
      <c r="AV147" s="14" t="s">
        <v>84</v>
      </c>
      <c r="AW147" s="14" t="s">
        <v>35</v>
      </c>
      <c r="AX147" s="14" t="s">
        <v>82</v>
      </c>
      <c r="AY147" s="240" t="s">
        <v>128</v>
      </c>
    </row>
    <row r="148" s="2" customFormat="1" ht="24.15" customHeight="1">
      <c r="A148" s="40"/>
      <c r="B148" s="41"/>
      <c r="C148" s="206" t="s">
        <v>175</v>
      </c>
      <c r="D148" s="206" t="s">
        <v>130</v>
      </c>
      <c r="E148" s="207" t="s">
        <v>634</v>
      </c>
      <c r="F148" s="208" t="s">
        <v>635</v>
      </c>
      <c r="G148" s="209" t="s">
        <v>223</v>
      </c>
      <c r="H148" s="210">
        <v>169</v>
      </c>
      <c r="I148" s="211"/>
      <c r="J148" s="212">
        <f>ROUND(I148*H148,2)</f>
        <v>0</v>
      </c>
      <c r="K148" s="208" t="s">
        <v>383</v>
      </c>
      <c r="L148" s="46"/>
      <c r="M148" s="213" t="s">
        <v>19</v>
      </c>
      <c r="N148" s="214" t="s">
        <v>45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533</v>
      </c>
      <c r="AT148" s="217" t="s">
        <v>130</v>
      </c>
      <c r="AU148" s="217" t="s">
        <v>84</v>
      </c>
      <c r="AY148" s="19" t="s">
        <v>128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82</v>
      </c>
      <c r="BK148" s="218">
        <f>ROUND(I148*H148,2)</f>
        <v>0</v>
      </c>
      <c r="BL148" s="19" t="s">
        <v>533</v>
      </c>
      <c r="BM148" s="217" t="s">
        <v>636</v>
      </c>
    </row>
    <row r="149" s="2" customFormat="1">
      <c r="A149" s="40"/>
      <c r="B149" s="41"/>
      <c r="C149" s="42"/>
      <c r="D149" s="267" t="s">
        <v>385</v>
      </c>
      <c r="E149" s="42"/>
      <c r="F149" s="268" t="s">
        <v>637</v>
      </c>
      <c r="G149" s="42"/>
      <c r="H149" s="42"/>
      <c r="I149" s="269"/>
      <c r="J149" s="42"/>
      <c r="K149" s="42"/>
      <c r="L149" s="46"/>
      <c r="M149" s="270"/>
      <c r="N149" s="27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385</v>
      </c>
      <c r="AU149" s="19" t="s">
        <v>84</v>
      </c>
    </row>
    <row r="150" s="13" customFormat="1">
      <c r="A150" s="13"/>
      <c r="B150" s="219"/>
      <c r="C150" s="220"/>
      <c r="D150" s="221" t="s">
        <v>136</v>
      </c>
      <c r="E150" s="222" t="s">
        <v>19</v>
      </c>
      <c r="F150" s="223" t="s">
        <v>638</v>
      </c>
      <c r="G150" s="220"/>
      <c r="H150" s="222" t="s">
        <v>19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136</v>
      </c>
      <c r="AU150" s="229" t="s">
        <v>84</v>
      </c>
      <c r="AV150" s="13" t="s">
        <v>82</v>
      </c>
      <c r="AW150" s="13" t="s">
        <v>35</v>
      </c>
      <c r="AX150" s="13" t="s">
        <v>74</v>
      </c>
      <c r="AY150" s="229" t="s">
        <v>128</v>
      </c>
    </row>
    <row r="151" s="14" customFormat="1">
      <c r="A151" s="14"/>
      <c r="B151" s="230"/>
      <c r="C151" s="231"/>
      <c r="D151" s="221" t="s">
        <v>136</v>
      </c>
      <c r="E151" s="232" t="s">
        <v>19</v>
      </c>
      <c r="F151" s="233" t="s">
        <v>553</v>
      </c>
      <c r="G151" s="231"/>
      <c r="H151" s="234">
        <v>169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136</v>
      </c>
      <c r="AU151" s="240" t="s">
        <v>84</v>
      </c>
      <c r="AV151" s="14" t="s">
        <v>84</v>
      </c>
      <c r="AW151" s="14" t="s">
        <v>35</v>
      </c>
      <c r="AX151" s="14" t="s">
        <v>82</v>
      </c>
      <c r="AY151" s="240" t="s">
        <v>128</v>
      </c>
    </row>
    <row r="152" s="2" customFormat="1" ht="24.15" customHeight="1">
      <c r="A152" s="40"/>
      <c r="B152" s="41"/>
      <c r="C152" s="206" t="s">
        <v>180</v>
      </c>
      <c r="D152" s="206" t="s">
        <v>130</v>
      </c>
      <c r="E152" s="207" t="s">
        <v>639</v>
      </c>
      <c r="F152" s="208" t="s">
        <v>640</v>
      </c>
      <c r="G152" s="209" t="s">
        <v>223</v>
      </c>
      <c r="H152" s="210">
        <v>23</v>
      </c>
      <c r="I152" s="211"/>
      <c r="J152" s="212">
        <f>ROUND(I152*H152,2)</f>
        <v>0</v>
      </c>
      <c r="K152" s="208" t="s">
        <v>383</v>
      </c>
      <c r="L152" s="46"/>
      <c r="M152" s="213" t="s">
        <v>19</v>
      </c>
      <c r="N152" s="214" t="s">
        <v>45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533</v>
      </c>
      <c r="AT152" s="217" t="s">
        <v>130</v>
      </c>
      <c r="AU152" s="217" t="s">
        <v>84</v>
      </c>
      <c r="AY152" s="19" t="s">
        <v>128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533</v>
      </c>
      <c r="BM152" s="217" t="s">
        <v>641</v>
      </c>
    </row>
    <row r="153" s="2" customFormat="1">
      <c r="A153" s="40"/>
      <c r="B153" s="41"/>
      <c r="C153" s="42"/>
      <c r="D153" s="267" t="s">
        <v>385</v>
      </c>
      <c r="E153" s="42"/>
      <c r="F153" s="268" t="s">
        <v>642</v>
      </c>
      <c r="G153" s="42"/>
      <c r="H153" s="42"/>
      <c r="I153" s="269"/>
      <c r="J153" s="42"/>
      <c r="K153" s="42"/>
      <c r="L153" s="46"/>
      <c r="M153" s="270"/>
      <c r="N153" s="27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385</v>
      </c>
      <c r="AU153" s="19" t="s">
        <v>84</v>
      </c>
    </row>
    <row r="154" s="13" customFormat="1">
      <c r="A154" s="13"/>
      <c r="B154" s="219"/>
      <c r="C154" s="220"/>
      <c r="D154" s="221" t="s">
        <v>136</v>
      </c>
      <c r="E154" s="222" t="s">
        <v>19</v>
      </c>
      <c r="F154" s="223" t="s">
        <v>643</v>
      </c>
      <c r="G154" s="220"/>
      <c r="H154" s="222" t="s">
        <v>19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136</v>
      </c>
      <c r="AU154" s="229" t="s">
        <v>84</v>
      </c>
      <c r="AV154" s="13" t="s">
        <v>82</v>
      </c>
      <c r="AW154" s="13" t="s">
        <v>35</v>
      </c>
      <c r="AX154" s="13" t="s">
        <v>74</v>
      </c>
      <c r="AY154" s="229" t="s">
        <v>128</v>
      </c>
    </row>
    <row r="155" s="14" customFormat="1">
      <c r="A155" s="14"/>
      <c r="B155" s="230"/>
      <c r="C155" s="231"/>
      <c r="D155" s="221" t="s">
        <v>136</v>
      </c>
      <c r="E155" s="232" t="s">
        <v>19</v>
      </c>
      <c r="F155" s="233" t="s">
        <v>558</v>
      </c>
      <c r="G155" s="231"/>
      <c r="H155" s="234">
        <v>23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136</v>
      </c>
      <c r="AU155" s="240" t="s">
        <v>84</v>
      </c>
      <c r="AV155" s="14" t="s">
        <v>84</v>
      </c>
      <c r="AW155" s="14" t="s">
        <v>35</v>
      </c>
      <c r="AX155" s="14" t="s">
        <v>82</v>
      </c>
      <c r="AY155" s="240" t="s">
        <v>128</v>
      </c>
    </row>
    <row r="156" s="2" customFormat="1" ht="16.5" customHeight="1">
      <c r="A156" s="40"/>
      <c r="B156" s="41"/>
      <c r="C156" s="206" t="s">
        <v>187</v>
      </c>
      <c r="D156" s="206" t="s">
        <v>130</v>
      </c>
      <c r="E156" s="207" t="s">
        <v>644</v>
      </c>
      <c r="F156" s="208" t="s">
        <v>645</v>
      </c>
      <c r="G156" s="209" t="s">
        <v>223</v>
      </c>
      <c r="H156" s="210">
        <v>282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45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533</v>
      </c>
      <c r="AT156" s="217" t="s">
        <v>130</v>
      </c>
      <c r="AU156" s="217" t="s">
        <v>84</v>
      </c>
      <c r="AY156" s="19" t="s">
        <v>128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82</v>
      </c>
      <c r="BK156" s="218">
        <f>ROUND(I156*H156,2)</f>
        <v>0</v>
      </c>
      <c r="BL156" s="19" t="s">
        <v>533</v>
      </c>
      <c r="BM156" s="217" t="s">
        <v>646</v>
      </c>
    </row>
    <row r="157" s="13" customFormat="1">
      <c r="A157" s="13"/>
      <c r="B157" s="219"/>
      <c r="C157" s="220"/>
      <c r="D157" s="221" t="s">
        <v>136</v>
      </c>
      <c r="E157" s="222" t="s">
        <v>19</v>
      </c>
      <c r="F157" s="223" t="s">
        <v>647</v>
      </c>
      <c r="G157" s="220"/>
      <c r="H157" s="222" t="s">
        <v>19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136</v>
      </c>
      <c r="AU157" s="229" t="s">
        <v>84</v>
      </c>
      <c r="AV157" s="13" t="s">
        <v>82</v>
      </c>
      <c r="AW157" s="13" t="s">
        <v>35</v>
      </c>
      <c r="AX157" s="13" t="s">
        <v>74</v>
      </c>
      <c r="AY157" s="229" t="s">
        <v>128</v>
      </c>
    </row>
    <row r="158" s="14" customFormat="1">
      <c r="A158" s="14"/>
      <c r="B158" s="230"/>
      <c r="C158" s="231"/>
      <c r="D158" s="221" t="s">
        <v>136</v>
      </c>
      <c r="E158" s="232" t="s">
        <v>19</v>
      </c>
      <c r="F158" s="233" t="s">
        <v>648</v>
      </c>
      <c r="G158" s="231"/>
      <c r="H158" s="234">
        <v>282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136</v>
      </c>
      <c r="AU158" s="240" t="s">
        <v>84</v>
      </c>
      <c r="AV158" s="14" t="s">
        <v>84</v>
      </c>
      <c r="AW158" s="14" t="s">
        <v>35</v>
      </c>
      <c r="AX158" s="14" t="s">
        <v>82</v>
      </c>
      <c r="AY158" s="240" t="s">
        <v>128</v>
      </c>
    </row>
    <row r="159" s="2" customFormat="1" ht="16.5" customHeight="1">
      <c r="A159" s="40"/>
      <c r="B159" s="41"/>
      <c r="C159" s="206" t="s">
        <v>192</v>
      </c>
      <c r="D159" s="206" t="s">
        <v>130</v>
      </c>
      <c r="E159" s="207" t="s">
        <v>649</v>
      </c>
      <c r="F159" s="208" t="s">
        <v>650</v>
      </c>
      <c r="G159" s="209" t="s">
        <v>223</v>
      </c>
      <c r="H159" s="210">
        <v>75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45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533</v>
      </c>
      <c r="AT159" s="217" t="s">
        <v>130</v>
      </c>
      <c r="AU159" s="217" t="s">
        <v>84</v>
      </c>
      <c r="AY159" s="19" t="s">
        <v>128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82</v>
      </c>
      <c r="BK159" s="218">
        <f>ROUND(I159*H159,2)</f>
        <v>0</v>
      </c>
      <c r="BL159" s="19" t="s">
        <v>533</v>
      </c>
      <c r="BM159" s="217" t="s">
        <v>651</v>
      </c>
    </row>
    <row r="160" s="13" customFormat="1">
      <c r="A160" s="13"/>
      <c r="B160" s="219"/>
      <c r="C160" s="220"/>
      <c r="D160" s="221" t="s">
        <v>136</v>
      </c>
      <c r="E160" s="222" t="s">
        <v>19</v>
      </c>
      <c r="F160" s="223" t="s">
        <v>652</v>
      </c>
      <c r="G160" s="220"/>
      <c r="H160" s="222" t="s">
        <v>19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136</v>
      </c>
      <c r="AU160" s="229" t="s">
        <v>84</v>
      </c>
      <c r="AV160" s="13" t="s">
        <v>82</v>
      </c>
      <c r="AW160" s="13" t="s">
        <v>35</v>
      </c>
      <c r="AX160" s="13" t="s">
        <v>74</v>
      </c>
      <c r="AY160" s="229" t="s">
        <v>128</v>
      </c>
    </row>
    <row r="161" s="14" customFormat="1">
      <c r="A161" s="14"/>
      <c r="B161" s="230"/>
      <c r="C161" s="231"/>
      <c r="D161" s="221" t="s">
        <v>136</v>
      </c>
      <c r="E161" s="232" t="s">
        <v>19</v>
      </c>
      <c r="F161" s="233" t="s">
        <v>653</v>
      </c>
      <c r="G161" s="231"/>
      <c r="H161" s="234">
        <v>75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136</v>
      </c>
      <c r="AU161" s="240" t="s">
        <v>84</v>
      </c>
      <c r="AV161" s="14" t="s">
        <v>84</v>
      </c>
      <c r="AW161" s="14" t="s">
        <v>35</v>
      </c>
      <c r="AX161" s="14" t="s">
        <v>82</v>
      </c>
      <c r="AY161" s="240" t="s">
        <v>128</v>
      </c>
    </row>
    <row r="162" s="2" customFormat="1" ht="16.5" customHeight="1">
      <c r="A162" s="40"/>
      <c r="B162" s="41"/>
      <c r="C162" s="241" t="s">
        <v>197</v>
      </c>
      <c r="D162" s="241" t="s">
        <v>228</v>
      </c>
      <c r="E162" s="242" t="s">
        <v>654</v>
      </c>
      <c r="F162" s="243" t="s">
        <v>655</v>
      </c>
      <c r="G162" s="244" t="s">
        <v>223</v>
      </c>
      <c r="H162" s="245">
        <v>24</v>
      </c>
      <c r="I162" s="246"/>
      <c r="J162" s="247">
        <f>ROUND(I162*H162,2)</f>
        <v>0</v>
      </c>
      <c r="K162" s="243" t="s">
        <v>383</v>
      </c>
      <c r="L162" s="248"/>
      <c r="M162" s="249" t="s">
        <v>19</v>
      </c>
      <c r="N162" s="250" t="s">
        <v>45</v>
      </c>
      <c r="O162" s="86"/>
      <c r="P162" s="215">
        <f>O162*H162</f>
        <v>0</v>
      </c>
      <c r="Q162" s="215">
        <v>0.00012</v>
      </c>
      <c r="R162" s="215">
        <f>Q162*H162</f>
        <v>0.0028800000000000002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656</v>
      </c>
      <c r="AT162" s="217" t="s">
        <v>228</v>
      </c>
      <c r="AU162" s="217" t="s">
        <v>84</v>
      </c>
      <c r="AY162" s="19" t="s">
        <v>128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82</v>
      </c>
      <c r="BK162" s="218">
        <f>ROUND(I162*H162,2)</f>
        <v>0</v>
      </c>
      <c r="BL162" s="19" t="s">
        <v>265</v>
      </c>
      <c r="BM162" s="217" t="s">
        <v>657</v>
      </c>
    </row>
    <row r="163" s="13" customFormat="1">
      <c r="A163" s="13"/>
      <c r="B163" s="219"/>
      <c r="C163" s="220"/>
      <c r="D163" s="221" t="s">
        <v>136</v>
      </c>
      <c r="E163" s="222" t="s">
        <v>19</v>
      </c>
      <c r="F163" s="223" t="s">
        <v>658</v>
      </c>
      <c r="G163" s="220"/>
      <c r="H163" s="222" t="s">
        <v>19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136</v>
      </c>
      <c r="AU163" s="229" t="s">
        <v>84</v>
      </c>
      <c r="AV163" s="13" t="s">
        <v>82</v>
      </c>
      <c r="AW163" s="13" t="s">
        <v>35</v>
      </c>
      <c r="AX163" s="13" t="s">
        <v>74</v>
      </c>
      <c r="AY163" s="229" t="s">
        <v>128</v>
      </c>
    </row>
    <row r="164" s="14" customFormat="1">
      <c r="A164" s="14"/>
      <c r="B164" s="230"/>
      <c r="C164" s="231"/>
      <c r="D164" s="221" t="s">
        <v>136</v>
      </c>
      <c r="E164" s="232" t="s">
        <v>19</v>
      </c>
      <c r="F164" s="233" t="s">
        <v>337</v>
      </c>
      <c r="G164" s="231"/>
      <c r="H164" s="234">
        <v>24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136</v>
      </c>
      <c r="AU164" s="240" t="s">
        <v>84</v>
      </c>
      <c r="AV164" s="14" t="s">
        <v>84</v>
      </c>
      <c r="AW164" s="14" t="s">
        <v>35</v>
      </c>
      <c r="AX164" s="14" t="s">
        <v>74</v>
      </c>
      <c r="AY164" s="240" t="s">
        <v>128</v>
      </c>
    </row>
    <row r="165" s="15" customFormat="1">
      <c r="A165" s="15"/>
      <c r="B165" s="251"/>
      <c r="C165" s="252"/>
      <c r="D165" s="221" t="s">
        <v>136</v>
      </c>
      <c r="E165" s="253" t="s">
        <v>556</v>
      </c>
      <c r="F165" s="254" t="s">
        <v>284</v>
      </c>
      <c r="G165" s="252"/>
      <c r="H165" s="255">
        <v>24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1" t="s">
        <v>136</v>
      </c>
      <c r="AU165" s="261" t="s">
        <v>84</v>
      </c>
      <c r="AV165" s="15" t="s">
        <v>134</v>
      </c>
      <c r="AW165" s="15" t="s">
        <v>35</v>
      </c>
      <c r="AX165" s="15" t="s">
        <v>82</v>
      </c>
      <c r="AY165" s="261" t="s">
        <v>128</v>
      </c>
    </row>
    <row r="166" s="2" customFormat="1" ht="16.5" customHeight="1">
      <c r="A166" s="40"/>
      <c r="B166" s="41"/>
      <c r="C166" s="241" t="s">
        <v>202</v>
      </c>
      <c r="D166" s="241" t="s">
        <v>228</v>
      </c>
      <c r="E166" s="242" t="s">
        <v>659</v>
      </c>
      <c r="F166" s="243" t="s">
        <v>660</v>
      </c>
      <c r="G166" s="244" t="s">
        <v>223</v>
      </c>
      <c r="H166" s="245">
        <v>29</v>
      </c>
      <c r="I166" s="246"/>
      <c r="J166" s="247">
        <f>ROUND(I166*H166,2)</f>
        <v>0</v>
      </c>
      <c r="K166" s="243" t="s">
        <v>383</v>
      </c>
      <c r="L166" s="248"/>
      <c r="M166" s="249" t="s">
        <v>19</v>
      </c>
      <c r="N166" s="250" t="s">
        <v>45</v>
      </c>
      <c r="O166" s="86"/>
      <c r="P166" s="215">
        <f>O166*H166</f>
        <v>0</v>
      </c>
      <c r="Q166" s="215">
        <v>0.00048999999999999998</v>
      </c>
      <c r="R166" s="215">
        <f>Q166*H166</f>
        <v>0.01421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656</v>
      </c>
      <c r="AT166" s="217" t="s">
        <v>228</v>
      </c>
      <c r="AU166" s="217" t="s">
        <v>84</v>
      </c>
      <c r="AY166" s="19" t="s">
        <v>128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82</v>
      </c>
      <c r="BK166" s="218">
        <f>ROUND(I166*H166,2)</f>
        <v>0</v>
      </c>
      <c r="BL166" s="19" t="s">
        <v>265</v>
      </c>
      <c r="BM166" s="217" t="s">
        <v>661</v>
      </c>
    </row>
    <row r="167" s="13" customFormat="1">
      <c r="A167" s="13"/>
      <c r="B167" s="219"/>
      <c r="C167" s="220"/>
      <c r="D167" s="221" t="s">
        <v>136</v>
      </c>
      <c r="E167" s="222" t="s">
        <v>19</v>
      </c>
      <c r="F167" s="223" t="s">
        <v>662</v>
      </c>
      <c r="G167" s="220"/>
      <c r="H167" s="222" t="s">
        <v>19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136</v>
      </c>
      <c r="AU167" s="229" t="s">
        <v>84</v>
      </c>
      <c r="AV167" s="13" t="s">
        <v>82</v>
      </c>
      <c r="AW167" s="13" t="s">
        <v>35</v>
      </c>
      <c r="AX167" s="13" t="s">
        <v>74</v>
      </c>
      <c r="AY167" s="229" t="s">
        <v>128</v>
      </c>
    </row>
    <row r="168" s="14" customFormat="1">
      <c r="A168" s="14"/>
      <c r="B168" s="230"/>
      <c r="C168" s="231"/>
      <c r="D168" s="221" t="s">
        <v>136</v>
      </c>
      <c r="E168" s="232" t="s">
        <v>19</v>
      </c>
      <c r="F168" s="233" t="s">
        <v>663</v>
      </c>
      <c r="G168" s="231"/>
      <c r="H168" s="234">
        <v>29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136</v>
      </c>
      <c r="AU168" s="240" t="s">
        <v>84</v>
      </c>
      <c r="AV168" s="14" t="s">
        <v>84</v>
      </c>
      <c r="AW168" s="14" t="s">
        <v>35</v>
      </c>
      <c r="AX168" s="14" t="s">
        <v>74</v>
      </c>
      <c r="AY168" s="240" t="s">
        <v>128</v>
      </c>
    </row>
    <row r="169" s="15" customFormat="1">
      <c r="A169" s="15"/>
      <c r="B169" s="251"/>
      <c r="C169" s="252"/>
      <c r="D169" s="221" t="s">
        <v>136</v>
      </c>
      <c r="E169" s="253" t="s">
        <v>549</v>
      </c>
      <c r="F169" s="254" t="s">
        <v>284</v>
      </c>
      <c r="G169" s="252"/>
      <c r="H169" s="255">
        <v>29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1" t="s">
        <v>136</v>
      </c>
      <c r="AU169" s="261" t="s">
        <v>84</v>
      </c>
      <c r="AV169" s="15" t="s">
        <v>134</v>
      </c>
      <c r="AW169" s="15" t="s">
        <v>35</v>
      </c>
      <c r="AX169" s="15" t="s">
        <v>82</v>
      </c>
      <c r="AY169" s="261" t="s">
        <v>128</v>
      </c>
    </row>
    <row r="170" s="2" customFormat="1" ht="16.5" customHeight="1">
      <c r="A170" s="40"/>
      <c r="B170" s="41"/>
      <c r="C170" s="241" t="s">
        <v>207</v>
      </c>
      <c r="D170" s="241" t="s">
        <v>228</v>
      </c>
      <c r="E170" s="242" t="s">
        <v>664</v>
      </c>
      <c r="F170" s="243" t="s">
        <v>665</v>
      </c>
      <c r="G170" s="244" t="s">
        <v>223</v>
      </c>
      <c r="H170" s="245">
        <v>51</v>
      </c>
      <c r="I170" s="246"/>
      <c r="J170" s="247">
        <f>ROUND(I170*H170,2)</f>
        <v>0</v>
      </c>
      <c r="K170" s="243" t="s">
        <v>383</v>
      </c>
      <c r="L170" s="248"/>
      <c r="M170" s="249" t="s">
        <v>19</v>
      </c>
      <c r="N170" s="250" t="s">
        <v>45</v>
      </c>
      <c r="O170" s="86"/>
      <c r="P170" s="215">
        <f>O170*H170</f>
        <v>0</v>
      </c>
      <c r="Q170" s="215">
        <v>0.00063000000000000003</v>
      </c>
      <c r="R170" s="215">
        <f>Q170*H170</f>
        <v>0.032129999999999999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656</v>
      </c>
      <c r="AT170" s="217" t="s">
        <v>228</v>
      </c>
      <c r="AU170" s="217" t="s">
        <v>84</v>
      </c>
      <c r="AY170" s="19" t="s">
        <v>128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82</v>
      </c>
      <c r="BK170" s="218">
        <f>ROUND(I170*H170,2)</f>
        <v>0</v>
      </c>
      <c r="BL170" s="19" t="s">
        <v>265</v>
      </c>
      <c r="BM170" s="217" t="s">
        <v>666</v>
      </c>
    </row>
    <row r="171" s="13" customFormat="1">
      <c r="A171" s="13"/>
      <c r="B171" s="219"/>
      <c r="C171" s="220"/>
      <c r="D171" s="221" t="s">
        <v>136</v>
      </c>
      <c r="E171" s="222" t="s">
        <v>19</v>
      </c>
      <c r="F171" s="223" t="s">
        <v>667</v>
      </c>
      <c r="G171" s="220"/>
      <c r="H171" s="222" t="s">
        <v>19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136</v>
      </c>
      <c r="AU171" s="229" t="s">
        <v>84</v>
      </c>
      <c r="AV171" s="13" t="s">
        <v>82</v>
      </c>
      <c r="AW171" s="13" t="s">
        <v>35</v>
      </c>
      <c r="AX171" s="13" t="s">
        <v>74</v>
      </c>
      <c r="AY171" s="229" t="s">
        <v>128</v>
      </c>
    </row>
    <row r="172" s="14" customFormat="1">
      <c r="A172" s="14"/>
      <c r="B172" s="230"/>
      <c r="C172" s="231"/>
      <c r="D172" s="221" t="s">
        <v>136</v>
      </c>
      <c r="E172" s="232" t="s">
        <v>19</v>
      </c>
      <c r="F172" s="233" t="s">
        <v>668</v>
      </c>
      <c r="G172" s="231"/>
      <c r="H172" s="234">
        <v>51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136</v>
      </c>
      <c r="AU172" s="240" t="s">
        <v>84</v>
      </c>
      <c r="AV172" s="14" t="s">
        <v>84</v>
      </c>
      <c r="AW172" s="14" t="s">
        <v>35</v>
      </c>
      <c r="AX172" s="14" t="s">
        <v>74</v>
      </c>
      <c r="AY172" s="240" t="s">
        <v>128</v>
      </c>
    </row>
    <row r="173" s="15" customFormat="1">
      <c r="A173" s="15"/>
      <c r="B173" s="251"/>
      <c r="C173" s="252"/>
      <c r="D173" s="221" t="s">
        <v>136</v>
      </c>
      <c r="E173" s="253" t="s">
        <v>551</v>
      </c>
      <c r="F173" s="254" t="s">
        <v>284</v>
      </c>
      <c r="G173" s="252"/>
      <c r="H173" s="255">
        <v>51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1" t="s">
        <v>136</v>
      </c>
      <c r="AU173" s="261" t="s">
        <v>84</v>
      </c>
      <c r="AV173" s="15" t="s">
        <v>134</v>
      </c>
      <c r="AW173" s="15" t="s">
        <v>35</v>
      </c>
      <c r="AX173" s="15" t="s">
        <v>82</v>
      </c>
      <c r="AY173" s="261" t="s">
        <v>128</v>
      </c>
    </row>
    <row r="174" s="2" customFormat="1" ht="16.5" customHeight="1">
      <c r="A174" s="40"/>
      <c r="B174" s="41"/>
      <c r="C174" s="241" t="s">
        <v>415</v>
      </c>
      <c r="D174" s="241" t="s">
        <v>228</v>
      </c>
      <c r="E174" s="242" t="s">
        <v>669</v>
      </c>
      <c r="F174" s="243" t="s">
        <v>670</v>
      </c>
      <c r="G174" s="244" t="s">
        <v>223</v>
      </c>
      <c r="H174" s="245">
        <v>169</v>
      </c>
      <c r="I174" s="246"/>
      <c r="J174" s="247">
        <f>ROUND(I174*H174,2)</f>
        <v>0</v>
      </c>
      <c r="K174" s="243" t="s">
        <v>19</v>
      </c>
      <c r="L174" s="248"/>
      <c r="M174" s="249" t="s">
        <v>19</v>
      </c>
      <c r="N174" s="250" t="s">
        <v>45</v>
      </c>
      <c r="O174" s="86"/>
      <c r="P174" s="215">
        <f>O174*H174</f>
        <v>0</v>
      </c>
      <c r="Q174" s="215">
        <v>0.00063000000000000003</v>
      </c>
      <c r="R174" s="215">
        <f>Q174*H174</f>
        <v>0.10647000000000001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656</v>
      </c>
      <c r="AT174" s="217" t="s">
        <v>228</v>
      </c>
      <c r="AU174" s="217" t="s">
        <v>84</v>
      </c>
      <c r="AY174" s="19" t="s">
        <v>128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82</v>
      </c>
      <c r="BK174" s="218">
        <f>ROUND(I174*H174,2)</f>
        <v>0</v>
      </c>
      <c r="BL174" s="19" t="s">
        <v>265</v>
      </c>
      <c r="BM174" s="217" t="s">
        <v>671</v>
      </c>
    </row>
    <row r="175" s="13" customFormat="1">
      <c r="A175" s="13"/>
      <c r="B175" s="219"/>
      <c r="C175" s="220"/>
      <c r="D175" s="221" t="s">
        <v>136</v>
      </c>
      <c r="E175" s="222" t="s">
        <v>19</v>
      </c>
      <c r="F175" s="223" t="s">
        <v>672</v>
      </c>
      <c r="G175" s="220"/>
      <c r="H175" s="222" t="s">
        <v>19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136</v>
      </c>
      <c r="AU175" s="229" t="s">
        <v>84</v>
      </c>
      <c r="AV175" s="13" t="s">
        <v>82</v>
      </c>
      <c r="AW175" s="13" t="s">
        <v>35</v>
      </c>
      <c r="AX175" s="13" t="s">
        <v>74</v>
      </c>
      <c r="AY175" s="229" t="s">
        <v>128</v>
      </c>
    </row>
    <row r="176" s="14" customFormat="1">
      <c r="A176" s="14"/>
      <c r="B176" s="230"/>
      <c r="C176" s="231"/>
      <c r="D176" s="221" t="s">
        <v>136</v>
      </c>
      <c r="E176" s="232" t="s">
        <v>19</v>
      </c>
      <c r="F176" s="233" t="s">
        <v>673</v>
      </c>
      <c r="G176" s="231"/>
      <c r="H176" s="234">
        <v>169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136</v>
      </c>
      <c r="AU176" s="240" t="s">
        <v>84</v>
      </c>
      <c r="AV176" s="14" t="s">
        <v>84</v>
      </c>
      <c r="AW176" s="14" t="s">
        <v>35</v>
      </c>
      <c r="AX176" s="14" t="s">
        <v>74</v>
      </c>
      <c r="AY176" s="240" t="s">
        <v>128</v>
      </c>
    </row>
    <row r="177" s="15" customFormat="1">
      <c r="A177" s="15"/>
      <c r="B177" s="251"/>
      <c r="C177" s="252"/>
      <c r="D177" s="221" t="s">
        <v>136</v>
      </c>
      <c r="E177" s="253" t="s">
        <v>553</v>
      </c>
      <c r="F177" s="254" t="s">
        <v>284</v>
      </c>
      <c r="G177" s="252"/>
      <c r="H177" s="255">
        <v>169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1" t="s">
        <v>136</v>
      </c>
      <c r="AU177" s="261" t="s">
        <v>84</v>
      </c>
      <c r="AV177" s="15" t="s">
        <v>134</v>
      </c>
      <c r="AW177" s="15" t="s">
        <v>35</v>
      </c>
      <c r="AX177" s="15" t="s">
        <v>82</v>
      </c>
      <c r="AY177" s="261" t="s">
        <v>128</v>
      </c>
    </row>
    <row r="178" s="2" customFormat="1" ht="16.5" customHeight="1">
      <c r="A178" s="40"/>
      <c r="B178" s="41"/>
      <c r="C178" s="241" t="s">
        <v>422</v>
      </c>
      <c r="D178" s="241" t="s">
        <v>228</v>
      </c>
      <c r="E178" s="242" t="s">
        <v>674</v>
      </c>
      <c r="F178" s="243" t="s">
        <v>675</v>
      </c>
      <c r="G178" s="244" t="s">
        <v>223</v>
      </c>
      <c r="H178" s="245">
        <v>23</v>
      </c>
      <c r="I178" s="246"/>
      <c r="J178" s="247">
        <f>ROUND(I178*H178,2)</f>
        <v>0</v>
      </c>
      <c r="K178" s="243" t="s">
        <v>383</v>
      </c>
      <c r="L178" s="248"/>
      <c r="M178" s="249" t="s">
        <v>19</v>
      </c>
      <c r="N178" s="250" t="s">
        <v>45</v>
      </c>
      <c r="O178" s="86"/>
      <c r="P178" s="215">
        <f>O178*H178</f>
        <v>0</v>
      </c>
      <c r="Q178" s="215">
        <v>0.00064000000000000005</v>
      </c>
      <c r="R178" s="215">
        <f>Q178*H178</f>
        <v>0.01472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656</v>
      </c>
      <c r="AT178" s="217" t="s">
        <v>228</v>
      </c>
      <c r="AU178" s="217" t="s">
        <v>84</v>
      </c>
      <c r="AY178" s="19" t="s">
        <v>128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82</v>
      </c>
      <c r="BK178" s="218">
        <f>ROUND(I178*H178,2)</f>
        <v>0</v>
      </c>
      <c r="BL178" s="19" t="s">
        <v>265</v>
      </c>
      <c r="BM178" s="217" t="s">
        <v>676</v>
      </c>
    </row>
    <row r="179" s="13" customFormat="1">
      <c r="A179" s="13"/>
      <c r="B179" s="219"/>
      <c r="C179" s="220"/>
      <c r="D179" s="221" t="s">
        <v>136</v>
      </c>
      <c r="E179" s="222" t="s">
        <v>19</v>
      </c>
      <c r="F179" s="223" t="s">
        <v>677</v>
      </c>
      <c r="G179" s="220"/>
      <c r="H179" s="222" t="s">
        <v>19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136</v>
      </c>
      <c r="AU179" s="229" t="s">
        <v>84</v>
      </c>
      <c r="AV179" s="13" t="s">
        <v>82</v>
      </c>
      <c r="AW179" s="13" t="s">
        <v>35</v>
      </c>
      <c r="AX179" s="13" t="s">
        <v>74</v>
      </c>
      <c r="AY179" s="229" t="s">
        <v>128</v>
      </c>
    </row>
    <row r="180" s="14" customFormat="1">
      <c r="A180" s="14"/>
      <c r="B180" s="230"/>
      <c r="C180" s="231"/>
      <c r="D180" s="221" t="s">
        <v>136</v>
      </c>
      <c r="E180" s="232" t="s">
        <v>19</v>
      </c>
      <c r="F180" s="233" t="s">
        <v>678</v>
      </c>
      <c r="G180" s="231"/>
      <c r="H180" s="234">
        <v>23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136</v>
      </c>
      <c r="AU180" s="240" t="s">
        <v>84</v>
      </c>
      <c r="AV180" s="14" t="s">
        <v>84</v>
      </c>
      <c r="AW180" s="14" t="s">
        <v>35</v>
      </c>
      <c r="AX180" s="14" t="s">
        <v>74</v>
      </c>
      <c r="AY180" s="240" t="s">
        <v>128</v>
      </c>
    </row>
    <row r="181" s="15" customFormat="1">
      <c r="A181" s="15"/>
      <c r="B181" s="251"/>
      <c r="C181" s="252"/>
      <c r="D181" s="221" t="s">
        <v>136</v>
      </c>
      <c r="E181" s="253" t="s">
        <v>558</v>
      </c>
      <c r="F181" s="254" t="s">
        <v>284</v>
      </c>
      <c r="G181" s="252"/>
      <c r="H181" s="255">
        <v>23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1" t="s">
        <v>136</v>
      </c>
      <c r="AU181" s="261" t="s">
        <v>84</v>
      </c>
      <c r="AV181" s="15" t="s">
        <v>134</v>
      </c>
      <c r="AW181" s="15" t="s">
        <v>35</v>
      </c>
      <c r="AX181" s="15" t="s">
        <v>82</v>
      </c>
      <c r="AY181" s="261" t="s">
        <v>128</v>
      </c>
    </row>
    <row r="182" s="2" customFormat="1" ht="16.5" customHeight="1">
      <c r="A182" s="40"/>
      <c r="B182" s="41"/>
      <c r="C182" s="241" t="s">
        <v>430</v>
      </c>
      <c r="D182" s="241" t="s">
        <v>228</v>
      </c>
      <c r="E182" s="242" t="s">
        <v>679</v>
      </c>
      <c r="F182" s="243" t="s">
        <v>680</v>
      </c>
      <c r="G182" s="244" t="s">
        <v>223</v>
      </c>
      <c r="H182" s="245">
        <v>27</v>
      </c>
      <c r="I182" s="246"/>
      <c r="J182" s="247">
        <f>ROUND(I182*H182,2)</f>
        <v>0</v>
      </c>
      <c r="K182" s="243" t="s">
        <v>383</v>
      </c>
      <c r="L182" s="248"/>
      <c r="M182" s="249" t="s">
        <v>19</v>
      </c>
      <c r="N182" s="250" t="s">
        <v>45</v>
      </c>
      <c r="O182" s="86"/>
      <c r="P182" s="215">
        <f>O182*H182</f>
        <v>0</v>
      </c>
      <c r="Q182" s="215">
        <v>9.0000000000000006E-05</v>
      </c>
      <c r="R182" s="215">
        <f>Q182*H182</f>
        <v>0.0024300000000000003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656</v>
      </c>
      <c r="AT182" s="217" t="s">
        <v>228</v>
      </c>
      <c r="AU182" s="217" t="s">
        <v>84</v>
      </c>
      <c r="AY182" s="19" t="s">
        <v>128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82</v>
      </c>
      <c r="BK182" s="218">
        <f>ROUND(I182*H182,2)</f>
        <v>0</v>
      </c>
      <c r="BL182" s="19" t="s">
        <v>265</v>
      </c>
      <c r="BM182" s="217" t="s">
        <v>681</v>
      </c>
    </row>
    <row r="183" s="13" customFormat="1">
      <c r="A183" s="13"/>
      <c r="B183" s="219"/>
      <c r="C183" s="220"/>
      <c r="D183" s="221" t="s">
        <v>136</v>
      </c>
      <c r="E183" s="222" t="s">
        <v>19</v>
      </c>
      <c r="F183" s="223" t="s">
        <v>682</v>
      </c>
      <c r="G183" s="220"/>
      <c r="H183" s="222" t="s">
        <v>19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136</v>
      </c>
      <c r="AU183" s="229" t="s">
        <v>84</v>
      </c>
      <c r="AV183" s="13" t="s">
        <v>82</v>
      </c>
      <c r="AW183" s="13" t="s">
        <v>35</v>
      </c>
      <c r="AX183" s="13" t="s">
        <v>74</v>
      </c>
      <c r="AY183" s="229" t="s">
        <v>128</v>
      </c>
    </row>
    <row r="184" s="14" customFormat="1">
      <c r="A184" s="14"/>
      <c r="B184" s="230"/>
      <c r="C184" s="231"/>
      <c r="D184" s="221" t="s">
        <v>136</v>
      </c>
      <c r="E184" s="232" t="s">
        <v>19</v>
      </c>
      <c r="F184" s="233" t="s">
        <v>683</v>
      </c>
      <c r="G184" s="231"/>
      <c r="H184" s="234">
        <v>27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136</v>
      </c>
      <c r="AU184" s="240" t="s">
        <v>84</v>
      </c>
      <c r="AV184" s="14" t="s">
        <v>84</v>
      </c>
      <c r="AW184" s="14" t="s">
        <v>35</v>
      </c>
      <c r="AX184" s="14" t="s">
        <v>74</v>
      </c>
      <c r="AY184" s="240" t="s">
        <v>128</v>
      </c>
    </row>
    <row r="185" s="15" customFormat="1">
      <c r="A185" s="15"/>
      <c r="B185" s="251"/>
      <c r="C185" s="252"/>
      <c r="D185" s="221" t="s">
        <v>136</v>
      </c>
      <c r="E185" s="253" t="s">
        <v>571</v>
      </c>
      <c r="F185" s="254" t="s">
        <v>284</v>
      </c>
      <c r="G185" s="252"/>
      <c r="H185" s="255">
        <v>27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1" t="s">
        <v>136</v>
      </c>
      <c r="AU185" s="261" t="s">
        <v>84</v>
      </c>
      <c r="AV185" s="15" t="s">
        <v>134</v>
      </c>
      <c r="AW185" s="15" t="s">
        <v>35</v>
      </c>
      <c r="AX185" s="15" t="s">
        <v>82</v>
      </c>
      <c r="AY185" s="261" t="s">
        <v>128</v>
      </c>
    </row>
    <row r="186" s="2" customFormat="1" ht="16.5" customHeight="1">
      <c r="A186" s="40"/>
      <c r="B186" s="41"/>
      <c r="C186" s="241" t="s">
        <v>436</v>
      </c>
      <c r="D186" s="241" t="s">
        <v>228</v>
      </c>
      <c r="E186" s="242" t="s">
        <v>684</v>
      </c>
      <c r="F186" s="243" t="s">
        <v>685</v>
      </c>
      <c r="G186" s="244" t="s">
        <v>223</v>
      </c>
      <c r="H186" s="245">
        <v>48</v>
      </c>
      <c r="I186" s="246"/>
      <c r="J186" s="247">
        <f>ROUND(I186*H186,2)</f>
        <v>0</v>
      </c>
      <c r="K186" s="243" t="s">
        <v>383</v>
      </c>
      <c r="L186" s="248"/>
      <c r="M186" s="249" t="s">
        <v>19</v>
      </c>
      <c r="N186" s="250" t="s">
        <v>45</v>
      </c>
      <c r="O186" s="86"/>
      <c r="P186" s="215">
        <f>O186*H186</f>
        <v>0</v>
      </c>
      <c r="Q186" s="215">
        <v>0.00013999999999999999</v>
      </c>
      <c r="R186" s="215">
        <f>Q186*H186</f>
        <v>0.0067199999999999994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656</v>
      </c>
      <c r="AT186" s="217" t="s">
        <v>228</v>
      </c>
      <c r="AU186" s="217" t="s">
        <v>84</v>
      </c>
      <c r="AY186" s="19" t="s">
        <v>128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82</v>
      </c>
      <c r="BK186" s="218">
        <f>ROUND(I186*H186,2)</f>
        <v>0</v>
      </c>
      <c r="BL186" s="19" t="s">
        <v>265</v>
      </c>
      <c r="BM186" s="217" t="s">
        <v>686</v>
      </c>
    </row>
    <row r="187" s="13" customFormat="1">
      <c r="A187" s="13"/>
      <c r="B187" s="219"/>
      <c r="C187" s="220"/>
      <c r="D187" s="221" t="s">
        <v>136</v>
      </c>
      <c r="E187" s="222" t="s">
        <v>19</v>
      </c>
      <c r="F187" s="223" t="s">
        <v>682</v>
      </c>
      <c r="G187" s="220"/>
      <c r="H187" s="222" t="s">
        <v>19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136</v>
      </c>
      <c r="AU187" s="229" t="s">
        <v>84</v>
      </c>
      <c r="AV187" s="13" t="s">
        <v>82</v>
      </c>
      <c r="AW187" s="13" t="s">
        <v>35</v>
      </c>
      <c r="AX187" s="13" t="s">
        <v>74</v>
      </c>
      <c r="AY187" s="229" t="s">
        <v>128</v>
      </c>
    </row>
    <row r="188" s="14" customFormat="1">
      <c r="A188" s="14"/>
      <c r="B188" s="230"/>
      <c r="C188" s="231"/>
      <c r="D188" s="221" t="s">
        <v>136</v>
      </c>
      <c r="E188" s="232" t="s">
        <v>19</v>
      </c>
      <c r="F188" s="233" t="s">
        <v>687</v>
      </c>
      <c r="G188" s="231"/>
      <c r="H188" s="234">
        <v>48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136</v>
      </c>
      <c r="AU188" s="240" t="s">
        <v>84</v>
      </c>
      <c r="AV188" s="14" t="s">
        <v>84</v>
      </c>
      <c r="AW188" s="14" t="s">
        <v>35</v>
      </c>
      <c r="AX188" s="14" t="s">
        <v>74</v>
      </c>
      <c r="AY188" s="240" t="s">
        <v>128</v>
      </c>
    </row>
    <row r="189" s="15" customFormat="1">
      <c r="A189" s="15"/>
      <c r="B189" s="251"/>
      <c r="C189" s="252"/>
      <c r="D189" s="221" t="s">
        <v>136</v>
      </c>
      <c r="E189" s="253" t="s">
        <v>573</v>
      </c>
      <c r="F189" s="254" t="s">
        <v>284</v>
      </c>
      <c r="G189" s="252"/>
      <c r="H189" s="255">
        <v>48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1" t="s">
        <v>136</v>
      </c>
      <c r="AU189" s="261" t="s">
        <v>84</v>
      </c>
      <c r="AV189" s="15" t="s">
        <v>134</v>
      </c>
      <c r="AW189" s="15" t="s">
        <v>35</v>
      </c>
      <c r="AX189" s="15" t="s">
        <v>82</v>
      </c>
      <c r="AY189" s="261" t="s">
        <v>128</v>
      </c>
    </row>
    <row r="190" s="2" customFormat="1" ht="16.5" customHeight="1">
      <c r="A190" s="40"/>
      <c r="B190" s="41"/>
      <c r="C190" s="241" t="s">
        <v>443</v>
      </c>
      <c r="D190" s="241" t="s">
        <v>228</v>
      </c>
      <c r="E190" s="242" t="s">
        <v>688</v>
      </c>
      <c r="F190" s="243" t="s">
        <v>689</v>
      </c>
      <c r="G190" s="244" t="s">
        <v>223</v>
      </c>
      <c r="H190" s="245">
        <v>24</v>
      </c>
      <c r="I190" s="246"/>
      <c r="J190" s="247">
        <f>ROUND(I190*H190,2)</f>
        <v>0</v>
      </c>
      <c r="K190" s="243" t="s">
        <v>383</v>
      </c>
      <c r="L190" s="248"/>
      <c r="M190" s="249" t="s">
        <v>19</v>
      </c>
      <c r="N190" s="250" t="s">
        <v>45</v>
      </c>
      <c r="O190" s="86"/>
      <c r="P190" s="215">
        <f>O190*H190</f>
        <v>0</v>
      </c>
      <c r="Q190" s="215">
        <v>4.0000000000000003E-05</v>
      </c>
      <c r="R190" s="215">
        <f>Q190*H190</f>
        <v>0.00096000000000000013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656</v>
      </c>
      <c r="AT190" s="217" t="s">
        <v>228</v>
      </c>
      <c r="AU190" s="217" t="s">
        <v>84</v>
      </c>
      <c r="AY190" s="19" t="s">
        <v>128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82</v>
      </c>
      <c r="BK190" s="218">
        <f>ROUND(I190*H190,2)</f>
        <v>0</v>
      </c>
      <c r="BL190" s="19" t="s">
        <v>265</v>
      </c>
      <c r="BM190" s="217" t="s">
        <v>690</v>
      </c>
    </row>
    <row r="191" s="13" customFormat="1">
      <c r="A191" s="13"/>
      <c r="B191" s="219"/>
      <c r="C191" s="220"/>
      <c r="D191" s="221" t="s">
        <v>136</v>
      </c>
      <c r="E191" s="222" t="s">
        <v>19</v>
      </c>
      <c r="F191" s="223" t="s">
        <v>691</v>
      </c>
      <c r="G191" s="220"/>
      <c r="H191" s="222" t="s">
        <v>19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136</v>
      </c>
      <c r="AU191" s="229" t="s">
        <v>84</v>
      </c>
      <c r="AV191" s="13" t="s">
        <v>82</v>
      </c>
      <c r="AW191" s="13" t="s">
        <v>35</v>
      </c>
      <c r="AX191" s="13" t="s">
        <v>74</v>
      </c>
      <c r="AY191" s="229" t="s">
        <v>128</v>
      </c>
    </row>
    <row r="192" s="14" customFormat="1">
      <c r="A192" s="14"/>
      <c r="B192" s="230"/>
      <c r="C192" s="231"/>
      <c r="D192" s="221" t="s">
        <v>136</v>
      </c>
      <c r="E192" s="232" t="s">
        <v>19</v>
      </c>
      <c r="F192" s="233" t="s">
        <v>337</v>
      </c>
      <c r="G192" s="231"/>
      <c r="H192" s="234">
        <v>24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136</v>
      </c>
      <c r="AU192" s="240" t="s">
        <v>84</v>
      </c>
      <c r="AV192" s="14" t="s">
        <v>84</v>
      </c>
      <c r="AW192" s="14" t="s">
        <v>35</v>
      </c>
      <c r="AX192" s="14" t="s">
        <v>74</v>
      </c>
      <c r="AY192" s="240" t="s">
        <v>128</v>
      </c>
    </row>
    <row r="193" s="15" customFormat="1">
      <c r="A193" s="15"/>
      <c r="B193" s="251"/>
      <c r="C193" s="252"/>
      <c r="D193" s="221" t="s">
        <v>136</v>
      </c>
      <c r="E193" s="253" t="s">
        <v>569</v>
      </c>
      <c r="F193" s="254" t="s">
        <v>284</v>
      </c>
      <c r="G193" s="252"/>
      <c r="H193" s="255">
        <v>24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1" t="s">
        <v>136</v>
      </c>
      <c r="AU193" s="261" t="s">
        <v>84</v>
      </c>
      <c r="AV193" s="15" t="s">
        <v>134</v>
      </c>
      <c r="AW193" s="15" t="s">
        <v>35</v>
      </c>
      <c r="AX193" s="15" t="s">
        <v>82</v>
      </c>
      <c r="AY193" s="261" t="s">
        <v>128</v>
      </c>
    </row>
    <row r="194" s="2" customFormat="1" ht="21.75" customHeight="1">
      <c r="A194" s="40"/>
      <c r="B194" s="41"/>
      <c r="C194" s="241" t="s">
        <v>446</v>
      </c>
      <c r="D194" s="241" t="s">
        <v>228</v>
      </c>
      <c r="E194" s="242" t="s">
        <v>692</v>
      </c>
      <c r="F194" s="243" t="s">
        <v>693</v>
      </c>
      <c r="G194" s="244" t="s">
        <v>223</v>
      </c>
      <c r="H194" s="245">
        <v>89</v>
      </c>
      <c r="I194" s="246"/>
      <c r="J194" s="247">
        <f>ROUND(I194*H194,2)</f>
        <v>0</v>
      </c>
      <c r="K194" s="243" t="s">
        <v>19</v>
      </c>
      <c r="L194" s="248"/>
      <c r="M194" s="249" t="s">
        <v>19</v>
      </c>
      <c r="N194" s="250" t="s">
        <v>45</v>
      </c>
      <c r="O194" s="86"/>
      <c r="P194" s="215">
        <f>O194*H194</f>
        <v>0</v>
      </c>
      <c r="Q194" s="215">
        <v>0.00010000000000000001</v>
      </c>
      <c r="R194" s="215">
        <f>Q194*H194</f>
        <v>0.0088999999999999999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207</v>
      </c>
      <c r="AT194" s="217" t="s">
        <v>228</v>
      </c>
      <c r="AU194" s="217" t="s">
        <v>84</v>
      </c>
      <c r="AY194" s="19" t="s">
        <v>128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82</v>
      </c>
      <c r="BK194" s="218">
        <f>ROUND(I194*H194,2)</f>
        <v>0</v>
      </c>
      <c r="BL194" s="19" t="s">
        <v>533</v>
      </c>
      <c r="BM194" s="217" t="s">
        <v>694</v>
      </c>
    </row>
    <row r="195" s="13" customFormat="1">
      <c r="A195" s="13"/>
      <c r="B195" s="219"/>
      <c r="C195" s="220"/>
      <c r="D195" s="221" t="s">
        <v>136</v>
      </c>
      <c r="E195" s="222" t="s">
        <v>19</v>
      </c>
      <c r="F195" s="223" t="s">
        <v>695</v>
      </c>
      <c r="G195" s="220"/>
      <c r="H195" s="222" t="s">
        <v>19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136</v>
      </c>
      <c r="AU195" s="229" t="s">
        <v>84</v>
      </c>
      <c r="AV195" s="13" t="s">
        <v>82</v>
      </c>
      <c r="AW195" s="13" t="s">
        <v>35</v>
      </c>
      <c r="AX195" s="13" t="s">
        <v>74</v>
      </c>
      <c r="AY195" s="229" t="s">
        <v>128</v>
      </c>
    </row>
    <row r="196" s="14" customFormat="1">
      <c r="A196" s="14"/>
      <c r="B196" s="230"/>
      <c r="C196" s="231"/>
      <c r="D196" s="221" t="s">
        <v>136</v>
      </c>
      <c r="E196" s="232" t="s">
        <v>19</v>
      </c>
      <c r="F196" s="233" t="s">
        <v>696</v>
      </c>
      <c r="G196" s="231"/>
      <c r="H196" s="234">
        <v>89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136</v>
      </c>
      <c r="AU196" s="240" t="s">
        <v>84</v>
      </c>
      <c r="AV196" s="14" t="s">
        <v>84</v>
      </c>
      <c r="AW196" s="14" t="s">
        <v>35</v>
      </c>
      <c r="AX196" s="14" t="s">
        <v>74</v>
      </c>
      <c r="AY196" s="240" t="s">
        <v>128</v>
      </c>
    </row>
    <row r="197" s="15" customFormat="1">
      <c r="A197" s="15"/>
      <c r="B197" s="251"/>
      <c r="C197" s="252"/>
      <c r="D197" s="221" t="s">
        <v>136</v>
      </c>
      <c r="E197" s="253" t="s">
        <v>566</v>
      </c>
      <c r="F197" s="254" t="s">
        <v>284</v>
      </c>
      <c r="G197" s="252"/>
      <c r="H197" s="255">
        <v>89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1" t="s">
        <v>136</v>
      </c>
      <c r="AU197" s="261" t="s">
        <v>84</v>
      </c>
      <c r="AV197" s="15" t="s">
        <v>134</v>
      </c>
      <c r="AW197" s="15" t="s">
        <v>35</v>
      </c>
      <c r="AX197" s="15" t="s">
        <v>82</v>
      </c>
      <c r="AY197" s="261" t="s">
        <v>128</v>
      </c>
    </row>
    <row r="198" s="2" customFormat="1" ht="24.15" customHeight="1">
      <c r="A198" s="40"/>
      <c r="B198" s="41"/>
      <c r="C198" s="241" t="s">
        <v>452</v>
      </c>
      <c r="D198" s="241" t="s">
        <v>228</v>
      </c>
      <c r="E198" s="242" t="s">
        <v>697</v>
      </c>
      <c r="F198" s="243" t="s">
        <v>698</v>
      </c>
      <c r="G198" s="244" t="s">
        <v>223</v>
      </c>
      <c r="H198" s="245">
        <v>105</v>
      </c>
      <c r="I198" s="246"/>
      <c r="J198" s="247">
        <f>ROUND(I198*H198,2)</f>
        <v>0</v>
      </c>
      <c r="K198" s="243" t="s">
        <v>19</v>
      </c>
      <c r="L198" s="248"/>
      <c r="M198" s="249" t="s">
        <v>19</v>
      </c>
      <c r="N198" s="250" t="s">
        <v>45</v>
      </c>
      <c r="O198" s="86"/>
      <c r="P198" s="215">
        <f>O198*H198</f>
        <v>0</v>
      </c>
      <c r="Q198" s="215">
        <v>4.0000000000000003E-05</v>
      </c>
      <c r="R198" s="215">
        <f>Q198*H198</f>
        <v>0.0042000000000000006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207</v>
      </c>
      <c r="AT198" s="217" t="s">
        <v>228</v>
      </c>
      <c r="AU198" s="217" t="s">
        <v>84</v>
      </c>
      <c r="AY198" s="19" t="s">
        <v>128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82</v>
      </c>
      <c r="BK198" s="218">
        <f>ROUND(I198*H198,2)</f>
        <v>0</v>
      </c>
      <c r="BL198" s="19" t="s">
        <v>533</v>
      </c>
      <c r="BM198" s="217" t="s">
        <v>699</v>
      </c>
    </row>
    <row r="199" s="13" customFormat="1">
      <c r="A199" s="13"/>
      <c r="B199" s="219"/>
      <c r="C199" s="220"/>
      <c r="D199" s="221" t="s">
        <v>136</v>
      </c>
      <c r="E199" s="222" t="s">
        <v>19</v>
      </c>
      <c r="F199" s="223" t="s">
        <v>700</v>
      </c>
      <c r="G199" s="220"/>
      <c r="H199" s="222" t="s">
        <v>19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136</v>
      </c>
      <c r="AU199" s="229" t="s">
        <v>84</v>
      </c>
      <c r="AV199" s="13" t="s">
        <v>82</v>
      </c>
      <c r="AW199" s="13" t="s">
        <v>35</v>
      </c>
      <c r="AX199" s="13" t="s">
        <v>74</v>
      </c>
      <c r="AY199" s="229" t="s">
        <v>128</v>
      </c>
    </row>
    <row r="200" s="14" customFormat="1">
      <c r="A200" s="14"/>
      <c r="B200" s="230"/>
      <c r="C200" s="231"/>
      <c r="D200" s="221" t="s">
        <v>136</v>
      </c>
      <c r="E200" s="232" t="s">
        <v>19</v>
      </c>
      <c r="F200" s="233" t="s">
        <v>701</v>
      </c>
      <c r="G200" s="231"/>
      <c r="H200" s="234">
        <v>105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136</v>
      </c>
      <c r="AU200" s="240" t="s">
        <v>84</v>
      </c>
      <c r="AV200" s="14" t="s">
        <v>84</v>
      </c>
      <c r="AW200" s="14" t="s">
        <v>35</v>
      </c>
      <c r="AX200" s="14" t="s">
        <v>74</v>
      </c>
      <c r="AY200" s="240" t="s">
        <v>128</v>
      </c>
    </row>
    <row r="201" s="15" customFormat="1">
      <c r="A201" s="15"/>
      <c r="B201" s="251"/>
      <c r="C201" s="252"/>
      <c r="D201" s="221" t="s">
        <v>136</v>
      </c>
      <c r="E201" s="253" t="s">
        <v>560</v>
      </c>
      <c r="F201" s="254" t="s">
        <v>284</v>
      </c>
      <c r="G201" s="252"/>
      <c r="H201" s="255">
        <v>105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136</v>
      </c>
      <c r="AU201" s="261" t="s">
        <v>84</v>
      </c>
      <c r="AV201" s="15" t="s">
        <v>134</v>
      </c>
      <c r="AW201" s="15" t="s">
        <v>35</v>
      </c>
      <c r="AX201" s="15" t="s">
        <v>82</v>
      </c>
      <c r="AY201" s="261" t="s">
        <v>128</v>
      </c>
    </row>
    <row r="202" s="2" customFormat="1" ht="24.15" customHeight="1">
      <c r="A202" s="40"/>
      <c r="B202" s="41"/>
      <c r="C202" s="241" t="s">
        <v>458</v>
      </c>
      <c r="D202" s="241" t="s">
        <v>228</v>
      </c>
      <c r="E202" s="242" t="s">
        <v>702</v>
      </c>
      <c r="F202" s="243" t="s">
        <v>703</v>
      </c>
      <c r="G202" s="244" t="s">
        <v>223</v>
      </c>
      <c r="H202" s="245">
        <v>64</v>
      </c>
      <c r="I202" s="246"/>
      <c r="J202" s="247">
        <f>ROUND(I202*H202,2)</f>
        <v>0</v>
      </c>
      <c r="K202" s="243" t="s">
        <v>19</v>
      </c>
      <c r="L202" s="248"/>
      <c r="M202" s="249" t="s">
        <v>19</v>
      </c>
      <c r="N202" s="250" t="s">
        <v>45</v>
      </c>
      <c r="O202" s="86"/>
      <c r="P202" s="215">
        <f>O202*H202</f>
        <v>0</v>
      </c>
      <c r="Q202" s="215">
        <v>4.0000000000000003E-05</v>
      </c>
      <c r="R202" s="215">
        <f>Q202*H202</f>
        <v>0.0025600000000000002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207</v>
      </c>
      <c r="AT202" s="217" t="s">
        <v>228</v>
      </c>
      <c r="AU202" s="217" t="s">
        <v>84</v>
      </c>
      <c r="AY202" s="19" t="s">
        <v>128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82</v>
      </c>
      <c r="BK202" s="218">
        <f>ROUND(I202*H202,2)</f>
        <v>0</v>
      </c>
      <c r="BL202" s="19" t="s">
        <v>533</v>
      </c>
      <c r="BM202" s="217" t="s">
        <v>704</v>
      </c>
    </row>
    <row r="203" s="13" customFormat="1">
      <c r="A203" s="13"/>
      <c r="B203" s="219"/>
      <c r="C203" s="220"/>
      <c r="D203" s="221" t="s">
        <v>136</v>
      </c>
      <c r="E203" s="222" t="s">
        <v>19</v>
      </c>
      <c r="F203" s="223" t="s">
        <v>705</v>
      </c>
      <c r="G203" s="220"/>
      <c r="H203" s="222" t="s">
        <v>19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136</v>
      </c>
      <c r="AU203" s="229" t="s">
        <v>84</v>
      </c>
      <c r="AV203" s="13" t="s">
        <v>82</v>
      </c>
      <c r="AW203" s="13" t="s">
        <v>35</v>
      </c>
      <c r="AX203" s="13" t="s">
        <v>74</v>
      </c>
      <c r="AY203" s="229" t="s">
        <v>128</v>
      </c>
    </row>
    <row r="204" s="14" customFormat="1">
      <c r="A204" s="14"/>
      <c r="B204" s="230"/>
      <c r="C204" s="231"/>
      <c r="D204" s="221" t="s">
        <v>136</v>
      </c>
      <c r="E204" s="232" t="s">
        <v>19</v>
      </c>
      <c r="F204" s="233" t="s">
        <v>706</v>
      </c>
      <c r="G204" s="231"/>
      <c r="H204" s="234">
        <v>64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0" t="s">
        <v>136</v>
      </c>
      <c r="AU204" s="240" t="s">
        <v>84</v>
      </c>
      <c r="AV204" s="14" t="s">
        <v>84</v>
      </c>
      <c r="AW204" s="14" t="s">
        <v>35</v>
      </c>
      <c r="AX204" s="14" t="s">
        <v>74</v>
      </c>
      <c r="AY204" s="240" t="s">
        <v>128</v>
      </c>
    </row>
    <row r="205" s="15" customFormat="1">
      <c r="A205" s="15"/>
      <c r="B205" s="251"/>
      <c r="C205" s="252"/>
      <c r="D205" s="221" t="s">
        <v>136</v>
      </c>
      <c r="E205" s="253" t="s">
        <v>563</v>
      </c>
      <c r="F205" s="254" t="s">
        <v>284</v>
      </c>
      <c r="G205" s="252"/>
      <c r="H205" s="255">
        <v>64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1" t="s">
        <v>136</v>
      </c>
      <c r="AU205" s="261" t="s">
        <v>84</v>
      </c>
      <c r="AV205" s="15" t="s">
        <v>134</v>
      </c>
      <c r="AW205" s="15" t="s">
        <v>35</v>
      </c>
      <c r="AX205" s="15" t="s">
        <v>82</v>
      </c>
      <c r="AY205" s="261" t="s">
        <v>128</v>
      </c>
    </row>
    <row r="206" s="2" customFormat="1" ht="37.8" customHeight="1">
      <c r="A206" s="40"/>
      <c r="B206" s="41"/>
      <c r="C206" s="241" t="s">
        <v>388</v>
      </c>
      <c r="D206" s="241" t="s">
        <v>228</v>
      </c>
      <c r="E206" s="242" t="s">
        <v>707</v>
      </c>
      <c r="F206" s="243" t="s">
        <v>708</v>
      </c>
      <c r="G206" s="244" t="s">
        <v>217</v>
      </c>
      <c r="H206" s="245">
        <v>1</v>
      </c>
      <c r="I206" s="246"/>
      <c r="J206" s="247">
        <f>ROUND(I206*H206,2)</f>
        <v>0</v>
      </c>
      <c r="K206" s="243" t="s">
        <v>383</v>
      </c>
      <c r="L206" s="248"/>
      <c r="M206" s="249" t="s">
        <v>19</v>
      </c>
      <c r="N206" s="250" t="s">
        <v>45</v>
      </c>
      <c r="O206" s="86"/>
      <c r="P206" s="215">
        <f>O206*H206</f>
        <v>0</v>
      </c>
      <c r="Q206" s="215">
        <v>0.02</v>
      </c>
      <c r="R206" s="215">
        <f>Q206*H206</f>
        <v>0.02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656</v>
      </c>
      <c r="AT206" s="217" t="s">
        <v>228</v>
      </c>
      <c r="AU206" s="217" t="s">
        <v>84</v>
      </c>
      <c r="AY206" s="19" t="s">
        <v>128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82</v>
      </c>
      <c r="BK206" s="218">
        <f>ROUND(I206*H206,2)</f>
        <v>0</v>
      </c>
      <c r="BL206" s="19" t="s">
        <v>265</v>
      </c>
      <c r="BM206" s="217" t="s">
        <v>709</v>
      </c>
    </row>
    <row r="207" s="13" customFormat="1">
      <c r="A207" s="13"/>
      <c r="B207" s="219"/>
      <c r="C207" s="220"/>
      <c r="D207" s="221" t="s">
        <v>136</v>
      </c>
      <c r="E207" s="222" t="s">
        <v>19</v>
      </c>
      <c r="F207" s="223" t="s">
        <v>710</v>
      </c>
      <c r="G207" s="220"/>
      <c r="H207" s="222" t="s">
        <v>19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136</v>
      </c>
      <c r="AU207" s="229" t="s">
        <v>84</v>
      </c>
      <c r="AV207" s="13" t="s">
        <v>82</v>
      </c>
      <c r="AW207" s="13" t="s">
        <v>35</v>
      </c>
      <c r="AX207" s="13" t="s">
        <v>74</v>
      </c>
      <c r="AY207" s="229" t="s">
        <v>128</v>
      </c>
    </row>
    <row r="208" s="14" customFormat="1">
      <c r="A208" s="14"/>
      <c r="B208" s="230"/>
      <c r="C208" s="231"/>
      <c r="D208" s="221" t="s">
        <v>136</v>
      </c>
      <c r="E208" s="232" t="s">
        <v>19</v>
      </c>
      <c r="F208" s="233" t="s">
        <v>82</v>
      </c>
      <c r="G208" s="231"/>
      <c r="H208" s="234">
        <v>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136</v>
      </c>
      <c r="AU208" s="240" t="s">
        <v>84</v>
      </c>
      <c r="AV208" s="14" t="s">
        <v>84</v>
      </c>
      <c r="AW208" s="14" t="s">
        <v>35</v>
      </c>
      <c r="AX208" s="14" t="s">
        <v>82</v>
      </c>
      <c r="AY208" s="240" t="s">
        <v>128</v>
      </c>
    </row>
    <row r="209" s="2" customFormat="1" ht="24.15" customHeight="1">
      <c r="A209" s="40"/>
      <c r="B209" s="41"/>
      <c r="C209" s="206" t="s">
        <v>394</v>
      </c>
      <c r="D209" s="206" t="s">
        <v>130</v>
      </c>
      <c r="E209" s="207" t="s">
        <v>711</v>
      </c>
      <c r="F209" s="208" t="s">
        <v>712</v>
      </c>
      <c r="G209" s="209" t="s">
        <v>217</v>
      </c>
      <c r="H209" s="210">
        <v>1</v>
      </c>
      <c r="I209" s="211"/>
      <c r="J209" s="212">
        <f>ROUND(I209*H209,2)</f>
        <v>0</v>
      </c>
      <c r="K209" s="208" t="s">
        <v>383</v>
      </c>
      <c r="L209" s="46"/>
      <c r="M209" s="213" t="s">
        <v>19</v>
      </c>
      <c r="N209" s="214" t="s">
        <v>45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533</v>
      </c>
      <c r="AT209" s="217" t="s">
        <v>130</v>
      </c>
      <c r="AU209" s="217" t="s">
        <v>84</v>
      </c>
      <c r="AY209" s="19" t="s">
        <v>128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82</v>
      </c>
      <c r="BK209" s="218">
        <f>ROUND(I209*H209,2)</f>
        <v>0</v>
      </c>
      <c r="BL209" s="19" t="s">
        <v>533</v>
      </c>
      <c r="BM209" s="217" t="s">
        <v>713</v>
      </c>
    </row>
    <row r="210" s="2" customFormat="1">
      <c r="A210" s="40"/>
      <c r="B210" s="41"/>
      <c r="C210" s="42"/>
      <c r="D210" s="267" t="s">
        <v>385</v>
      </c>
      <c r="E210" s="42"/>
      <c r="F210" s="268" t="s">
        <v>714</v>
      </c>
      <c r="G210" s="42"/>
      <c r="H210" s="42"/>
      <c r="I210" s="269"/>
      <c r="J210" s="42"/>
      <c r="K210" s="42"/>
      <c r="L210" s="46"/>
      <c r="M210" s="270"/>
      <c r="N210" s="27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385</v>
      </c>
      <c r="AU210" s="19" t="s">
        <v>84</v>
      </c>
    </row>
    <row r="211" s="13" customFormat="1">
      <c r="A211" s="13"/>
      <c r="B211" s="219"/>
      <c r="C211" s="220"/>
      <c r="D211" s="221" t="s">
        <v>136</v>
      </c>
      <c r="E211" s="222" t="s">
        <v>19</v>
      </c>
      <c r="F211" s="223" t="s">
        <v>715</v>
      </c>
      <c r="G211" s="220"/>
      <c r="H211" s="222" t="s">
        <v>19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136</v>
      </c>
      <c r="AU211" s="229" t="s">
        <v>84</v>
      </c>
      <c r="AV211" s="13" t="s">
        <v>82</v>
      </c>
      <c r="AW211" s="13" t="s">
        <v>35</v>
      </c>
      <c r="AX211" s="13" t="s">
        <v>74</v>
      </c>
      <c r="AY211" s="229" t="s">
        <v>128</v>
      </c>
    </row>
    <row r="212" s="14" customFormat="1">
      <c r="A212" s="14"/>
      <c r="B212" s="230"/>
      <c r="C212" s="231"/>
      <c r="D212" s="221" t="s">
        <v>136</v>
      </c>
      <c r="E212" s="232" t="s">
        <v>19</v>
      </c>
      <c r="F212" s="233" t="s">
        <v>82</v>
      </c>
      <c r="G212" s="231"/>
      <c r="H212" s="234">
        <v>1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136</v>
      </c>
      <c r="AU212" s="240" t="s">
        <v>84</v>
      </c>
      <c r="AV212" s="14" t="s">
        <v>84</v>
      </c>
      <c r="AW212" s="14" t="s">
        <v>35</v>
      </c>
      <c r="AX212" s="14" t="s">
        <v>82</v>
      </c>
      <c r="AY212" s="240" t="s">
        <v>128</v>
      </c>
    </row>
    <row r="213" s="2" customFormat="1" ht="16.5" customHeight="1">
      <c r="A213" s="40"/>
      <c r="B213" s="41"/>
      <c r="C213" s="206" t="s">
        <v>322</v>
      </c>
      <c r="D213" s="206" t="s">
        <v>130</v>
      </c>
      <c r="E213" s="207" t="s">
        <v>716</v>
      </c>
      <c r="F213" s="208" t="s">
        <v>717</v>
      </c>
      <c r="G213" s="209" t="s">
        <v>217</v>
      </c>
      <c r="H213" s="210">
        <v>2</v>
      </c>
      <c r="I213" s="211"/>
      <c r="J213" s="212">
        <f>ROUND(I213*H213,2)</f>
        <v>0</v>
      </c>
      <c r="K213" s="208" t="s">
        <v>383</v>
      </c>
      <c r="L213" s="46"/>
      <c r="M213" s="213" t="s">
        <v>19</v>
      </c>
      <c r="N213" s="214" t="s">
        <v>45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533</v>
      </c>
      <c r="AT213" s="217" t="s">
        <v>130</v>
      </c>
      <c r="AU213" s="217" t="s">
        <v>84</v>
      </c>
      <c r="AY213" s="19" t="s">
        <v>128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82</v>
      </c>
      <c r="BK213" s="218">
        <f>ROUND(I213*H213,2)</f>
        <v>0</v>
      </c>
      <c r="BL213" s="19" t="s">
        <v>533</v>
      </c>
      <c r="BM213" s="217" t="s">
        <v>718</v>
      </c>
    </row>
    <row r="214" s="2" customFormat="1">
      <c r="A214" s="40"/>
      <c r="B214" s="41"/>
      <c r="C214" s="42"/>
      <c r="D214" s="267" t="s">
        <v>385</v>
      </c>
      <c r="E214" s="42"/>
      <c r="F214" s="268" t="s">
        <v>719</v>
      </c>
      <c r="G214" s="42"/>
      <c r="H214" s="42"/>
      <c r="I214" s="269"/>
      <c r="J214" s="42"/>
      <c r="K214" s="42"/>
      <c r="L214" s="46"/>
      <c r="M214" s="270"/>
      <c r="N214" s="27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385</v>
      </c>
      <c r="AU214" s="19" t="s">
        <v>84</v>
      </c>
    </row>
    <row r="215" s="13" customFormat="1">
      <c r="A215" s="13"/>
      <c r="B215" s="219"/>
      <c r="C215" s="220"/>
      <c r="D215" s="221" t="s">
        <v>136</v>
      </c>
      <c r="E215" s="222" t="s">
        <v>19</v>
      </c>
      <c r="F215" s="223" t="s">
        <v>715</v>
      </c>
      <c r="G215" s="220"/>
      <c r="H215" s="222" t="s">
        <v>19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136</v>
      </c>
      <c r="AU215" s="229" t="s">
        <v>84</v>
      </c>
      <c r="AV215" s="13" t="s">
        <v>82</v>
      </c>
      <c r="AW215" s="13" t="s">
        <v>35</v>
      </c>
      <c r="AX215" s="13" t="s">
        <v>74</v>
      </c>
      <c r="AY215" s="229" t="s">
        <v>128</v>
      </c>
    </row>
    <row r="216" s="14" customFormat="1">
      <c r="A216" s="14"/>
      <c r="B216" s="230"/>
      <c r="C216" s="231"/>
      <c r="D216" s="221" t="s">
        <v>136</v>
      </c>
      <c r="E216" s="232" t="s">
        <v>19</v>
      </c>
      <c r="F216" s="233" t="s">
        <v>84</v>
      </c>
      <c r="G216" s="231"/>
      <c r="H216" s="234">
        <v>2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0" t="s">
        <v>136</v>
      </c>
      <c r="AU216" s="240" t="s">
        <v>84</v>
      </c>
      <c r="AV216" s="14" t="s">
        <v>84</v>
      </c>
      <c r="AW216" s="14" t="s">
        <v>35</v>
      </c>
      <c r="AX216" s="14" t="s">
        <v>82</v>
      </c>
      <c r="AY216" s="240" t="s">
        <v>128</v>
      </c>
    </row>
    <row r="217" s="2" customFormat="1" ht="16.5" customHeight="1">
      <c r="A217" s="40"/>
      <c r="B217" s="41"/>
      <c r="C217" s="206" t="s">
        <v>214</v>
      </c>
      <c r="D217" s="206" t="s">
        <v>130</v>
      </c>
      <c r="E217" s="207" t="s">
        <v>720</v>
      </c>
      <c r="F217" s="208" t="s">
        <v>721</v>
      </c>
      <c r="G217" s="209" t="s">
        <v>217</v>
      </c>
      <c r="H217" s="210">
        <v>2</v>
      </c>
      <c r="I217" s="211"/>
      <c r="J217" s="212">
        <f>ROUND(I217*H217,2)</f>
        <v>0</v>
      </c>
      <c r="K217" s="208" t="s">
        <v>383</v>
      </c>
      <c r="L217" s="46"/>
      <c r="M217" s="213" t="s">
        <v>19</v>
      </c>
      <c r="N217" s="214" t="s">
        <v>45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533</v>
      </c>
      <c r="AT217" s="217" t="s">
        <v>130</v>
      </c>
      <c r="AU217" s="217" t="s">
        <v>84</v>
      </c>
      <c r="AY217" s="19" t="s">
        <v>128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82</v>
      </c>
      <c r="BK217" s="218">
        <f>ROUND(I217*H217,2)</f>
        <v>0</v>
      </c>
      <c r="BL217" s="19" t="s">
        <v>533</v>
      </c>
      <c r="BM217" s="217" t="s">
        <v>722</v>
      </c>
    </row>
    <row r="218" s="2" customFormat="1">
      <c r="A218" s="40"/>
      <c r="B218" s="41"/>
      <c r="C218" s="42"/>
      <c r="D218" s="267" t="s">
        <v>385</v>
      </c>
      <c r="E218" s="42"/>
      <c r="F218" s="268" t="s">
        <v>723</v>
      </c>
      <c r="G218" s="42"/>
      <c r="H218" s="42"/>
      <c r="I218" s="269"/>
      <c r="J218" s="42"/>
      <c r="K218" s="42"/>
      <c r="L218" s="46"/>
      <c r="M218" s="270"/>
      <c r="N218" s="27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385</v>
      </c>
      <c r="AU218" s="19" t="s">
        <v>84</v>
      </c>
    </row>
    <row r="219" s="13" customFormat="1">
      <c r="A219" s="13"/>
      <c r="B219" s="219"/>
      <c r="C219" s="220"/>
      <c r="D219" s="221" t="s">
        <v>136</v>
      </c>
      <c r="E219" s="222" t="s">
        <v>19</v>
      </c>
      <c r="F219" s="223" t="s">
        <v>715</v>
      </c>
      <c r="G219" s="220"/>
      <c r="H219" s="222" t="s">
        <v>19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136</v>
      </c>
      <c r="AU219" s="229" t="s">
        <v>84</v>
      </c>
      <c r="AV219" s="13" t="s">
        <v>82</v>
      </c>
      <c r="AW219" s="13" t="s">
        <v>35</v>
      </c>
      <c r="AX219" s="13" t="s">
        <v>74</v>
      </c>
      <c r="AY219" s="229" t="s">
        <v>128</v>
      </c>
    </row>
    <row r="220" s="14" customFormat="1">
      <c r="A220" s="14"/>
      <c r="B220" s="230"/>
      <c r="C220" s="231"/>
      <c r="D220" s="221" t="s">
        <v>136</v>
      </c>
      <c r="E220" s="232" t="s">
        <v>19</v>
      </c>
      <c r="F220" s="233" t="s">
        <v>84</v>
      </c>
      <c r="G220" s="231"/>
      <c r="H220" s="234">
        <v>2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136</v>
      </c>
      <c r="AU220" s="240" t="s">
        <v>84</v>
      </c>
      <c r="AV220" s="14" t="s">
        <v>84</v>
      </c>
      <c r="AW220" s="14" t="s">
        <v>35</v>
      </c>
      <c r="AX220" s="14" t="s">
        <v>82</v>
      </c>
      <c r="AY220" s="240" t="s">
        <v>128</v>
      </c>
    </row>
    <row r="221" s="2" customFormat="1" ht="24.15" customHeight="1">
      <c r="A221" s="40"/>
      <c r="B221" s="41"/>
      <c r="C221" s="206" t="s">
        <v>220</v>
      </c>
      <c r="D221" s="206" t="s">
        <v>130</v>
      </c>
      <c r="E221" s="207" t="s">
        <v>724</v>
      </c>
      <c r="F221" s="208" t="s">
        <v>725</v>
      </c>
      <c r="G221" s="209" t="s">
        <v>217</v>
      </c>
      <c r="H221" s="210">
        <v>8</v>
      </c>
      <c r="I221" s="211"/>
      <c r="J221" s="212">
        <f>ROUND(I221*H221,2)</f>
        <v>0</v>
      </c>
      <c r="K221" s="208" t="s">
        <v>383</v>
      </c>
      <c r="L221" s="46"/>
      <c r="M221" s="213" t="s">
        <v>19</v>
      </c>
      <c r="N221" s="214" t="s">
        <v>45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533</v>
      </c>
      <c r="AT221" s="217" t="s">
        <v>130</v>
      </c>
      <c r="AU221" s="217" t="s">
        <v>84</v>
      </c>
      <c r="AY221" s="19" t="s">
        <v>128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82</v>
      </c>
      <c r="BK221" s="218">
        <f>ROUND(I221*H221,2)</f>
        <v>0</v>
      </c>
      <c r="BL221" s="19" t="s">
        <v>533</v>
      </c>
      <c r="BM221" s="217" t="s">
        <v>726</v>
      </c>
    </row>
    <row r="222" s="2" customFormat="1">
      <c r="A222" s="40"/>
      <c r="B222" s="41"/>
      <c r="C222" s="42"/>
      <c r="D222" s="267" t="s">
        <v>385</v>
      </c>
      <c r="E222" s="42"/>
      <c r="F222" s="268" t="s">
        <v>727</v>
      </c>
      <c r="G222" s="42"/>
      <c r="H222" s="42"/>
      <c r="I222" s="269"/>
      <c r="J222" s="42"/>
      <c r="K222" s="42"/>
      <c r="L222" s="46"/>
      <c r="M222" s="270"/>
      <c r="N222" s="27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385</v>
      </c>
      <c r="AU222" s="19" t="s">
        <v>84</v>
      </c>
    </row>
    <row r="223" s="13" customFormat="1">
      <c r="A223" s="13"/>
      <c r="B223" s="219"/>
      <c r="C223" s="220"/>
      <c r="D223" s="221" t="s">
        <v>136</v>
      </c>
      <c r="E223" s="222" t="s">
        <v>19</v>
      </c>
      <c r="F223" s="223" t="s">
        <v>715</v>
      </c>
      <c r="G223" s="220"/>
      <c r="H223" s="222" t="s">
        <v>19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9" t="s">
        <v>136</v>
      </c>
      <c r="AU223" s="229" t="s">
        <v>84</v>
      </c>
      <c r="AV223" s="13" t="s">
        <v>82</v>
      </c>
      <c r="AW223" s="13" t="s">
        <v>35</v>
      </c>
      <c r="AX223" s="13" t="s">
        <v>74</v>
      </c>
      <c r="AY223" s="229" t="s">
        <v>128</v>
      </c>
    </row>
    <row r="224" s="14" customFormat="1">
      <c r="A224" s="14"/>
      <c r="B224" s="230"/>
      <c r="C224" s="231"/>
      <c r="D224" s="221" t="s">
        <v>136</v>
      </c>
      <c r="E224" s="232" t="s">
        <v>19</v>
      </c>
      <c r="F224" s="233" t="s">
        <v>212</v>
      </c>
      <c r="G224" s="231"/>
      <c r="H224" s="234">
        <v>8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0" t="s">
        <v>136</v>
      </c>
      <c r="AU224" s="240" t="s">
        <v>84</v>
      </c>
      <c r="AV224" s="14" t="s">
        <v>84</v>
      </c>
      <c r="AW224" s="14" t="s">
        <v>35</v>
      </c>
      <c r="AX224" s="14" t="s">
        <v>82</v>
      </c>
      <c r="AY224" s="240" t="s">
        <v>128</v>
      </c>
    </row>
    <row r="225" s="2" customFormat="1" ht="24.15" customHeight="1">
      <c r="A225" s="40"/>
      <c r="B225" s="41"/>
      <c r="C225" s="206" t="s">
        <v>227</v>
      </c>
      <c r="D225" s="206" t="s">
        <v>130</v>
      </c>
      <c r="E225" s="207" t="s">
        <v>728</v>
      </c>
      <c r="F225" s="208" t="s">
        <v>729</v>
      </c>
      <c r="G225" s="209" t="s">
        <v>365</v>
      </c>
      <c r="H225" s="210">
        <v>0.016</v>
      </c>
      <c r="I225" s="211"/>
      <c r="J225" s="212">
        <f>ROUND(I225*H225,2)</f>
        <v>0</v>
      </c>
      <c r="K225" s="208" t="s">
        <v>383</v>
      </c>
      <c r="L225" s="46"/>
      <c r="M225" s="213" t="s">
        <v>19</v>
      </c>
      <c r="N225" s="214" t="s">
        <v>45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533</v>
      </c>
      <c r="AT225" s="217" t="s">
        <v>130</v>
      </c>
      <c r="AU225" s="217" t="s">
        <v>84</v>
      </c>
      <c r="AY225" s="19" t="s">
        <v>128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82</v>
      </c>
      <c r="BK225" s="218">
        <f>ROUND(I225*H225,2)</f>
        <v>0</v>
      </c>
      <c r="BL225" s="19" t="s">
        <v>533</v>
      </c>
      <c r="BM225" s="217" t="s">
        <v>730</v>
      </c>
    </row>
    <row r="226" s="2" customFormat="1">
      <c r="A226" s="40"/>
      <c r="B226" s="41"/>
      <c r="C226" s="42"/>
      <c r="D226" s="267" t="s">
        <v>385</v>
      </c>
      <c r="E226" s="42"/>
      <c r="F226" s="268" t="s">
        <v>731</v>
      </c>
      <c r="G226" s="42"/>
      <c r="H226" s="42"/>
      <c r="I226" s="269"/>
      <c r="J226" s="42"/>
      <c r="K226" s="42"/>
      <c r="L226" s="46"/>
      <c r="M226" s="270"/>
      <c r="N226" s="27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385</v>
      </c>
      <c r="AU226" s="19" t="s">
        <v>84</v>
      </c>
    </row>
    <row r="227" s="2" customFormat="1" ht="37.8" customHeight="1">
      <c r="A227" s="40"/>
      <c r="B227" s="41"/>
      <c r="C227" s="206" t="s">
        <v>161</v>
      </c>
      <c r="D227" s="206" t="s">
        <v>130</v>
      </c>
      <c r="E227" s="207" t="s">
        <v>732</v>
      </c>
      <c r="F227" s="208" t="s">
        <v>733</v>
      </c>
      <c r="G227" s="209" t="s">
        <v>365</v>
      </c>
      <c r="H227" s="210">
        <v>0.016</v>
      </c>
      <c r="I227" s="211"/>
      <c r="J227" s="212">
        <f>ROUND(I227*H227,2)</f>
        <v>0</v>
      </c>
      <c r="K227" s="208" t="s">
        <v>383</v>
      </c>
      <c r="L227" s="46"/>
      <c r="M227" s="213" t="s">
        <v>19</v>
      </c>
      <c r="N227" s="214" t="s">
        <v>45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533</v>
      </c>
      <c r="AT227" s="217" t="s">
        <v>130</v>
      </c>
      <c r="AU227" s="217" t="s">
        <v>84</v>
      </c>
      <c r="AY227" s="19" t="s">
        <v>128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82</v>
      </c>
      <c r="BK227" s="218">
        <f>ROUND(I227*H227,2)</f>
        <v>0</v>
      </c>
      <c r="BL227" s="19" t="s">
        <v>533</v>
      </c>
      <c r="BM227" s="217" t="s">
        <v>734</v>
      </c>
    </row>
    <row r="228" s="2" customFormat="1">
      <c r="A228" s="40"/>
      <c r="B228" s="41"/>
      <c r="C228" s="42"/>
      <c r="D228" s="267" t="s">
        <v>385</v>
      </c>
      <c r="E228" s="42"/>
      <c r="F228" s="268" t="s">
        <v>735</v>
      </c>
      <c r="G228" s="42"/>
      <c r="H228" s="42"/>
      <c r="I228" s="269"/>
      <c r="J228" s="42"/>
      <c r="K228" s="42"/>
      <c r="L228" s="46"/>
      <c r="M228" s="270"/>
      <c r="N228" s="27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385</v>
      </c>
      <c r="AU228" s="19" t="s">
        <v>84</v>
      </c>
    </row>
    <row r="229" s="12" customFormat="1" ht="25.92" customHeight="1">
      <c r="A229" s="12"/>
      <c r="B229" s="190"/>
      <c r="C229" s="191"/>
      <c r="D229" s="192" t="s">
        <v>73</v>
      </c>
      <c r="E229" s="193" t="s">
        <v>228</v>
      </c>
      <c r="F229" s="193" t="s">
        <v>367</v>
      </c>
      <c r="G229" s="191"/>
      <c r="H229" s="191"/>
      <c r="I229" s="194"/>
      <c r="J229" s="195">
        <f>BK229</f>
        <v>0</v>
      </c>
      <c r="K229" s="191"/>
      <c r="L229" s="196"/>
      <c r="M229" s="197"/>
      <c r="N229" s="198"/>
      <c r="O229" s="198"/>
      <c r="P229" s="199">
        <f>P230+P245+P450</f>
        <v>0</v>
      </c>
      <c r="Q229" s="198"/>
      <c r="R229" s="199">
        <f>R230+R245+R450</f>
        <v>13.5346686</v>
      </c>
      <c r="S229" s="198"/>
      <c r="T229" s="200">
        <f>T230+T245+T450</f>
        <v>4.0599999999999996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144</v>
      </c>
      <c r="AT229" s="202" t="s">
        <v>73</v>
      </c>
      <c r="AU229" s="202" t="s">
        <v>74</v>
      </c>
      <c r="AY229" s="201" t="s">
        <v>128</v>
      </c>
      <c r="BK229" s="203">
        <f>BK230+BK245+BK450</f>
        <v>0</v>
      </c>
    </row>
    <row r="230" s="12" customFormat="1" ht="22.8" customHeight="1">
      <c r="A230" s="12"/>
      <c r="B230" s="190"/>
      <c r="C230" s="191"/>
      <c r="D230" s="192" t="s">
        <v>73</v>
      </c>
      <c r="E230" s="204" t="s">
        <v>736</v>
      </c>
      <c r="F230" s="204" t="s">
        <v>737</v>
      </c>
      <c r="G230" s="191"/>
      <c r="H230" s="191"/>
      <c r="I230" s="194"/>
      <c r="J230" s="205">
        <f>BK230</f>
        <v>0</v>
      </c>
      <c r="K230" s="191"/>
      <c r="L230" s="196"/>
      <c r="M230" s="197"/>
      <c r="N230" s="198"/>
      <c r="O230" s="198"/>
      <c r="P230" s="199">
        <f>SUM(P231:P244)</f>
        <v>0</v>
      </c>
      <c r="Q230" s="198"/>
      <c r="R230" s="199">
        <f>SUM(R231:R244)</f>
        <v>0.095930000000000015</v>
      </c>
      <c r="S230" s="198"/>
      <c r="T230" s="200">
        <f>SUM(T231:T244)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1" t="s">
        <v>144</v>
      </c>
      <c r="AT230" s="202" t="s">
        <v>73</v>
      </c>
      <c r="AU230" s="202" t="s">
        <v>82</v>
      </c>
      <c r="AY230" s="201" t="s">
        <v>128</v>
      </c>
      <c r="BK230" s="203">
        <f>SUM(BK231:BK244)</f>
        <v>0</v>
      </c>
    </row>
    <row r="231" s="2" customFormat="1" ht="24.15" customHeight="1">
      <c r="A231" s="40"/>
      <c r="B231" s="41"/>
      <c r="C231" s="206" t="s">
        <v>153</v>
      </c>
      <c r="D231" s="206" t="s">
        <v>130</v>
      </c>
      <c r="E231" s="207" t="s">
        <v>738</v>
      </c>
      <c r="F231" s="208" t="s">
        <v>739</v>
      </c>
      <c r="G231" s="209" t="s">
        <v>223</v>
      </c>
      <c r="H231" s="210">
        <v>16</v>
      </c>
      <c r="I231" s="211"/>
      <c r="J231" s="212">
        <f>ROUND(I231*H231,2)</f>
        <v>0</v>
      </c>
      <c r="K231" s="208" t="s">
        <v>383</v>
      </c>
      <c r="L231" s="46"/>
      <c r="M231" s="213" t="s">
        <v>19</v>
      </c>
      <c r="N231" s="214" t="s">
        <v>45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265</v>
      </c>
      <c r="AT231" s="217" t="s">
        <v>130</v>
      </c>
      <c r="AU231" s="217" t="s">
        <v>84</v>
      </c>
      <c r="AY231" s="19" t="s">
        <v>128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82</v>
      </c>
      <c r="BK231" s="218">
        <f>ROUND(I231*H231,2)</f>
        <v>0</v>
      </c>
      <c r="BL231" s="19" t="s">
        <v>265</v>
      </c>
      <c r="BM231" s="217" t="s">
        <v>740</v>
      </c>
    </row>
    <row r="232" s="2" customFormat="1">
      <c r="A232" s="40"/>
      <c r="B232" s="41"/>
      <c r="C232" s="42"/>
      <c r="D232" s="267" t="s">
        <v>385</v>
      </c>
      <c r="E232" s="42"/>
      <c r="F232" s="268" t="s">
        <v>741</v>
      </c>
      <c r="G232" s="42"/>
      <c r="H232" s="42"/>
      <c r="I232" s="269"/>
      <c r="J232" s="42"/>
      <c r="K232" s="42"/>
      <c r="L232" s="46"/>
      <c r="M232" s="270"/>
      <c r="N232" s="271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385</v>
      </c>
      <c r="AU232" s="19" t="s">
        <v>84</v>
      </c>
    </row>
    <row r="233" s="13" customFormat="1">
      <c r="A233" s="13"/>
      <c r="B233" s="219"/>
      <c r="C233" s="220"/>
      <c r="D233" s="221" t="s">
        <v>136</v>
      </c>
      <c r="E233" s="222" t="s">
        <v>19</v>
      </c>
      <c r="F233" s="223" t="s">
        <v>742</v>
      </c>
      <c r="G233" s="220"/>
      <c r="H233" s="222" t="s">
        <v>19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136</v>
      </c>
      <c r="AU233" s="229" t="s">
        <v>84</v>
      </c>
      <c r="AV233" s="13" t="s">
        <v>82</v>
      </c>
      <c r="AW233" s="13" t="s">
        <v>35</v>
      </c>
      <c r="AX233" s="13" t="s">
        <v>74</v>
      </c>
      <c r="AY233" s="229" t="s">
        <v>128</v>
      </c>
    </row>
    <row r="234" s="14" customFormat="1">
      <c r="A234" s="14"/>
      <c r="B234" s="230"/>
      <c r="C234" s="231"/>
      <c r="D234" s="221" t="s">
        <v>136</v>
      </c>
      <c r="E234" s="232" t="s">
        <v>19</v>
      </c>
      <c r="F234" s="233" t="s">
        <v>743</v>
      </c>
      <c r="G234" s="231"/>
      <c r="H234" s="234">
        <v>16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136</v>
      </c>
      <c r="AU234" s="240" t="s">
        <v>84</v>
      </c>
      <c r="AV234" s="14" t="s">
        <v>84</v>
      </c>
      <c r="AW234" s="14" t="s">
        <v>35</v>
      </c>
      <c r="AX234" s="14" t="s">
        <v>74</v>
      </c>
      <c r="AY234" s="240" t="s">
        <v>128</v>
      </c>
    </row>
    <row r="235" s="15" customFormat="1">
      <c r="A235" s="15"/>
      <c r="B235" s="251"/>
      <c r="C235" s="252"/>
      <c r="D235" s="221" t="s">
        <v>136</v>
      </c>
      <c r="E235" s="253" t="s">
        <v>578</v>
      </c>
      <c r="F235" s="254" t="s">
        <v>284</v>
      </c>
      <c r="G235" s="252"/>
      <c r="H235" s="255">
        <v>16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1" t="s">
        <v>136</v>
      </c>
      <c r="AU235" s="261" t="s">
        <v>84</v>
      </c>
      <c r="AV235" s="15" t="s">
        <v>134</v>
      </c>
      <c r="AW235" s="15" t="s">
        <v>35</v>
      </c>
      <c r="AX235" s="15" t="s">
        <v>82</v>
      </c>
      <c r="AY235" s="261" t="s">
        <v>128</v>
      </c>
    </row>
    <row r="236" s="2" customFormat="1" ht="16.5" customHeight="1">
      <c r="A236" s="40"/>
      <c r="B236" s="41"/>
      <c r="C236" s="241" t="s">
        <v>327</v>
      </c>
      <c r="D236" s="241" t="s">
        <v>228</v>
      </c>
      <c r="E236" s="242" t="s">
        <v>744</v>
      </c>
      <c r="F236" s="243" t="s">
        <v>745</v>
      </c>
      <c r="G236" s="244" t="s">
        <v>397</v>
      </c>
      <c r="H236" s="245">
        <v>15.199999999999999</v>
      </c>
      <c r="I236" s="246"/>
      <c r="J236" s="247">
        <f>ROUND(I236*H236,2)</f>
        <v>0</v>
      </c>
      <c r="K236" s="243" t="s">
        <v>383</v>
      </c>
      <c r="L236" s="248"/>
      <c r="M236" s="249" t="s">
        <v>19</v>
      </c>
      <c r="N236" s="250" t="s">
        <v>45</v>
      </c>
      <c r="O236" s="86"/>
      <c r="P236" s="215">
        <f>O236*H236</f>
        <v>0</v>
      </c>
      <c r="Q236" s="215">
        <v>0.001</v>
      </c>
      <c r="R236" s="215">
        <f>Q236*H236</f>
        <v>0.0152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746</v>
      </c>
      <c r="AT236" s="217" t="s">
        <v>228</v>
      </c>
      <c r="AU236" s="217" t="s">
        <v>84</v>
      </c>
      <c r="AY236" s="19" t="s">
        <v>128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82</v>
      </c>
      <c r="BK236" s="218">
        <f>ROUND(I236*H236,2)</f>
        <v>0</v>
      </c>
      <c r="BL236" s="19" t="s">
        <v>746</v>
      </c>
      <c r="BM236" s="217" t="s">
        <v>747</v>
      </c>
    </row>
    <row r="237" s="14" customFormat="1">
      <c r="A237" s="14"/>
      <c r="B237" s="230"/>
      <c r="C237" s="231"/>
      <c r="D237" s="221" t="s">
        <v>136</v>
      </c>
      <c r="E237" s="232" t="s">
        <v>19</v>
      </c>
      <c r="F237" s="233" t="s">
        <v>748</v>
      </c>
      <c r="G237" s="231"/>
      <c r="H237" s="234">
        <v>15.199999999999999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136</v>
      </c>
      <c r="AU237" s="240" t="s">
        <v>84</v>
      </c>
      <c r="AV237" s="14" t="s">
        <v>84</v>
      </c>
      <c r="AW237" s="14" t="s">
        <v>35</v>
      </c>
      <c r="AX237" s="14" t="s">
        <v>82</v>
      </c>
      <c r="AY237" s="240" t="s">
        <v>128</v>
      </c>
    </row>
    <row r="238" s="2" customFormat="1" ht="24.15" customHeight="1">
      <c r="A238" s="40"/>
      <c r="B238" s="41"/>
      <c r="C238" s="206" t="s">
        <v>332</v>
      </c>
      <c r="D238" s="206" t="s">
        <v>130</v>
      </c>
      <c r="E238" s="207" t="s">
        <v>749</v>
      </c>
      <c r="F238" s="208" t="s">
        <v>750</v>
      </c>
      <c r="G238" s="209" t="s">
        <v>223</v>
      </c>
      <c r="H238" s="210">
        <v>124.2</v>
      </c>
      <c r="I238" s="211"/>
      <c r="J238" s="212">
        <f>ROUND(I238*H238,2)</f>
        <v>0</v>
      </c>
      <c r="K238" s="208" t="s">
        <v>383</v>
      </c>
      <c r="L238" s="46"/>
      <c r="M238" s="213" t="s">
        <v>19</v>
      </c>
      <c r="N238" s="214" t="s">
        <v>45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265</v>
      </c>
      <c r="AT238" s="217" t="s">
        <v>130</v>
      </c>
      <c r="AU238" s="217" t="s">
        <v>84</v>
      </c>
      <c r="AY238" s="19" t="s">
        <v>128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82</v>
      </c>
      <c r="BK238" s="218">
        <f>ROUND(I238*H238,2)</f>
        <v>0</v>
      </c>
      <c r="BL238" s="19" t="s">
        <v>265</v>
      </c>
      <c r="BM238" s="217" t="s">
        <v>751</v>
      </c>
    </row>
    <row r="239" s="2" customFormat="1">
      <c r="A239" s="40"/>
      <c r="B239" s="41"/>
      <c r="C239" s="42"/>
      <c r="D239" s="267" t="s">
        <v>385</v>
      </c>
      <c r="E239" s="42"/>
      <c r="F239" s="268" t="s">
        <v>752</v>
      </c>
      <c r="G239" s="42"/>
      <c r="H239" s="42"/>
      <c r="I239" s="269"/>
      <c r="J239" s="42"/>
      <c r="K239" s="42"/>
      <c r="L239" s="46"/>
      <c r="M239" s="270"/>
      <c r="N239" s="27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385</v>
      </c>
      <c r="AU239" s="19" t="s">
        <v>84</v>
      </c>
    </row>
    <row r="240" s="13" customFormat="1">
      <c r="A240" s="13"/>
      <c r="B240" s="219"/>
      <c r="C240" s="220"/>
      <c r="D240" s="221" t="s">
        <v>136</v>
      </c>
      <c r="E240" s="222" t="s">
        <v>19</v>
      </c>
      <c r="F240" s="223" t="s">
        <v>753</v>
      </c>
      <c r="G240" s="220"/>
      <c r="H240" s="222" t="s">
        <v>19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136</v>
      </c>
      <c r="AU240" s="229" t="s">
        <v>84</v>
      </c>
      <c r="AV240" s="13" t="s">
        <v>82</v>
      </c>
      <c r="AW240" s="13" t="s">
        <v>35</v>
      </c>
      <c r="AX240" s="13" t="s">
        <v>74</v>
      </c>
      <c r="AY240" s="229" t="s">
        <v>128</v>
      </c>
    </row>
    <row r="241" s="14" customFormat="1">
      <c r="A241" s="14"/>
      <c r="B241" s="230"/>
      <c r="C241" s="231"/>
      <c r="D241" s="221" t="s">
        <v>136</v>
      </c>
      <c r="E241" s="232" t="s">
        <v>19</v>
      </c>
      <c r="F241" s="233" t="s">
        <v>754</v>
      </c>
      <c r="G241" s="231"/>
      <c r="H241" s="234">
        <v>124.2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136</v>
      </c>
      <c r="AU241" s="240" t="s">
        <v>84</v>
      </c>
      <c r="AV241" s="14" t="s">
        <v>84</v>
      </c>
      <c r="AW241" s="14" t="s">
        <v>35</v>
      </c>
      <c r="AX241" s="14" t="s">
        <v>82</v>
      </c>
      <c r="AY241" s="240" t="s">
        <v>128</v>
      </c>
    </row>
    <row r="242" s="2" customFormat="1" ht="16.5" customHeight="1">
      <c r="A242" s="40"/>
      <c r="B242" s="41"/>
      <c r="C242" s="241" t="s">
        <v>338</v>
      </c>
      <c r="D242" s="241" t="s">
        <v>228</v>
      </c>
      <c r="E242" s="242" t="s">
        <v>755</v>
      </c>
      <c r="F242" s="243" t="s">
        <v>756</v>
      </c>
      <c r="G242" s="244" t="s">
        <v>397</v>
      </c>
      <c r="H242" s="245">
        <v>80.730000000000004</v>
      </c>
      <c r="I242" s="246"/>
      <c r="J242" s="247">
        <f>ROUND(I242*H242,2)</f>
        <v>0</v>
      </c>
      <c r="K242" s="243" t="s">
        <v>383</v>
      </c>
      <c r="L242" s="248"/>
      <c r="M242" s="249" t="s">
        <v>19</v>
      </c>
      <c r="N242" s="250" t="s">
        <v>45</v>
      </c>
      <c r="O242" s="86"/>
      <c r="P242" s="215">
        <f>O242*H242</f>
        <v>0</v>
      </c>
      <c r="Q242" s="215">
        <v>0.001</v>
      </c>
      <c r="R242" s="215">
        <f>Q242*H242</f>
        <v>0.08073000000000001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746</v>
      </c>
      <c r="AT242" s="217" t="s">
        <v>228</v>
      </c>
      <c r="AU242" s="217" t="s">
        <v>84</v>
      </c>
      <c r="AY242" s="19" t="s">
        <v>128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82</v>
      </c>
      <c r="BK242" s="218">
        <f>ROUND(I242*H242,2)</f>
        <v>0</v>
      </c>
      <c r="BL242" s="19" t="s">
        <v>746</v>
      </c>
      <c r="BM242" s="217" t="s">
        <v>757</v>
      </c>
    </row>
    <row r="243" s="13" customFormat="1">
      <c r="A243" s="13"/>
      <c r="B243" s="219"/>
      <c r="C243" s="220"/>
      <c r="D243" s="221" t="s">
        <v>136</v>
      </c>
      <c r="E243" s="222" t="s">
        <v>19</v>
      </c>
      <c r="F243" s="223" t="s">
        <v>758</v>
      </c>
      <c r="G243" s="220"/>
      <c r="H243" s="222" t="s">
        <v>19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9" t="s">
        <v>136</v>
      </c>
      <c r="AU243" s="229" t="s">
        <v>84</v>
      </c>
      <c r="AV243" s="13" t="s">
        <v>82</v>
      </c>
      <c r="AW243" s="13" t="s">
        <v>35</v>
      </c>
      <c r="AX243" s="13" t="s">
        <v>74</v>
      </c>
      <c r="AY243" s="229" t="s">
        <v>128</v>
      </c>
    </row>
    <row r="244" s="14" customFormat="1">
      <c r="A244" s="14"/>
      <c r="B244" s="230"/>
      <c r="C244" s="231"/>
      <c r="D244" s="221" t="s">
        <v>136</v>
      </c>
      <c r="E244" s="232" t="s">
        <v>19</v>
      </c>
      <c r="F244" s="233" t="s">
        <v>759</v>
      </c>
      <c r="G244" s="231"/>
      <c r="H244" s="234">
        <v>80.730000000000004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0" t="s">
        <v>136</v>
      </c>
      <c r="AU244" s="240" t="s">
        <v>84</v>
      </c>
      <c r="AV244" s="14" t="s">
        <v>84</v>
      </c>
      <c r="AW244" s="14" t="s">
        <v>35</v>
      </c>
      <c r="AX244" s="14" t="s">
        <v>82</v>
      </c>
      <c r="AY244" s="240" t="s">
        <v>128</v>
      </c>
    </row>
    <row r="245" s="12" customFormat="1" ht="22.8" customHeight="1">
      <c r="A245" s="12"/>
      <c r="B245" s="190"/>
      <c r="C245" s="191"/>
      <c r="D245" s="192" t="s">
        <v>73</v>
      </c>
      <c r="E245" s="204" t="s">
        <v>760</v>
      </c>
      <c r="F245" s="204" t="s">
        <v>761</v>
      </c>
      <c r="G245" s="191"/>
      <c r="H245" s="191"/>
      <c r="I245" s="194"/>
      <c r="J245" s="205">
        <f>BK245</f>
        <v>0</v>
      </c>
      <c r="K245" s="191"/>
      <c r="L245" s="196"/>
      <c r="M245" s="197"/>
      <c r="N245" s="198"/>
      <c r="O245" s="198"/>
      <c r="P245" s="199">
        <f>P246+SUM(P247:P446)</f>
        <v>0</v>
      </c>
      <c r="Q245" s="198"/>
      <c r="R245" s="199">
        <f>R246+SUM(R247:R446)</f>
        <v>11.101890000000001</v>
      </c>
      <c r="S245" s="198"/>
      <c r="T245" s="200">
        <f>T246+SUM(T247:T446)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144</v>
      </c>
      <c r="AT245" s="202" t="s">
        <v>73</v>
      </c>
      <c r="AU245" s="202" t="s">
        <v>82</v>
      </c>
      <c r="AY245" s="201" t="s">
        <v>128</v>
      </c>
      <c r="BK245" s="203">
        <f>BK246+SUM(BK247:BK446)</f>
        <v>0</v>
      </c>
    </row>
    <row r="246" s="2" customFormat="1" ht="16.5" customHeight="1">
      <c r="A246" s="40"/>
      <c r="B246" s="41"/>
      <c r="C246" s="241" t="s">
        <v>259</v>
      </c>
      <c r="D246" s="241" t="s">
        <v>228</v>
      </c>
      <c r="E246" s="242" t="s">
        <v>762</v>
      </c>
      <c r="F246" s="243" t="s">
        <v>763</v>
      </c>
      <c r="G246" s="244" t="s">
        <v>217</v>
      </c>
      <c r="H246" s="245">
        <v>1</v>
      </c>
      <c r="I246" s="246"/>
      <c r="J246" s="247">
        <f>ROUND(I246*H246,2)</f>
        <v>0</v>
      </c>
      <c r="K246" s="243" t="s">
        <v>19</v>
      </c>
      <c r="L246" s="248"/>
      <c r="M246" s="249" t="s">
        <v>19</v>
      </c>
      <c r="N246" s="250" t="s">
        <v>45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212</v>
      </c>
      <c r="AT246" s="217" t="s">
        <v>228</v>
      </c>
      <c r="AU246" s="217" t="s">
        <v>84</v>
      </c>
      <c r="AY246" s="19" t="s">
        <v>128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82</v>
      </c>
      <c r="BK246" s="218">
        <f>ROUND(I246*H246,2)</f>
        <v>0</v>
      </c>
      <c r="BL246" s="19" t="s">
        <v>134</v>
      </c>
      <c r="BM246" s="217" t="s">
        <v>764</v>
      </c>
    </row>
    <row r="247" s="13" customFormat="1">
      <c r="A247" s="13"/>
      <c r="B247" s="219"/>
      <c r="C247" s="220"/>
      <c r="D247" s="221" t="s">
        <v>136</v>
      </c>
      <c r="E247" s="222" t="s">
        <v>19</v>
      </c>
      <c r="F247" s="223" t="s">
        <v>765</v>
      </c>
      <c r="G247" s="220"/>
      <c r="H247" s="222" t="s">
        <v>19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9" t="s">
        <v>136</v>
      </c>
      <c r="AU247" s="229" t="s">
        <v>84</v>
      </c>
      <c r="AV247" s="13" t="s">
        <v>82</v>
      </c>
      <c r="AW247" s="13" t="s">
        <v>35</v>
      </c>
      <c r="AX247" s="13" t="s">
        <v>74</v>
      </c>
      <c r="AY247" s="229" t="s">
        <v>128</v>
      </c>
    </row>
    <row r="248" s="14" customFormat="1">
      <c r="A248" s="14"/>
      <c r="B248" s="230"/>
      <c r="C248" s="231"/>
      <c r="D248" s="221" t="s">
        <v>136</v>
      </c>
      <c r="E248" s="232" t="s">
        <v>19</v>
      </c>
      <c r="F248" s="233" t="s">
        <v>82</v>
      </c>
      <c r="G248" s="231"/>
      <c r="H248" s="234">
        <v>1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136</v>
      </c>
      <c r="AU248" s="240" t="s">
        <v>84</v>
      </c>
      <c r="AV248" s="14" t="s">
        <v>84</v>
      </c>
      <c r="AW248" s="14" t="s">
        <v>35</v>
      </c>
      <c r="AX248" s="14" t="s">
        <v>82</v>
      </c>
      <c r="AY248" s="240" t="s">
        <v>128</v>
      </c>
    </row>
    <row r="249" s="2" customFormat="1" ht="16.5" customHeight="1">
      <c r="A249" s="40"/>
      <c r="B249" s="41"/>
      <c r="C249" s="241" t="s">
        <v>265</v>
      </c>
      <c r="D249" s="241" t="s">
        <v>228</v>
      </c>
      <c r="E249" s="242" t="s">
        <v>766</v>
      </c>
      <c r="F249" s="243" t="s">
        <v>767</v>
      </c>
      <c r="G249" s="244" t="s">
        <v>217</v>
      </c>
      <c r="H249" s="245">
        <v>4</v>
      </c>
      <c r="I249" s="246"/>
      <c r="J249" s="247">
        <f>ROUND(I249*H249,2)</f>
        <v>0</v>
      </c>
      <c r="K249" s="243" t="s">
        <v>19</v>
      </c>
      <c r="L249" s="248"/>
      <c r="M249" s="249" t="s">
        <v>19</v>
      </c>
      <c r="N249" s="250" t="s">
        <v>45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212</v>
      </c>
      <c r="AT249" s="217" t="s">
        <v>228</v>
      </c>
      <c r="AU249" s="217" t="s">
        <v>84</v>
      </c>
      <c r="AY249" s="19" t="s">
        <v>128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82</v>
      </c>
      <c r="BK249" s="218">
        <f>ROUND(I249*H249,2)</f>
        <v>0</v>
      </c>
      <c r="BL249" s="19" t="s">
        <v>134</v>
      </c>
      <c r="BM249" s="217" t="s">
        <v>768</v>
      </c>
    </row>
    <row r="250" s="13" customFormat="1">
      <c r="A250" s="13"/>
      <c r="B250" s="219"/>
      <c r="C250" s="220"/>
      <c r="D250" s="221" t="s">
        <v>136</v>
      </c>
      <c r="E250" s="222" t="s">
        <v>19</v>
      </c>
      <c r="F250" s="223" t="s">
        <v>769</v>
      </c>
      <c r="G250" s="220"/>
      <c r="H250" s="222" t="s">
        <v>19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136</v>
      </c>
      <c r="AU250" s="229" t="s">
        <v>84</v>
      </c>
      <c r="AV250" s="13" t="s">
        <v>82</v>
      </c>
      <c r="AW250" s="13" t="s">
        <v>35</v>
      </c>
      <c r="AX250" s="13" t="s">
        <v>74</v>
      </c>
      <c r="AY250" s="229" t="s">
        <v>128</v>
      </c>
    </row>
    <row r="251" s="14" customFormat="1">
      <c r="A251" s="14"/>
      <c r="B251" s="230"/>
      <c r="C251" s="231"/>
      <c r="D251" s="221" t="s">
        <v>136</v>
      </c>
      <c r="E251" s="232" t="s">
        <v>19</v>
      </c>
      <c r="F251" s="233" t="s">
        <v>134</v>
      </c>
      <c r="G251" s="231"/>
      <c r="H251" s="234">
        <v>4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136</v>
      </c>
      <c r="AU251" s="240" t="s">
        <v>84</v>
      </c>
      <c r="AV251" s="14" t="s">
        <v>84</v>
      </c>
      <c r="AW251" s="14" t="s">
        <v>35</v>
      </c>
      <c r="AX251" s="14" t="s">
        <v>82</v>
      </c>
      <c r="AY251" s="240" t="s">
        <v>128</v>
      </c>
    </row>
    <row r="252" s="2" customFormat="1" ht="16.5" customHeight="1">
      <c r="A252" s="40"/>
      <c r="B252" s="41"/>
      <c r="C252" s="241" t="s">
        <v>269</v>
      </c>
      <c r="D252" s="241" t="s">
        <v>228</v>
      </c>
      <c r="E252" s="242" t="s">
        <v>770</v>
      </c>
      <c r="F252" s="243" t="s">
        <v>771</v>
      </c>
      <c r="G252" s="244" t="s">
        <v>217</v>
      </c>
      <c r="H252" s="245">
        <v>4</v>
      </c>
      <c r="I252" s="246"/>
      <c r="J252" s="247">
        <f>ROUND(I252*H252,2)</f>
        <v>0</v>
      </c>
      <c r="K252" s="243" t="s">
        <v>19</v>
      </c>
      <c r="L252" s="248"/>
      <c r="M252" s="249" t="s">
        <v>19</v>
      </c>
      <c r="N252" s="250" t="s">
        <v>45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212</v>
      </c>
      <c r="AT252" s="217" t="s">
        <v>228</v>
      </c>
      <c r="AU252" s="217" t="s">
        <v>84</v>
      </c>
      <c r="AY252" s="19" t="s">
        <v>128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82</v>
      </c>
      <c r="BK252" s="218">
        <f>ROUND(I252*H252,2)</f>
        <v>0</v>
      </c>
      <c r="BL252" s="19" t="s">
        <v>134</v>
      </c>
      <c r="BM252" s="217" t="s">
        <v>772</v>
      </c>
    </row>
    <row r="253" s="13" customFormat="1">
      <c r="A253" s="13"/>
      <c r="B253" s="219"/>
      <c r="C253" s="220"/>
      <c r="D253" s="221" t="s">
        <v>136</v>
      </c>
      <c r="E253" s="222" t="s">
        <v>19</v>
      </c>
      <c r="F253" s="223" t="s">
        <v>773</v>
      </c>
      <c r="G253" s="220"/>
      <c r="H253" s="222" t="s">
        <v>19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9" t="s">
        <v>136</v>
      </c>
      <c r="AU253" s="229" t="s">
        <v>84</v>
      </c>
      <c r="AV253" s="13" t="s">
        <v>82</v>
      </c>
      <c r="AW253" s="13" t="s">
        <v>35</v>
      </c>
      <c r="AX253" s="13" t="s">
        <v>74</v>
      </c>
      <c r="AY253" s="229" t="s">
        <v>128</v>
      </c>
    </row>
    <row r="254" s="14" customFormat="1">
      <c r="A254" s="14"/>
      <c r="B254" s="230"/>
      <c r="C254" s="231"/>
      <c r="D254" s="221" t="s">
        <v>136</v>
      </c>
      <c r="E254" s="232" t="s">
        <v>19</v>
      </c>
      <c r="F254" s="233" t="s">
        <v>134</v>
      </c>
      <c r="G254" s="231"/>
      <c r="H254" s="234">
        <v>4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136</v>
      </c>
      <c r="AU254" s="240" t="s">
        <v>84</v>
      </c>
      <c r="AV254" s="14" t="s">
        <v>84</v>
      </c>
      <c r="AW254" s="14" t="s">
        <v>35</v>
      </c>
      <c r="AX254" s="14" t="s">
        <v>82</v>
      </c>
      <c r="AY254" s="240" t="s">
        <v>128</v>
      </c>
    </row>
    <row r="255" s="2" customFormat="1" ht="16.5" customHeight="1">
      <c r="A255" s="40"/>
      <c r="B255" s="41"/>
      <c r="C255" s="241" t="s">
        <v>274</v>
      </c>
      <c r="D255" s="241" t="s">
        <v>228</v>
      </c>
      <c r="E255" s="242" t="s">
        <v>774</v>
      </c>
      <c r="F255" s="243" t="s">
        <v>775</v>
      </c>
      <c r="G255" s="244" t="s">
        <v>217</v>
      </c>
      <c r="H255" s="245">
        <v>4</v>
      </c>
      <c r="I255" s="246"/>
      <c r="J255" s="247">
        <f>ROUND(I255*H255,2)</f>
        <v>0</v>
      </c>
      <c r="K255" s="243" t="s">
        <v>19</v>
      </c>
      <c r="L255" s="248"/>
      <c r="M255" s="249" t="s">
        <v>19</v>
      </c>
      <c r="N255" s="250" t="s">
        <v>45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212</v>
      </c>
      <c r="AT255" s="217" t="s">
        <v>228</v>
      </c>
      <c r="AU255" s="217" t="s">
        <v>84</v>
      </c>
      <c r="AY255" s="19" t="s">
        <v>128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82</v>
      </c>
      <c r="BK255" s="218">
        <f>ROUND(I255*H255,2)</f>
        <v>0</v>
      </c>
      <c r="BL255" s="19" t="s">
        <v>134</v>
      </c>
      <c r="BM255" s="217" t="s">
        <v>776</v>
      </c>
    </row>
    <row r="256" s="13" customFormat="1">
      <c r="A256" s="13"/>
      <c r="B256" s="219"/>
      <c r="C256" s="220"/>
      <c r="D256" s="221" t="s">
        <v>136</v>
      </c>
      <c r="E256" s="222" t="s">
        <v>19</v>
      </c>
      <c r="F256" s="223" t="s">
        <v>777</v>
      </c>
      <c r="G256" s="220"/>
      <c r="H256" s="222" t="s">
        <v>19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9" t="s">
        <v>136</v>
      </c>
      <c r="AU256" s="229" t="s">
        <v>84</v>
      </c>
      <c r="AV256" s="13" t="s">
        <v>82</v>
      </c>
      <c r="AW256" s="13" t="s">
        <v>35</v>
      </c>
      <c r="AX256" s="13" t="s">
        <v>74</v>
      </c>
      <c r="AY256" s="229" t="s">
        <v>128</v>
      </c>
    </row>
    <row r="257" s="14" customFormat="1">
      <c r="A257" s="14"/>
      <c r="B257" s="230"/>
      <c r="C257" s="231"/>
      <c r="D257" s="221" t="s">
        <v>136</v>
      </c>
      <c r="E257" s="232" t="s">
        <v>19</v>
      </c>
      <c r="F257" s="233" t="s">
        <v>134</v>
      </c>
      <c r="G257" s="231"/>
      <c r="H257" s="234">
        <v>4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136</v>
      </c>
      <c r="AU257" s="240" t="s">
        <v>84</v>
      </c>
      <c r="AV257" s="14" t="s">
        <v>84</v>
      </c>
      <c r="AW257" s="14" t="s">
        <v>35</v>
      </c>
      <c r="AX257" s="14" t="s">
        <v>82</v>
      </c>
      <c r="AY257" s="240" t="s">
        <v>128</v>
      </c>
    </row>
    <row r="258" s="2" customFormat="1" ht="16.5" customHeight="1">
      <c r="A258" s="40"/>
      <c r="B258" s="41"/>
      <c r="C258" s="241" t="s">
        <v>278</v>
      </c>
      <c r="D258" s="241" t="s">
        <v>228</v>
      </c>
      <c r="E258" s="242" t="s">
        <v>778</v>
      </c>
      <c r="F258" s="243" t="s">
        <v>779</v>
      </c>
      <c r="G258" s="244" t="s">
        <v>217</v>
      </c>
      <c r="H258" s="245">
        <v>2</v>
      </c>
      <c r="I258" s="246"/>
      <c r="J258" s="247">
        <f>ROUND(I258*H258,2)</f>
        <v>0</v>
      </c>
      <c r="K258" s="243" t="s">
        <v>19</v>
      </c>
      <c r="L258" s="248"/>
      <c r="M258" s="249" t="s">
        <v>19</v>
      </c>
      <c r="N258" s="250" t="s">
        <v>45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212</v>
      </c>
      <c r="AT258" s="217" t="s">
        <v>228</v>
      </c>
      <c r="AU258" s="217" t="s">
        <v>84</v>
      </c>
      <c r="AY258" s="19" t="s">
        <v>128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82</v>
      </c>
      <c r="BK258" s="218">
        <f>ROUND(I258*H258,2)</f>
        <v>0</v>
      </c>
      <c r="BL258" s="19" t="s">
        <v>134</v>
      </c>
      <c r="BM258" s="217" t="s">
        <v>780</v>
      </c>
    </row>
    <row r="259" s="13" customFormat="1">
      <c r="A259" s="13"/>
      <c r="B259" s="219"/>
      <c r="C259" s="220"/>
      <c r="D259" s="221" t="s">
        <v>136</v>
      </c>
      <c r="E259" s="222" t="s">
        <v>19</v>
      </c>
      <c r="F259" s="223" t="s">
        <v>781</v>
      </c>
      <c r="G259" s="220"/>
      <c r="H259" s="222" t="s">
        <v>19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9" t="s">
        <v>136</v>
      </c>
      <c r="AU259" s="229" t="s">
        <v>84</v>
      </c>
      <c r="AV259" s="13" t="s">
        <v>82</v>
      </c>
      <c r="AW259" s="13" t="s">
        <v>35</v>
      </c>
      <c r="AX259" s="13" t="s">
        <v>74</v>
      </c>
      <c r="AY259" s="229" t="s">
        <v>128</v>
      </c>
    </row>
    <row r="260" s="14" customFormat="1">
      <c r="A260" s="14"/>
      <c r="B260" s="230"/>
      <c r="C260" s="231"/>
      <c r="D260" s="221" t="s">
        <v>136</v>
      </c>
      <c r="E260" s="232" t="s">
        <v>19</v>
      </c>
      <c r="F260" s="233" t="s">
        <v>84</v>
      </c>
      <c r="G260" s="231"/>
      <c r="H260" s="234">
        <v>2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136</v>
      </c>
      <c r="AU260" s="240" t="s">
        <v>84</v>
      </c>
      <c r="AV260" s="14" t="s">
        <v>84</v>
      </c>
      <c r="AW260" s="14" t="s">
        <v>35</v>
      </c>
      <c r="AX260" s="14" t="s">
        <v>82</v>
      </c>
      <c r="AY260" s="240" t="s">
        <v>128</v>
      </c>
    </row>
    <row r="261" s="2" customFormat="1" ht="16.5" customHeight="1">
      <c r="A261" s="40"/>
      <c r="B261" s="41"/>
      <c r="C261" s="241" t="s">
        <v>285</v>
      </c>
      <c r="D261" s="241" t="s">
        <v>228</v>
      </c>
      <c r="E261" s="242" t="s">
        <v>782</v>
      </c>
      <c r="F261" s="243" t="s">
        <v>783</v>
      </c>
      <c r="G261" s="244" t="s">
        <v>217</v>
      </c>
      <c r="H261" s="245">
        <v>6</v>
      </c>
      <c r="I261" s="246"/>
      <c r="J261" s="247">
        <f>ROUND(I261*H261,2)</f>
        <v>0</v>
      </c>
      <c r="K261" s="243" t="s">
        <v>19</v>
      </c>
      <c r="L261" s="248"/>
      <c r="M261" s="249" t="s">
        <v>19</v>
      </c>
      <c r="N261" s="250" t="s">
        <v>45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212</v>
      </c>
      <c r="AT261" s="217" t="s">
        <v>228</v>
      </c>
      <c r="AU261" s="217" t="s">
        <v>84</v>
      </c>
      <c r="AY261" s="19" t="s">
        <v>128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82</v>
      </c>
      <c r="BK261" s="218">
        <f>ROUND(I261*H261,2)</f>
        <v>0</v>
      </c>
      <c r="BL261" s="19" t="s">
        <v>134</v>
      </c>
      <c r="BM261" s="217" t="s">
        <v>784</v>
      </c>
    </row>
    <row r="262" s="13" customFormat="1">
      <c r="A262" s="13"/>
      <c r="B262" s="219"/>
      <c r="C262" s="220"/>
      <c r="D262" s="221" t="s">
        <v>136</v>
      </c>
      <c r="E262" s="222" t="s">
        <v>19</v>
      </c>
      <c r="F262" s="223" t="s">
        <v>785</v>
      </c>
      <c r="G262" s="220"/>
      <c r="H262" s="222" t="s">
        <v>19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9" t="s">
        <v>136</v>
      </c>
      <c r="AU262" s="229" t="s">
        <v>84</v>
      </c>
      <c r="AV262" s="13" t="s">
        <v>82</v>
      </c>
      <c r="AW262" s="13" t="s">
        <v>35</v>
      </c>
      <c r="AX262" s="13" t="s">
        <v>74</v>
      </c>
      <c r="AY262" s="229" t="s">
        <v>128</v>
      </c>
    </row>
    <row r="263" s="14" customFormat="1">
      <c r="A263" s="14"/>
      <c r="B263" s="230"/>
      <c r="C263" s="231"/>
      <c r="D263" s="221" t="s">
        <v>136</v>
      </c>
      <c r="E263" s="232" t="s">
        <v>19</v>
      </c>
      <c r="F263" s="233" t="s">
        <v>354</v>
      </c>
      <c r="G263" s="231"/>
      <c r="H263" s="234">
        <v>6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136</v>
      </c>
      <c r="AU263" s="240" t="s">
        <v>84</v>
      </c>
      <c r="AV263" s="14" t="s">
        <v>84</v>
      </c>
      <c r="AW263" s="14" t="s">
        <v>35</v>
      </c>
      <c r="AX263" s="14" t="s">
        <v>82</v>
      </c>
      <c r="AY263" s="240" t="s">
        <v>128</v>
      </c>
    </row>
    <row r="264" s="2" customFormat="1" ht="16.5" customHeight="1">
      <c r="A264" s="40"/>
      <c r="B264" s="41"/>
      <c r="C264" s="241" t="s">
        <v>291</v>
      </c>
      <c r="D264" s="241" t="s">
        <v>228</v>
      </c>
      <c r="E264" s="242" t="s">
        <v>786</v>
      </c>
      <c r="F264" s="243" t="s">
        <v>787</v>
      </c>
      <c r="G264" s="244" t="s">
        <v>217</v>
      </c>
      <c r="H264" s="245">
        <v>4</v>
      </c>
      <c r="I264" s="246"/>
      <c r="J264" s="247">
        <f>ROUND(I264*H264,2)</f>
        <v>0</v>
      </c>
      <c r="K264" s="243" t="s">
        <v>19</v>
      </c>
      <c r="L264" s="248"/>
      <c r="M264" s="249" t="s">
        <v>19</v>
      </c>
      <c r="N264" s="250" t="s">
        <v>45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212</v>
      </c>
      <c r="AT264" s="217" t="s">
        <v>228</v>
      </c>
      <c r="AU264" s="217" t="s">
        <v>84</v>
      </c>
      <c r="AY264" s="19" t="s">
        <v>128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82</v>
      </c>
      <c r="BK264" s="218">
        <f>ROUND(I264*H264,2)</f>
        <v>0</v>
      </c>
      <c r="BL264" s="19" t="s">
        <v>134</v>
      </c>
      <c r="BM264" s="217" t="s">
        <v>788</v>
      </c>
    </row>
    <row r="265" s="13" customFormat="1">
      <c r="A265" s="13"/>
      <c r="B265" s="219"/>
      <c r="C265" s="220"/>
      <c r="D265" s="221" t="s">
        <v>136</v>
      </c>
      <c r="E265" s="222" t="s">
        <v>19</v>
      </c>
      <c r="F265" s="223" t="s">
        <v>789</v>
      </c>
      <c r="G265" s="220"/>
      <c r="H265" s="222" t="s">
        <v>19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136</v>
      </c>
      <c r="AU265" s="229" t="s">
        <v>84</v>
      </c>
      <c r="AV265" s="13" t="s">
        <v>82</v>
      </c>
      <c r="AW265" s="13" t="s">
        <v>35</v>
      </c>
      <c r="AX265" s="13" t="s">
        <v>74</v>
      </c>
      <c r="AY265" s="229" t="s">
        <v>128</v>
      </c>
    </row>
    <row r="266" s="13" customFormat="1">
      <c r="A266" s="13"/>
      <c r="B266" s="219"/>
      <c r="C266" s="220"/>
      <c r="D266" s="221" t="s">
        <v>136</v>
      </c>
      <c r="E266" s="222" t="s">
        <v>19</v>
      </c>
      <c r="F266" s="223" t="s">
        <v>790</v>
      </c>
      <c r="G266" s="220"/>
      <c r="H266" s="222" t="s">
        <v>19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9" t="s">
        <v>136</v>
      </c>
      <c r="AU266" s="229" t="s">
        <v>84</v>
      </c>
      <c r="AV266" s="13" t="s">
        <v>82</v>
      </c>
      <c r="AW266" s="13" t="s">
        <v>35</v>
      </c>
      <c r="AX266" s="13" t="s">
        <v>74</v>
      </c>
      <c r="AY266" s="229" t="s">
        <v>128</v>
      </c>
    </row>
    <row r="267" s="14" customFormat="1">
      <c r="A267" s="14"/>
      <c r="B267" s="230"/>
      <c r="C267" s="231"/>
      <c r="D267" s="221" t="s">
        <v>136</v>
      </c>
      <c r="E267" s="232" t="s">
        <v>19</v>
      </c>
      <c r="F267" s="233" t="s">
        <v>134</v>
      </c>
      <c r="G267" s="231"/>
      <c r="H267" s="234">
        <v>4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136</v>
      </c>
      <c r="AU267" s="240" t="s">
        <v>84</v>
      </c>
      <c r="AV267" s="14" t="s">
        <v>84</v>
      </c>
      <c r="AW267" s="14" t="s">
        <v>35</v>
      </c>
      <c r="AX267" s="14" t="s">
        <v>82</v>
      </c>
      <c r="AY267" s="240" t="s">
        <v>128</v>
      </c>
    </row>
    <row r="268" s="2" customFormat="1" ht="16.5" customHeight="1">
      <c r="A268" s="40"/>
      <c r="B268" s="41"/>
      <c r="C268" s="241" t="s">
        <v>296</v>
      </c>
      <c r="D268" s="241" t="s">
        <v>228</v>
      </c>
      <c r="E268" s="242" t="s">
        <v>791</v>
      </c>
      <c r="F268" s="243" t="s">
        <v>792</v>
      </c>
      <c r="G268" s="244" t="s">
        <v>217</v>
      </c>
      <c r="H268" s="245">
        <v>4</v>
      </c>
      <c r="I268" s="246"/>
      <c r="J268" s="247">
        <f>ROUND(I268*H268,2)</f>
        <v>0</v>
      </c>
      <c r="K268" s="243" t="s">
        <v>19</v>
      </c>
      <c r="L268" s="248"/>
      <c r="M268" s="249" t="s">
        <v>19</v>
      </c>
      <c r="N268" s="250" t="s">
        <v>45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212</v>
      </c>
      <c r="AT268" s="217" t="s">
        <v>228</v>
      </c>
      <c r="AU268" s="217" t="s">
        <v>84</v>
      </c>
      <c r="AY268" s="19" t="s">
        <v>128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82</v>
      </c>
      <c r="BK268" s="218">
        <f>ROUND(I268*H268,2)</f>
        <v>0</v>
      </c>
      <c r="BL268" s="19" t="s">
        <v>134</v>
      </c>
      <c r="BM268" s="217" t="s">
        <v>793</v>
      </c>
    </row>
    <row r="269" s="13" customFormat="1">
      <c r="A269" s="13"/>
      <c r="B269" s="219"/>
      <c r="C269" s="220"/>
      <c r="D269" s="221" t="s">
        <v>136</v>
      </c>
      <c r="E269" s="222" t="s">
        <v>19</v>
      </c>
      <c r="F269" s="223" t="s">
        <v>794</v>
      </c>
      <c r="G269" s="220"/>
      <c r="H269" s="222" t="s">
        <v>19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9" t="s">
        <v>136</v>
      </c>
      <c r="AU269" s="229" t="s">
        <v>84</v>
      </c>
      <c r="AV269" s="13" t="s">
        <v>82</v>
      </c>
      <c r="AW269" s="13" t="s">
        <v>35</v>
      </c>
      <c r="AX269" s="13" t="s">
        <v>74</v>
      </c>
      <c r="AY269" s="229" t="s">
        <v>128</v>
      </c>
    </row>
    <row r="270" s="14" customFormat="1">
      <c r="A270" s="14"/>
      <c r="B270" s="230"/>
      <c r="C270" s="231"/>
      <c r="D270" s="221" t="s">
        <v>136</v>
      </c>
      <c r="E270" s="232" t="s">
        <v>19</v>
      </c>
      <c r="F270" s="233" t="s">
        <v>134</v>
      </c>
      <c r="G270" s="231"/>
      <c r="H270" s="234">
        <v>4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136</v>
      </c>
      <c r="AU270" s="240" t="s">
        <v>84</v>
      </c>
      <c r="AV270" s="14" t="s">
        <v>84</v>
      </c>
      <c r="AW270" s="14" t="s">
        <v>35</v>
      </c>
      <c r="AX270" s="14" t="s">
        <v>82</v>
      </c>
      <c r="AY270" s="240" t="s">
        <v>128</v>
      </c>
    </row>
    <row r="271" s="2" customFormat="1" ht="16.5" customHeight="1">
      <c r="A271" s="40"/>
      <c r="B271" s="41"/>
      <c r="C271" s="206" t="s">
        <v>795</v>
      </c>
      <c r="D271" s="206" t="s">
        <v>130</v>
      </c>
      <c r="E271" s="207" t="s">
        <v>796</v>
      </c>
      <c r="F271" s="208" t="s">
        <v>797</v>
      </c>
      <c r="G271" s="209" t="s">
        <v>217</v>
      </c>
      <c r="H271" s="210">
        <v>4</v>
      </c>
      <c r="I271" s="211"/>
      <c r="J271" s="212">
        <f>ROUND(I271*H271,2)</f>
        <v>0</v>
      </c>
      <c r="K271" s="208" t="s">
        <v>19</v>
      </c>
      <c r="L271" s="46"/>
      <c r="M271" s="213" t="s">
        <v>19</v>
      </c>
      <c r="N271" s="214" t="s">
        <v>45</v>
      </c>
      <c r="O271" s="86"/>
      <c r="P271" s="215">
        <f>O271*H271</f>
        <v>0</v>
      </c>
      <c r="Q271" s="215">
        <v>0.0028</v>
      </c>
      <c r="R271" s="215">
        <f>Q271*H271</f>
        <v>0.0112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265</v>
      </c>
      <c r="AT271" s="217" t="s">
        <v>130</v>
      </c>
      <c r="AU271" s="217" t="s">
        <v>84</v>
      </c>
      <c r="AY271" s="19" t="s">
        <v>128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82</v>
      </c>
      <c r="BK271" s="218">
        <f>ROUND(I271*H271,2)</f>
        <v>0</v>
      </c>
      <c r="BL271" s="19" t="s">
        <v>265</v>
      </c>
      <c r="BM271" s="217" t="s">
        <v>798</v>
      </c>
    </row>
    <row r="272" s="13" customFormat="1">
      <c r="A272" s="13"/>
      <c r="B272" s="219"/>
      <c r="C272" s="220"/>
      <c r="D272" s="221" t="s">
        <v>136</v>
      </c>
      <c r="E272" s="222" t="s">
        <v>19</v>
      </c>
      <c r="F272" s="223" t="s">
        <v>799</v>
      </c>
      <c r="G272" s="220"/>
      <c r="H272" s="222" t="s">
        <v>19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9" t="s">
        <v>136</v>
      </c>
      <c r="AU272" s="229" t="s">
        <v>84</v>
      </c>
      <c r="AV272" s="13" t="s">
        <v>82</v>
      </c>
      <c r="AW272" s="13" t="s">
        <v>35</v>
      </c>
      <c r="AX272" s="13" t="s">
        <v>74</v>
      </c>
      <c r="AY272" s="229" t="s">
        <v>128</v>
      </c>
    </row>
    <row r="273" s="14" customFormat="1">
      <c r="A273" s="14"/>
      <c r="B273" s="230"/>
      <c r="C273" s="231"/>
      <c r="D273" s="221" t="s">
        <v>136</v>
      </c>
      <c r="E273" s="232" t="s">
        <v>19</v>
      </c>
      <c r="F273" s="233" t="s">
        <v>134</v>
      </c>
      <c r="G273" s="231"/>
      <c r="H273" s="234">
        <v>4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136</v>
      </c>
      <c r="AU273" s="240" t="s">
        <v>84</v>
      </c>
      <c r="AV273" s="14" t="s">
        <v>84</v>
      </c>
      <c r="AW273" s="14" t="s">
        <v>35</v>
      </c>
      <c r="AX273" s="14" t="s">
        <v>82</v>
      </c>
      <c r="AY273" s="240" t="s">
        <v>128</v>
      </c>
    </row>
    <row r="274" s="2" customFormat="1" ht="16.5" customHeight="1">
      <c r="A274" s="40"/>
      <c r="B274" s="41"/>
      <c r="C274" s="241" t="s">
        <v>303</v>
      </c>
      <c r="D274" s="241" t="s">
        <v>228</v>
      </c>
      <c r="E274" s="242" t="s">
        <v>800</v>
      </c>
      <c r="F274" s="243" t="s">
        <v>801</v>
      </c>
      <c r="G274" s="244" t="s">
        <v>217</v>
      </c>
      <c r="H274" s="245">
        <v>4</v>
      </c>
      <c r="I274" s="246"/>
      <c r="J274" s="247">
        <f>ROUND(I274*H274,2)</f>
        <v>0</v>
      </c>
      <c r="K274" s="243" t="s">
        <v>19</v>
      </c>
      <c r="L274" s="248"/>
      <c r="M274" s="249" t="s">
        <v>19</v>
      </c>
      <c r="N274" s="250" t="s">
        <v>45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212</v>
      </c>
      <c r="AT274" s="217" t="s">
        <v>228</v>
      </c>
      <c r="AU274" s="217" t="s">
        <v>84</v>
      </c>
      <c r="AY274" s="19" t="s">
        <v>128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82</v>
      </c>
      <c r="BK274" s="218">
        <f>ROUND(I274*H274,2)</f>
        <v>0</v>
      </c>
      <c r="BL274" s="19" t="s">
        <v>134</v>
      </c>
      <c r="BM274" s="217" t="s">
        <v>802</v>
      </c>
    </row>
    <row r="275" s="13" customFormat="1">
      <c r="A275" s="13"/>
      <c r="B275" s="219"/>
      <c r="C275" s="220"/>
      <c r="D275" s="221" t="s">
        <v>136</v>
      </c>
      <c r="E275" s="222" t="s">
        <v>19</v>
      </c>
      <c r="F275" s="223" t="s">
        <v>803</v>
      </c>
      <c r="G275" s="220"/>
      <c r="H275" s="222" t="s">
        <v>19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9" t="s">
        <v>136</v>
      </c>
      <c r="AU275" s="229" t="s">
        <v>84</v>
      </c>
      <c r="AV275" s="13" t="s">
        <v>82</v>
      </c>
      <c r="AW275" s="13" t="s">
        <v>35</v>
      </c>
      <c r="AX275" s="13" t="s">
        <v>74</v>
      </c>
      <c r="AY275" s="229" t="s">
        <v>128</v>
      </c>
    </row>
    <row r="276" s="13" customFormat="1">
      <c r="A276" s="13"/>
      <c r="B276" s="219"/>
      <c r="C276" s="220"/>
      <c r="D276" s="221" t="s">
        <v>136</v>
      </c>
      <c r="E276" s="222" t="s">
        <v>19</v>
      </c>
      <c r="F276" s="223" t="s">
        <v>804</v>
      </c>
      <c r="G276" s="220"/>
      <c r="H276" s="222" t="s">
        <v>19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136</v>
      </c>
      <c r="AU276" s="229" t="s">
        <v>84</v>
      </c>
      <c r="AV276" s="13" t="s">
        <v>82</v>
      </c>
      <c r="AW276" s="13" t="s">
        <v>35</v>
      </c>
      <c r="AX276" s="13" t="s">
        <v>74</v>
      </c>
      <c r="AY276" s="229" t="s">
        <v>128</v>
      </c>
    </row>
    <row r="277" s="14" customFormat="1">
      <c r="A277" s="14"/>
      <c r="B277" s="230"/>
      <c r="C277" s="231"/>
      <c r="D277" s="221" t="s">
        <v>136</v>
      </c>
      <c r="E277" s="232" t="s">
        <v>19</v>
      </c>
      <c r="F277" s="233" t="s">
        <v>134</v>
      </c>
      <c r="G277" s="231"/>
      <c r="H277" s="234">
        <v>4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136</v>
      </c>
      <c r="AU277" s="240" t="s">
        <v>84</v>
      </c>
      <c r="AV277" s="14" t="s">
        <v>84</v>
      </c>
      <c r="AW277" s="14" t="s">
        <v>35</v>
      </c>
      <c r="AX277" s="14" t="s">
        <v>82</v>
      </c>
      <c r="AY277" s="240" t="s">
        <v>128</v>
      </c>
    </row>
    <row r="278" s="2" customFormat="1" ht="16.5" customHeight="1">
      <c r="A278" s="40"/>
      <c r="B278" s="41"/>
      <c r="C278" s="206" t="s">
        <v>805</v>
      </c>
      <c r="D278" s="206" t="s">
        <v>130</v>
      </c>
      <c r="E278" s="207" t="s">
        <v>806</v>
      </c>
      <c r="F278" s="208" t="s">
        <v>807</v>
      </c>
      <c r="G278" s="209" t="s">
        <v>217</v>
      </c>
      <c r="H278" s="210">
        <v>4</v>
      </c>
      <c r="I278" s="211"/>
      <c r="J278" s="212">
        <f>ROUND(I278*H278,2)</f>
        <v>0</v>
      </c>
      <c r="K278" s="208" t="s">
        <v>19</v>
      </c>
      <c r="L278" s="46"/>
      <c r="M278" s="213" t="s">
        <v>19</v>
      </c>
      <c r="N278" s="214" t="s">
        <v>45</v>
      </c>
      <c r="O278" s="86"/>
      <c r="P278" s="215">
        <f>O278*H278</f>
        <v>0</v>
      </c>
      <c r="Q278" s="215">
        <v>0.0014</v>
      </c>
      <c r="R278" s="215">
        <f>Q278*H278</f>
        <v>0.0055999999999999999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265</v>
      </c>
      <c r="AT278" s="217" t="s">
        <v>130</v>
      </c>
      <c r="AU278" s="217" t="s">
        <v>84</v>
      </c>
      <c r="AY278" s="19" t="s">
        <v>128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82</v>
      </c>
      <c r="BK278" s="218">
        <f>ROUND(I278*H278,2)</f>
        <v>0</v>
      </c>
      <c r="BL278" s="19" t="s">
        <v>265</v>
      </c>
      <c r="BM278" s="217" t="s">
        <v>808</v>
      </c>
    </row>
    <row r="279" s="13" customFormat="1">
      <c r="A279" s="13"/>
      <c r="B279" s="219"/>
      <c r="C279" s="220"/>
      <c r="D279" s="221" t="s">
        <v>136</v>
      </c>
      <c r="E279" s="222" t="s">
        <v>19</v>
      </c>
      <c r="F279" s="223" t="s">
        <v>809</v>
      </c>
      <c r="G279" s="220"/>
      <c r="H279" s="222" t="s">
        <v>19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9" t="s">
        <v>136</v>
      </c>
      <c r="AU279" s="229" t="s">
        <v>84</v>
      </c>
      <c r="AV279" s="13" t="s">
        <v>82</v>
      </c>
      <c r="AW279" s="13" t="s">
        <v>35</v>
      </c>
      <c r="AX279" s="13" t="s">
        <v>74</v>
      </c>
      <c r="AY279" s="229" t="s">
        <v>128</v>
      </c>
    </row>
    <row r="280" s="14" customFormat="1">
      <c r="A280" s="14"/>
      <c r="B280" s="230"/>
      <c r="C280" s="231"/>
      <c r="D280" s="221" t="s">
        <v>136</v>
      </c>
      <c r="E280" s="232" t="s">
        <v>19</v>
      </c>
      <c r="F280" s="233" t="s">
        <v>134</v>
      </c>
      <c r="G280" s="231"/>
      <c r="H280" s="234">
        <v>4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0" t="s">
        <v>136</v>
      </c>
      <c r="AU280" s="240" t="s">
        <v>84</v>
      </c>
      <c r="AV280" s="14" t="s">
        <v>84</v>
      </c>
      <c r="AW280" s="14" t="s">
        <v>35</v>
      </c>
      <c r="AX280" s="14" t="s">
        <v>82</v>
      </c>
      <c r="AY280" s="240" t="s">
        <v>128</v>
      </c>
    </row>
    <row r="281" s="2" customFormat="1" ht="16.5" customHeight="1">
      <c r="A281" s="40"/>
      <c r="B281" s="41"/>
      <c r="C281" s="241" t="s">
        <v>810</v>
      </c>
      <c r="D281" s="241" t="s">
        <v>228</v>
      </c>
      <c r="E281" s="242" t="s">
        <v>811</v>
      </c>
      <c r="F281" s="243" t="s">
        <v>812</v>
      </c>
      <c r="G281" s="244" t="s">
        <v>217</v>
      </c>
      <c r="H281" s="245">
        <v>1</v>
      </c>
      <c r="I281" s="246"/>
      <c r="J281" s="247">
        <f>ROUND(I281*H281,2)</f>
        <v>0</v>
      </c>
      <c r="K281" s="243" t="s">
        <v>19</v>
      </c>
      <c r="L281" s="248"/>
      <c r="M281" s="249" t="s">
        <v>19</v>
      </c>
      <c r="N281" s="250" t="s">
        <v>45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212</v>
      </c>
      <c r="AT281" s="217" t="s">
        <v>228</v>
      </c>
      <c r="AU281" s="217" t="s">
        <v>84</v>
      </c>
      <c r="AY281" s="19" t="s">
        <v>128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82</v>
      </c>
      <c r="BK281" s="218">
        <f>ROUND(I281*H281,2)</f>
        <v>0</v>
      </c>
      <c r="BL281" s="19" t="s">
        <v>134</v>
      </c>
      <c r="BM281" s="217" t="s">
        <v>813</v>
      </c>
    </row>
    <row r="282" s="13" customFormat="1">
      <c r="A282" s="13"/>
      <c r="B282" s="219"/>
      <c r="C282" s="220"/>
      <c r="D282" s="221" t="s">
        <v>136</v>
      </c>
      <c r="E282" s="222" t="s">
        <v>19</v>
      </c>
      <c r="F282" s="223" t="s">
        <v>814</v>
      </c>
      <c r="G282" s="220"/>
      <c r="H282" s="222" t="s">
        <v>19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136</v>
      </c>
      <c r="AU282" s="229" t="s">
        <v>84</v>
      </c>
      <c r="AV282" s="13" t="s">
        <v>82</v>
      </c>
      <c r="AW282" s="13" t="s">
        <v>35</v>
      </c>
      <c r="AX282" s="13" t="s">
        <v>74</v>
      </c>
      <c r="AY282" s="229" t="s">
        <v>128</v>
      </c>
    </row>
    <row r="283" s="14" customFormat="1">
      <c r="A283" s="14"/>
      <c r="B283" s="230"/>
      <c r="C283" s="231"/>
      <c r="D283" s="221" t="s">
        <v>136</v>
      </c>
      <c r="E283" s="232" t="s">
        <v>19</v>
      </c>
      <c r="F283" s="233" t="s">
        <v>82</v>
      </c>
      <c r="G283" s="231"/>
      <c r="H283" s="234">
        <v>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136</v>
      </c>
      <c r="AU283" s="240" t="s">
        <v>84</v>
      </c>
      <c r="AV283" s="14" t="s">
        <v>84</v>
      </c>
      <c r="AW283" s="14" t="s">
        <v>35</v>
      </c>
      <c r="AX283" s="14" t="s">
        <v>82</v>
      </c>
      <c r="AY283" s="240" t="s">
        <v>128</v>
      </c>
    </row>
    <row r="284" s="2" customFormat="1" ht="16.5" customHeight="1">
      <c r="A284" s="40"/>
      <c r="B284" s="41"/>
      <c r="C284" s="241" t="s">
        <v>485</v>
      </c>
      <c r="D284" s="241" t="s">
        <v>228</v>
      </c>
      <c r="E284" s="242" t="s">
        <v>815</v>
      </c>
      <c r="F284" s="243" t="s">
        <v>816</v>
      </c>
      <c r="G284" s="244" t="s">
        <v>217</v>
      </c>
      <c r="H284" s="245">
        <v>8</v>
      </c>
      <c r="I284" s="246"/>
      <c r="J284" s="247">
        <f>ROUND(I284*H284,2)</f>
        <v>0</v>
      </c>
      <c r="K284" s="243" t="s">
        <v>19</v>
      </c>
      <c r="L284" s="248"/>
      <c r="M284" s="249" t="s">
        <v>19</v>
      </c>
      <c r="N284" s="250" t="s">
        <v>45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212</v>
      </c>
      <c r="AT284" s="217" t="s">
        <v>228</v>
      </c>
      <c r="AU284" s="217" t="s">
        <v>84</v>
      </c>
      <c r="AY284" s="19" t="s">
        <v>128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82</v>
      </c>
      <c r="BK284" s="218">
        <f>ROUND(I284*H284,2)</f>
        <v>0</v>
      </c>
      <c r="BL284" s="19" t="s">
        <v>134</v>
      </c>
      <c r="BM284" s="217" t="s">
        <v>817</v>
      </c>
    </row>
    <row r="285" s="13" customFormat="1">
      <c r="A285" s="13"/>
      <c r="B285" s="219"/>
      <c r="C285" s="220"/>
      <c r="D285" s="221" t="s">
        <v>136</v>
      </c>
      <c r="E285" s="222" t="s">
        <v>19</v>
      </c>
      <c r="F285" s="223" t="s">
        <v>818</v>
      </c>
      <c r="G285" s="220"/>
      <c r="H285" s="222" t="s">
        <v>19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9" t="s">
        <v>136</v>
      </c>
      <c r="AU285" s="229" t="s">
        <v>84</v>
      </c>
      <c r="AV285" s="13" t="s">
        <v>82</v>
      </c>
      <c r="AW285" s="13" t="s">
        <v>35</v>
      </c>
      <c r="AX285" s="13" t="s">
        <v>74</v>
      </c>
      <c r="AY285" s="229" t="s">
        <v>128</v>
      </c>
    </row>
    <row r="286" s="14" customFormat="1">
      <c r="A286" s="14"/>
      <c r="B286" s="230"/>
      <c r="C286" s="231"/>
      <c r="D286" s="221" t="s">
        <v>136</v>
      </c>
      <c r="E286" s="232" t="s">
        <v>19</v>
      </c>
      <c r="F286" s="233" t="s">
        <v>212</v>
      </c>
      <c r="G286" s="231"/>
      <c r="H286" s="234">
        <v>8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136</v>
      </c>
      <c r="AU286" s="240" t="s">
        <v>84</v>
      </c>
      <c r="AV286" s="14" t="s">
        <v>84</v>
      </c>
      <c r="AW286" s="14" t="s">
        <v>35</v>
      </c>
      <c r="AX286" s="14" t="s">
        <v>82</v>
      </c>
      <c r="AY286" s="240" t="s">
        <v>128</v>
      </c>
    </row>
    <row r="287" s="2" customFormat="1" ht="16.5" customHeight="1">
      <c r="A287" s="40"/>
      <c r="B287" s="41"/>
      <c r="C287" s="241" t="s">
        <v>819</v>
      </c>
      <c r="D287" s="241" t="s">
        <v>228</v>
      </c>
      <c r="E287" s="242" t="s">
        <v>820</v>
      </c>
      <c r="F287" s="243" t="s">
        <v>821</v>
      </c>
      <c r="G287" s="244" t="s">
        <v>217</v>
      </c>
      <c r="H287" s="245">
        <v>6</v>
      </c>
      <c r="I287" s="246"/>
      <c r="J287" s="247">
        <f>ROUND(I287*H287,2)</f>
        <v>0</v>
      </c>
      <c r="K287" s="243" t="s">
        <v>19</v>
      </c>
      <c r="L287" s="248"/>
      <c r="M287" s="249" t="s">
        <v>19</v>
      </c>
      <c r="N287" s="250" t="s">
        <v>45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212</v>
      </c>
      <c r="AT287" s="217" t="s">
        <v>228</v>
      </c>
      <c r="AU287" s="217" t="s">
        <v>84</v>
      </c>
      <c r="AY287" s="19" t="s">
        <v>128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82</v>
      </c>
      <c r="BK287" s="218">
        <f>ROUND(I287*H287,2)</f>
        <v>0</v>
      </c>
      <c r="BL287" s="19" t="s">
        <v>134</v>
      </c>
      <c r="BM287" s="217" t="s">
        <v>822</v>
      </c>
    </row>
    <row r="288" s="13" customFormat="1">
      <c r="A288" s="13"/>
      <c r="B288" s="219"/>
      <c r="C288" s="220"/>
      <c r="D288" s="221" t="s">
        <v>136</v>
      </c>
      <c r="E288" s="222" t="s">
        <v>19</v>
      </c>
      <c r="F288" s="223" t="s">
        <v>823</v>
      </c>
      <c r="G288" s="220"/>
      <c r="H288" s="222" t="s">
        <v>19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136</v>
      </c>
      <c r="AU288" s="229" t="s">
        <v>84</v>
      </c>
      <c r="AV288" s="13" t="s">
        <v>82</v>
      </c>
      <c r="AW288" s="13" t="s">
        <v>35</v>
      </c>
      <c r="AX288" s="13" t="s">
        <v>74</v>
      </c>
      <c r="AY288" s="229" t="s">
        <v>128</v>
      </c>
    </row>
    <row r="289" s="14" customFormat="1">
      <c r="A289" s="14"/>
      <c r="B289" s="230"/>
      <c r="C289" s="231"/>
      <c r="D289" s="221" t="s">
        <v>136</v>
      </c>
      <c r="E289" s="232" t="s">
        <v>19</v>
      </c>
      <c r="F289" s="233" t="s">
        <v>354</v>
      </c>
      <c r="G289" s="231"/>
      <c r="H289" s="234">
        <v>6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136</v>
      </c>
      <c r="AU289" s="240" t="s">
        <v>84</v>
      </c>
      <c r="AV289" s="14" t="s">
        <v>84</v>
      </c>
      <c r="AW289" s="14" t="s">
        <v>35</v>
      </c>
      <c r="AX289" s="14" t="s">
        <v>82</v>
      </c>
      <c r="AY289" s="240" t="s">
        <v>128</v>
      </c>
    </row>
    <row r="290" s="2" customFormat="1" ht="16.5" customHeight="1">
      <c r="A290" s="40"/>
      <c r="B290" s="41"/>
      <c r="C290" s="241" t="s">
        <v>824</v>
      </c>
      <c r="D290" s="241" t="s">
        <v>228</v>
      </c>
      <c r="E290" s="242" t="s">
        <v>825</v>
      </c>
      <c r="F290" s="243" t="s">
        <v>826</v>
      </c>
      <c r="G290" s="244" t="s">
        <v>217</v>
      </c>
      <c r="H290" s="245">
        <v>1</v>
      </c>
      <c r="I290" s="246"/>
      <c r="J290" s="247">
        <f>ROUND(I290*H290,2)</f>
        <v>0</v>
      </c>
      <c r="K290" s="243" t="s">
        <v>19</v>
      </c>
      <c r="L290" s="248"/>
      <c r="M290" s="249" t="s">
        <v>19</v>
      </c>
      <c r="N290" s="250" t="s">
        <v>45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212</v>
      </c>
      <c r="AT290" s="217" t="s">
        <v>228</v>
      </c>
      <c r="AU290" s="217" t="s">
        <v>84</v>
      </c>
      <c r="AY290" s="19" t="s">
        <v>128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82</v>
      </c>
      <c r="BK290" s="218">
        <f>ROUND(I290*H290,2)</f>
        <v>0</v>
      </c>
      <c r="BL290" s="19" t="s">
        <v>134</v>
      </c>
      <c r="BM290" s="217" t="s">
        <v>827</v>
      </c>
    </row>
    <row r="291" s="13" customFormat="1">
      <c r="A291" s="13"/>
      <c r="B291" s="219"/>
      <c r="C291" s="220"/>
      <c r="D291" s="221" t="s">
        <v>136</v>
      </c>
      <c r="E291" s="222" t="s">
        <v>19</v>
      </c>
      <c r="F291" s="223" t="s">
        <v>823</v>
      </c>
      <c r="G291" s="220"/>
      <c r="H291" s="222" t="s">
        <v>19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9" t="s">
        <v>136</v>
      </c>
      <c r="AU291" s="229" t="s">
        <v>84</v>
      </c>
      <c r="AV291" s="13" t="s">
        <v>82</v>
      </c>
      <c r="AW291" s="13" t="s">
        <v>35</v>
      </c>
      <c r="AX291" s="13" t="s">
        <v>74</v>
      </c>
      <c r="AY291" s="229" t="s">
        <v>128</v>
      </c>
    </row>
    <row r="292" s="14" customFormat="1">
      <c r="A292" s="14"/>
      <c r="B292" s="230"/>
      <c r="C292" s="231"/>
      <c r="D292" s="221" t="s">
        <v>136</v>
      </c>
      <c r="E292" s="232" t="s">
        <v>19</v>
      </c>
      <c r="F292" s="233" t="s">
        <v>82</v>
      </c>
      <c r="G292" s="231"/>
      <c r="H292" s="234">
        <v>1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136</v>
      </c>
      <c r="AU292" s="240" t="s">
        <v>84</v>
      </c>
      <c r="AV292" s="14" t="s">
        <v>84</v>
      </c>
      <c r="AW292" s="14" t="s">
        <v>35</v>
      </c>
      <c r="AX292" s="14" t="s">
        <v>82</v>
      </c>
      <c r="AY292" s="240" t="s">
        <v>128</v>
      </c>
    </row>
    <row r="293" s="2" customFormat="1" ht="16.5" customHeight="1">
      <c r="A293" s="40"/>
      <c r="B293" s="41"/>
      <c r="C293" s="241" t="s">
        <v>828</v>
      </c>
      <c r="D293" s="241" t="s">
        <v>228</v>
      </c>
      <c r="E293" s="242" t="s">
        <v>829</v>
      </c>
      <c r="F293" s="243" t="s">
        <v>830</v>
      </c>
      <c r="G293" s="244" t="s">
        <v>217</v>
      </c>
      <c r="H293" s="245">
        <v>8</v>
      </c>
      <c r="I293" s="246"/>
      <c r="J293" s="247">
        <f>ROUND(I293*H293,2)</f>
        <v>0</v>
      </c>
      <c r="K293" s="243" t="s">
        <v>19</v>
      </c>
      <c r="L293" s="248"/>
      <c r="M293" s="249" t="s">
        <v>19</v>
      </c>
      <c r="N293" s="250" t="s">
        <v>45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212</v>
      </c>
      <c r="AT293" s="217" t="s">
        <v>228</v>
      </c>
      <c r="AU293" s="217" t="s">
        <v>84</v>
      </c>
      <c r="AY293" s="19" t="s">
        <v>128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82</v>
      </c>
      <c r="BK293" s="218">
        <f>ROUND(I293*H293,2)</f>
        <v>0</v>
      </c>
      <c r="BL293" s="19" t="s">
        <v>134</v>
      </c>
      <c r="BM293" s="217" t="s">
        <v>831</v>
      </c>
    </row>
    <row r="294" s="13" customFormat="1">
      <c r="A294" s="13"/>
      <c r="B294" s="219"/>
      <c r="C294" s="220"/>
      <c r="D294" s="221" t="s">
        <v>136</v>
      </c>
      <c r="E294" s="222" t="s">
        <v>19</v>
      </c>
      <c r="F294" s="223" t="s">
        <v>832</v>
      </c>
      <c r="G294" s="220"/>
      <c r="H294" s="222" t="s">
        <v>19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9" t="s">
        <v>136</v>
      </c>
      <c r="AU294" s="229" t="s">
        <v>84</v>
      </c>
      <c r="AV294" s="13" t="s">
        <v>82</v>
      </c>
      <c r="AW294" s="13" t="s">
        <v>35</v>
      </c>
      <c r="AX294" s="13" t="s">
        <v>74</v>
      </c>
      <c r="AY294" s="229" t="s">
        <v>128</v>
      </c>
    </row>
    <row r="295" s="14" customFormat="1">
      <c r="A295" s="14"/>
      <c r="B295" s="230"/>
      <c r="C295" s="231"/>
      <c r="D295" s="221" t="s">
        <v>136</v>
      </c>
      <c r="E295" s="232" t="s">
        <v>19</v>
      </c>
      <c r="F295" s="233" t="s">
        <v>212</v>
      </c>
      <c r="G295" s="231"/>
      <c r="H295" s="234">
        <v>8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136</v>
      </c>
      <c r="AU295" s="240" t="s">
        <v>84</v>
      </c>
      <c r="AV295" s="14" t="s">
        <v>84</v>
      </c>
      <c r="AW295" s="14" t="s">
        <v>35</v>
      </c>
      <c r="AX295" s="14" t="s">
        <v>82</v>
      </c>
      <c r="AY295" s="240" t="s">
        <v>128</v>
      </c>
    </row>
    <row r="296" s="2" customFormat="1" ht="16.5" customHeight="1">
      <c r="A296" s="40"/>
      <c r="B296" s="41"/>
      <c r="C296" s="241" t="s">
        <v>833</v>
      </c>
      <c r="D296" s="241" t="s">
        <v>228</v>
      </c>
      <c r="E296" s="242" t="s">
        <v>834</v>
      </c>
      <c r="F296" s="243" t="s">
        <v>835</v>
      </c>
      <c r="G296" s="244" t="s">
        <v>217</v>
      </c>
      <c r="H296" s="245">
        <v>8</v>
      </c>
      <c r="I296" s="246"/>
      <c r="J296" s="247">
        <f>ROUND(I296*H296,2)</f>
        <v>0</v>
      </c>
      <c r="K296" s="243" t="s">
        <v>19</v>
      </c>
      <c r="L296" s="248"/>
      <c r="M296" s="249" t="s">
        <v>19</v>
      </c>
      <c r="N296" s="250" t="s">
        <v>45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212</v>
      </c>
      <c r="AT296" s="217" t="s">
        <v>228</v>
      </c>
      <c r="AU296" s="217" t="s">
        <v>84</v>
      </c>
      <c r="AY296" s="19" t="s">
        <v>128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82</v>
      </c>
      <c r="BK296" s="218">
        <f>ROUND(I296*H296,2)</f>
        <v>0</v>
      </c>
      <c r="BL296" s="19" t="s">
        <v>134</v>
      </c>
      <c r="BM296" s="217" t="s">
        <v>836</v>
      </c>
    </row>
    <row r="297" s="13" customFormat="1">
      <c r="A297" s="13"/>
      <c r="B297" s="219"/>
      <c r="C297" s="220"/>
      <c r="D297" s="221" t="s">
        <v>136</v>
      </c>
      <c r="E297" s="222" t="s">
        <v>19</v>
      </c>
      <c r="F297" s="223" t="s">
        <v>835</v>
      </c>
      <c r="G297" s="220"/>
      <c r="H297" s="222" t="s">
        <v>19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9" t="s">
        <v>136</v>
      </c>
      <c r="AU297" s="229" t="s">
        <v>84</v>
      </c>
      <c r="AV297" s="13" t="s">
        <v>82</v>
      </c>
      <c r="AW297" s="13" t="s">
        <v>35</v>
      </c>
      <c r="AX297" s="13" t="s">
        <v>74</v>
      </c>
      <c r="AY297" s="229" t="s">
        <v>128</v>
      </c>
    </row>
    <row r="298" s="14" customFormat="1">
      <c r="A298" s="14"/>
      <c r="B298" s="230"/>
      <c r="C298" s="231"/>
      <c r="D298" s="221" t="s">
        <v>136</v>
      </c>
      <c r="E298" s="232" t="s">
        <v>19</v>
      </c>
      <c r="F298" s="233" t="s">
        <v>212</v>
      </c>
      <c r="G298" s="231"/>
      <c r="H298" s="234">
        <v>8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136</v>
      </c>
      <c r="AU298" s="240" t="s">
        <v>84</v>
      </c>
      <c r="AV298" s="14" t="s">
        <v>84</v>
      </c>
      <c r="AW298" s="14" t="s">
        <v>35</v>
      </c>
      <c r="AX298" s="14" t="s">
        <v>82</v>
      </c>
      <c r="AY298" s="240" t="s">
        <v>128</v>
      </c>
    </row>
    <row r="299" s="2" customFormat="1" ht="16.5" customHeight="1">
      <c r="A299" s="40"/>
      <c r="B299" s="41"/>
      <c r="C299" s="241" t="s">
        <v>837</v>
      </c>
      <c r="D299" s="241" t="s">
        <v>228</v>
      </c>
      <c r="E299" s="242" t="s">
        <v>838</v>
      </c>
      <c r="F299" s="243" t="s">
        <v>839</v>
      </c>
      <c r="G299" s="244" t="s">
        <v>217</v>
      </c>
      <c r="H299" s="245">
        <v>4</v>
      </c>
      <c r="I299" s="246"/>
      <c r="J299" s="247">
        <f>ROUND(I299*H299,2)</f>
        <v>0</v>
      </c>
      <c r="K299" s="243" t="s">
        <v>19</v>
      </c>
      <c r="L299" s="248"/>
      <c r="M299" s="249" t="s">
        <v>19</v>
      </c>
      <c r="N299" s="250" t="s">
        <v>45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212</v>
      </c>
      <c r="AT299" s="217" t="s">
        <v>228</v>
      </c>
      <c r="AU299" s="217" t="s">
        <v>84</v>
      </c>
      <c r="AY299" s="19" t="s">
        <v>128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82</v>
      </c>
      <c r="BK299" s="218">
        <f>ROUND(I299*H299,2)</f>
        <v>0</v>
      </c>
      <c r="BL299" s="19" t="s">
        <v>134</v>
      </c>
      <c r="BM299" s="217" t="s">
        <v>840</v>
      </c>
    </row>
    <row r="300" s="13" customFormat="1">
      <c r="A300" s="13"/>
      <c r="B300" s="219"/>
      <c r="C300" s="220"/>
      <c r="D300" s="221" t="s">
        <v>136</v>
      </c>
      <c r="E300" s="222" t="s">
        <v>19</v>
      </c>
      <c r="F300" s="223" t="s">
        <v>841</v>
      </c>
      <c r="G300" s="220"/>
      <c r="H300" s="222" t="s">
        <v>19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9" t="s">
        <v>136</v>
      </c>
      <c r="AU300" s="229" t="s">
        <v>84</v>
      </c>
      <c r="AV300" s="13" t="s">
        <v>82</v>
      </c>
      <c r="AW300" s="13" t="s">
        <v>35</v>
      </c>
      <c r="AX300" s="13" t="s">
        <v>74</v>
      </c>
      <c r="AY300" s="229" t="s">
        <v>128</v>
      </c>
    </row>
    <row r="301" s="14" customFormat="1">
      <c r="A301" s="14"/>
      <c r="B301" s="230"/>
      <c r="C301" s="231"/>
      <c r="D301" s="221" t="s">
        <v>136</v>
      </c>
      <c r="E301" s="232" t="s">
        <v>19</v>
      </c>
      <c r="F301" s="233" t="s">
        <v>134</v>
      </c>
      <c r="G301" s="231"/>
      <c r="H301" s="234">
        <v>4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136</v>
      </c>
      <c r="AU301" s="240" t="s">
        <v>84</v>
      </c>
      <c r="AV301" s="14" t="s">
        <v>84</v>
      </c>
      <c r="AW301" s="14" t="s">
        <v>35</v>
      </c>
      <c r="AX301" s="14" t="s">
        <v>82</v>
      </c>
      <c r="AY301" s="240" t="s">
        <v>128</v>
      </c>
    </row>
    <row r="302" s="2" customFormat="1" ht="16.5" customHeight="1">
      <c r="A302" s="40"/>
      <c r="B302" s="41"/>
      <c r="C302" s="241" t="s">
        <v>842</v>
      </c>
      <c r="D302" s="241" t="s">
        <v>228</v>
      </c>
      <c r="E302" s="242" t="s">
        <v>843</v>
      </c>
      <c r="F302" s="243" t="s">
        <v>844</v>
      </c>
      <c r="G302" s="244" t="s">
        <v>217</v>
      </c>
      <c r="H302" s="245">
        <v>4</v>
      </c>
      <c r="I302" s="246"/>
      <c r="J302" s="247">
        <f>ROUND(I302*H302,2)</f>
        <v>0</v>
      </c>
      <c r="K302" s="243" t="s">
        <v>19</v>
      </c>
      <c r="L302" s="248"/>
      <c r="M302" s="249" t="s">
        <v>19</v>
      </c>
      <c r="N302" s="250" t="s">
        <v>45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212</v>
      </c>
      <c r="AT302" s="217" t="s">
        <v>228</v>
      </c>
      <c r="AU302" s="217" t="s">
        <v>84</v>
      </c>
      <c r="AY302" s="19" t="s">
        <v>128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82</v>
      </c>
      <c r="BK302" s="218">
        <f>ROUND(I302*H302,2)</f>
        <v>0</v>
      </c>
      <c r="BL302" s="19" t="s">
        <v>134</v>
      </c>
      <c r="BM302" s="217" t="s">
        <v>845</v>
      </c>
    </row>
    <row r="303" s="13" customFormat="1">
      <c r="A303" s="13"/>
      <c r="B303" s="219"/>
      <c r="C303" s="220"/>
      <c r="D303" s="221" t="s">
        <v>136</v>
      </c>
      <c r="E303" s="222" t="s">
        <v>19</v>
      </c>
      <c r="F303" s="223" t="s">
        <v>846</v>
      </c>
      <c r="G303" s="220"/>
      <c r="H303" s="222" t="s">
        <v>19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136</v>
      </c>
      <c r="AU303" s="229" t="s">
        <v>84</v>
      </c>
      <c r="AV303" s="13" t="s">
        <v>82</v>
      </c>
      <c r="AW303" s="13" t="s">
        <v>35</v>
      </c>
      <c r="AX303" s="13" t="s">
        <v>74</v>
      </c>
      <c r="AY303" s="229" t="s">
        <v>128</v>
      </c>
    </row>
    <row r="304" s="14" customFormat="1">
      <c r="A304" s="14"/>
      <c r="B304" s="230"/>
      <c r="C304" s="231"/>
      <c r="D304" s="221" t="s">
        <v>136</v>
      </c>
      <c r="E304" s="232" t="s">
        <v>19</v>
      </c>
      <c r="F304" s="233" t="s">
        <v>134</v>
      </c>
      <c r="G304" s="231"/>
      <c r="H304" s="234">
        <v>4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136</v>
      </c>
      <c r="AU304" s="240" t="s">
        <v>84</v>
      </c>
      <c r="AV304" s="14" t="s">
        <v>84</v>
      </c>
      <c r="AW304" s="14" t="s">
        <v>35</v>
      </c>
      <c r="AX304" s="14" t="s">
        <v>82</v>
      </c>
      <c r="AY304" s="240" t="s">
        <v>128</v>
      </c>
    </row>
    <row r="305" s="2" customFormat="1" ht="16.5" customHeight="1">
      <c r="A305" s="40"/>
      <c r="B305" s="41"/>
      <c r="C305" s="241" t="s">
        <v>321</v>
      </c>
      <c r="D305" s="241" t="s">
        <v>228</v>
      </c>
      <c r="E305" s="242" t="s">
        <v>847</v>
      </c>
      <c r="F305" s="243" t="s">
        <v>848</v>
      </c>
      <c r="G305" s="244" t="s">
        <v>217</v>
      </c>
      <c r="H305" s="245">
        <v>1</v>
      </c>
      <c r="I305" s="246"/>
      <c r="J305" s="247">
        <f>ROUND(I305*H305,2)</f>
        <v>0</v>
      </c>
      <c r="K305" s="243" t="s">
        <v>19</v>
      </c>
      <c r="L305" s="248"/>
      <c r="M305" s="249" t="s">
        <v>19</v>
      </c>
      <c r="N305" s="250" t="s">
        <v>45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212</v>
      </c>
      <c r="AT305" s="217" t="s">
        <v>228</v>
      </c>
      <c r="AU305" s="217" t="s">
        <v>84</v>
      </c>
      <c r="AY305" s="19" t="s">
        <v>128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82</v>
      </c>
      <c r="BK305" s="218">
        <f>ROUND(I305*H305,2)</f>
        <v>0</v>
      </c>
      <c r="BL305" s="19" t="s">
        <v>134</v>
      </c>
      <c r="BM305" s="217" t="s">
        <v>849</v>
      </c>
    </row>
    <row r="306" s="13" customFormat="1">
      <c r="A306" s="13"/>
      <c r="B306" s="219"/>
      <c r="C306" s="220"/>
      <c r="D306" s="221" t="s">
        <v>136</v>
      </c>
      <c r="E306" s="222" t="s">
        <v>19</v>
      </c>
      <c r="F306" s="223" t="s">
        <v>850</v>
      </c>
      <c r="G306" s="220"/>
      <c r="H306" s="222" t="s">
        <v>19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9" t="s">
        <v>136</v>
      </c>
      <c r="AU306" s="229" t="s">
        <v>84</v>
      </c>
      <c r="AV306" s="13" t="s">
        <v>82</v>
      </c>
      <c r="AW306" s="13" t="s">
        <v>35</v>
      </c>
      <c r="AX306" s="13" t="s">
        <v>74</v>
      </c>
      <c r="AY306" s="229" t="s">
        <v>128</v>
      </c>
    </row>
    <row r="307" s="14" customFormat="1">
      <c r="A307" s="14"/>
      <c r="B307" s="230"/>
      <c r="C307" s="231"/>
      <c r="D307" s="221" t="s">
        <v>136</v>
      </c>
      <c r="E307" s="232" t="s">
        <v>19</v>
      </c>
      <c r="F307" s="233" t="s">
        <v>82</v>
      </c>
      <c r="G307" s="231"/>
      <c r="H307" s="234">
        <v>1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136</v>
      </c>
      <c r="AU307" s="240" t="s">
        <v>84</v>
      </c>
      <c r="AV307" s="14" t="s">
        <v>84</v>
      </c>
      <c r="AW307" s="14" t="s">
        <v>35</v>
      </c>
      <c r="AX307" s="14" t="s">
        <v>82</v>
      </c>
      <c r="AY307" s="240" t="s">
        <v>128</v>
      </c>
    </row>
    <row r="308" s="2" customFormat="1" ht="16.5" customHeight="1">
      <c r="A308" s="40"/>
      <c r="B308" s="41"/>
      <c r="C308" s="241" t="s">
        <v>851</v>
      </c>
      <c r="D308" s="241" t="s">
        <v>228</v>
      </c>
      <c r="E308" s="242" t="s">
        <v>852</v>
      </c>
      <c r="F308" s="243" t="s">
        <v>853</v>
      </c>
      <c r="G308" s="244" t="s">
        <v>217</v>
      </c>
      <c r="H308" s="245">
        <v>1</v>
      </c>
      <c r="I308" s="246"/>
      <c r="J308" s="247">
        <f>ROUND(I308*H308,2)</f>
        <v>0</v>
      </c>
      <c r="K308" s="243" t="s">
        <v>19</v>
      </c>
      <c r="L308" s="248"/>
      <c r="M308" s="249" t="s">
        <v>19</v>
      </c>
      <c r="N308" s="250" t="s">
        <v>45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212</v>
      </c>
      <c r="AT308" s="217" t="s">
        <v>228</v>
      </c>
      <c r="AU308" s="217" t="s">
        <v>84</v>
      </c>
      <c r="AY308" s="19" t="s">
        <v>128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82</v>
      </c>
      <c r="BK308" s="218">
        <f>ROUND(I308*H308,2)</f>
        <v>0</v>
      </c>
      <c r="BL308" s="19" t="s">
        <v>134</v>
      </c>
      <c r="BM308" s="217" t="s">
        <v>854</v>
      </c>
    </row>
    <row r="309" s="13" customFormat="1">
      <c r="A309" s="13"/>
      <c r="B309" s="219"/>
      <c r="C309" s="220"/>
      <c r="D309" s="221" t="s">
        <v>136</v>
      </c>
      <c r="E309" s="222" t="s">
        <v>19</v>
      </c>
      <c r="F309" s="223" t="s">
        <v>855</v>
      </c>
      <c r="G309" s="220"/>
      <c r="H309" s="222" t="s">
        <v>19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9" t="s">
        <v>136</v>
      </c>
      <c r="AU309" s="229" t="s">
        <v>84</v>
      </c>
      <c r="AV309" s="13" t="s">
        <v>82</v>
      </c>
      <c r="AW309" s="13" t="s">
        <v>35</v>
      </c>
      <c r="AX309" s="13" t="s">
        <v>74</v>
      </c>
      <c r="AY309" s="229" t="s">
        <v>128</v>
      </c>
    </row>
    <row r="310" s="14" customFormat="1">
      <c r="A310" s="14"/>
      <c r="B310" s="230"/>
      <c r="C310" s="231"/>
      <c r="D310" s="221" t="s">
        <v>136</v>
      </c>
      <c r="E310" s="232" t="s">
        <v>19</v>
      </c>
      <c r="F310" s="233" t="s">
        <v>82</v>
      </c>
      <c r="G310" s="231"/>
      <c r="H310" s="234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0" t="s">
        <v>136</v>
      </c>
      <c r="AU310" s="240" t="s">
        <v>84</v>
      </c>
      <c r="AV310" s="14" t="s">
        <v>84</v>
      </c>
      <c r="AW310" s="14" t="s">
        <v>35</v>
      </c>
      <c r="AX310" s="14" t="s">
        <v>82</v>
      </c>
      <c r="AY310" s="240" t="s">
        <v>128</v>
      </c>
    </row>
    <row r="311" s="2" customFormat="1" ht="16.5" customHeight="1">
      <c r="A311" s="40"/>
      <c r="B311" s="41"/>
      <c r="C311" s="241" t="s">
        <v>856</v>
      </c>
      <c r="D311" s="241" t="s">
        <v>228</v>
      </c>
      <c r="E311" s="242" t="s">
        <v>857</v>
      </c>
      <c r="F311" s="243" t="s">
        <v>858</v>
      </c>
      <c r="G311" s="244" t="s">
        <v>217</v>
      </c>
      <c r="H311" s="245">
        <v>1</v>
      </c>
      <c r="I311" s="246"/>
      <c r="J311" s="247">
        <f>ROUND(I311*H311,2)</f>
        <v>0</v>
      </c>
      <c r="K311" s="243" t="s">
        <v>19</v>
      </c>
      <c r="L311" s="248"/>
      <c r="M311" s="249" t="s">
        <v>19</v>
      </c>
      <c r="N311" s="250" t="s">
        <v>45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212</v>
      </c>
      <c r="AT311" s="217" t="s">
        <v>228</v>
      </c>
      <c r="AU311" s="217" t="s">
        <v>84</v>
      </c>
      <c r="AY311" s="19" t="s">
        <v>128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82</v>
      </c>
      <c r="BK311" s="218">
        <f>ROUND(I311*H311,2)</f>
        <v>0</v>
      </c>
      <c r="BL311" s="19" t="s">
        <v>134</v>
      </c>
      <c r="BM311" s="217" t="s">
        <v>859</v>
      </c>
    </row>
    <row r="312" s="13" customFormat="1">
      <c r="A312" s="13"/>
      <c r="B312" s="219"/>
      <c r="C312" s="220"/>
      <c r="D312" s="221" t="s">
        <v>136</v>
      </c>
      <c r="E312" s="222" t="s">
        <v>19</v>
      </c>
      <c r="F312" s="223" t="s">
        <v>860</v>
      </c>
      <c r="G312" s="220"/>
      <c r="H312" s="222" t="s">
        <v>19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9" t="s">
        <v>136</v>
      </c>
      <c r="AU312" s="229" t="s">
        <v>84</v>
      </c>
      <c r="AV312" s="13" t="s">
        <v>82</v>
      </c>
      <c r="AW312" s="13" t="s">
        <v>35</v>
      </c>
      <c r="AX312" s="13" t="s">
        <v>74</v>
      </c>
      <c r="AY312" s="229" t="s">
        <v>128</v>
      </c>
    </row>
    <row r="313" s="14" customFormat="1">
      <c r="A313" s="14"/>
      <c r="B313" s="230"/>
      <c r="C313" s="231"/>
      <c r="D313" s="221" t="s">
        <v>136</v>
      </c>
      <c r="E313" s="232" t="s">
        <v>19</v>
      </c>
      <c r="F313" s="233" t="s">
        <v>82</v>
      </c>
      <c r="G313" s="231"/>
      <c r="H313" s="234">
        <v>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136</v>
      </c>
      <c r="AU313" s="240" t="s">
        <v>84</v>
      </c>
      <c r="AV313" s="14" t="s">
        <v>84</v>
      </c>
      <c r="AW313" s="14" t="s">
        <v>35</v>
      </c>
      <c r="AX313" s="14" t="s">
        <v>82</v>
      </c>
      <c r="AY313" s="240" t="s">
        <v>128</v>
      </c>
    </row>
    <row r="314" s="2" customFormat="1" ht="16.5" customHeight="1">
      <c r="A314" s="40"/>
      <c r="B314" s="41"/>
      <c r="C314" s="241" t="s">
        <v>442</v>
      </c>
      <c r="D314" s="241" t="s">
        <v>228</v>
      </c>
      <c r="E314" s="242" t="s">
        <v>861</v>
      </c>
      <c r="F314" s="243" t="s">
        <v>862</v>
      </c>
      <c r="G314" s="244" t="s">
        <v>217</v>
      </c>
      <c r="H314" s="245">
        <v>15</v>
      </c>
      <c r="I314" s="246"/>
      <c r="J314" s="247">
        <f>ROUND(I314*H314,2)</f>
        <v>0</v>
      </c>
      <c r="K314" s="243" t="s">
        <v>19</v>
      </c>
      <c r="L314" s="248"/>
      <c r="M314" s="249" t="s">
        <v>19</v>
      </c>
      <c r="N314" s="250" t="s">
        <v>45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212</v>
      </c>
      <c r="AT314" s="217" t="s">
        <v>228</v>
      </c>
      <c r="AU314" s="217" t="s">
        <v>84</v>
      </c>
      <c r="AY314" s="19" t="s">
        <v>128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82</v>
      </c>
      <c r="BK314" s="218">
        <f>ROUND(I314*H314,2)</f>
        <v>0</v>
      </c>
      <c r="BL314" s="19" t="s">
        <v>134</v>
      </c>
      <c r="BM314" s="217" t="s">
        <v>863</v>
      </c>
    </row>
    <row r="315" s="13" customFormat="1">
      <c r="A315" s="13"/>
      <c r="B315" s="219"/>
      <c r="C315" s="220"/>
      <c r="D315" s="221" t="s">
        <v>136</v>
      </c>
      <c r="E315" s="222" t="s">
        <v>19</v>
      </c>
      <c r="F315" s="223" t="s">
        <v>864</v>
      </c>
      <c r="G315" s="220"/>
      <c r="H315" s="222" t="s">
        <v>19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9" t="s">
        <v>136</v>
      </c>
      <c r="AU315" s="229" t="s">
        <v>84</v>
      </c>
      <c r="AV315" s="13" t="s">
        <v>82</v>
      </c>
      <c r="AW315" s="13" t="s">
        <v>35</v>
      </c>
      <c r="AX315" s="13" t="s">
        <v>74</v>
      </c>
      <c r="AY315" s="229" t="s">
        <v>128</v>
      </c>
    </row>
    <row r="316" s="14" customFormat="1">
      <c r="A316" s="14"/>
      <c r="B316" s="230"/>
      <c r="C316" s="231"/>
      <c r="D316" s="221" t="s">
        <v>136</v>
      </c>
      <c r="E316" s="232" t="s">
        <v>19</v>
      </c>
      <c r="F316" s="233" t="s">
        <v>527</v>
      </c>
      <c r="G316" s="231"/>
      <c r="H316" s="234">
        <v>15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0" t="s">
        <v>136</v>
      </c>
      <c r="AU316" s="240" t="s">
        <v>84</v>
      </c>
      <c r="AV316" s="14" t="s">
        <v>84</v>
      </c>
      <c r="AW316" s="14" t="s">
        <v>35</v>
      </c>
      <c r="AX316" s="14" t="s">
        <v>82</v>
      </c>
      <c r="AY316" s="240" t="s">
        <v>128</v>
      </c>
    </row>
    <row r="317" s="2" customFormat="1" ht="16.5" customHeight="1">
      <c r="A317" s="40"/>
      <c r="B317" s="41"/>
      <c r="C317" s="241" t="s">
        <v>865</v>
      </c>
      <c r="D317" s="241" t="s">
        <v>228</v>
      </c>
      <c r="E317" s="242" t="s">
        <v>866</v>
      </c>
      <c r="F317" s="243" t="s">
        <v>867</v>
      </c>
      <c r="G317" s="244" t="s">
        <v>217</v>
      </c>
      <c r="H317" s="245">
        <v>12</v>
      </c>
      <c r="I317" s="246"/>
      <c r="J317" s="247">
        <f>ROUND(I317*H317,2)</f>
        <v>0</v>
      </c>
      <c r="K317" s="243" t="s">
        <v>19</v>
      </c>
      <c r="L317" s="248"/>
      <c r="M317" s="249" t="s">
        <v>19</v>
      </c>
      <c r="N317" s="250" t="s">
        <v>45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212</v>
      </c>
      <c r="AT317" s="217" t="s">
        <v>228</v>
      </c>
      <c r="AU317" s="217" t="s">
        <v>84</v>
      </c>
      <c r="AY317" s="19" t="s">
        <v>128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82</v>
      </c>
      <c r="BK317" s="218">
        <f>ROUND(I317*H317,2)</f>
        <v>0</v>
      </c>
      <c r="BL317" s="19" t="s">
        <v>134</v>
      </c>
      <c r="BM317" s="217" t="s">
        <v>868</v>
      </c>
    </row>
    <row r="318" s="13" customFormat="1">
      <c r="A318" s="13"/>
      <c r="B318" s="219"/>
      <c r="C318" s="220"/>
      <c r="D318" s="221" t="s">
        <v>136</v>
      </c>
      <c r="E318" s="222" t="s">
        <v>19</v>
      </c>
      <c r="F318" s="223" t="s">
        <v>864</v>
      </c>
      <c r="G318" s="220"/>
      <c r="H318" s="222" t="s">
        <v>19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9" t="s">
        <v>136</v>
      </c>
      <c r="AU318" s="229" t="s">
        <v>84</v>
      </c>
      <c r="AV318" s="13" t="s">
        <v>82</v>
      </c>
      <c r="AW318" s="13" t="s">
        <v>35</v>
      </c>
      <c r="AX318" s="13" t="s">
        <v>74</v>
      </c>
      <c r="AY318" s="229" t="s">
        <v>128</v>
      </c>
    </row>
    <row r="319" s="14" customFormat="1">
      <c r="A319" s="14"/>
      <c r="B319" s="230"/>
      <c r="C319" s="231"/>
      <c r="D319" s="221" t="s">
        <v>136</v>
      </c>
      <c r="E319" s="232" t="s">
        <v>19</v>
      </c>
      <c r="F319" s="233" t="s">
        <v>8</v>
      </c>
      <c r="G319" s="231"/>
      <c r="H319" s="234">
        <v>12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136</v>
      </c>
      <c r="AU319" s="240" t="s">
        <v>84</v>
      </c>
      <c r="AV319" s="14" t="s">
        <v>84</v>
      </c>
      <c r="AW319" s="14" t="s">
        <v>35</v>
      </c>
      <c r="AX319" s="14" t="s">
        <v>82</v>
      </c>
      <c r="AY319" s="240" t="s">
        <v>128</v>
      </c>
    </row>
    <row r="320" s="2" customFormat="1" ht="16.5" customHeight="1">
      <c r="A320" s="40"/>
      <c r="B320" s="41"/>
      <c r="C320" s="241" t="s">
        <v>869</v>
      </c>
      <c r="D320" s="241" t="s">
        <v>228</v>
      </c>
      <c r="E320" s="242" t="s">
        <v>870</v>
      </c>
      <c r="F320" s="243" t="s">
        <v>871</v>
      </c>
      <c r="G320" s="244" t="s">
        <v>223</v>
      </c>
      <c r="H320" s="245">
        <v>7</v>
      </c>
      <c r="I320" s="246"/>
      <c r="J320" s="247">
        <f>ROUND(I320*H320,2)</f>
        <v>0</v>
      </c>
      <c r="K320" s="243" t="s">
        <v>19</v>
      </c>
      <c r="L320" s="248"/>
      <c r="M320" s="249" t="s">
        <v>19</v>
      </c>
      <c r="N320" s="250" t="s">
        <v>45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212</v>
      </c>
      <c r="AT320" s="217" t="s">
        <v>228</v>
      </c>
      <c r="AU320" s="217" t="s">
        <v>84</v>
      </c>
      <c r="AY320" s="19" t="s">
        <v>128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82</v>
      </c>
      <c r="BK320" s="218">
        <f>ROUND(I320*H320,2)</f>
        <v>0</v>
      </c>
      <c r="BL320" s="19" t="s">
        <v>134</v>
      </c>
      <c r="BM320" s="217" t="s">
        <v>872</v>
      </c>
    </row>
    <row r="321" s="13" customFormat="1">
      <c r="A321" s="13"/>
      <c r="B321" s="219"/>
      <c r="C321" s="220"/>
      <c r="D321" s="221" t="s">
        <v>136</v>
      </c>
      <c r="E321" s="222" t="s">
        <v>19</v>
      </c>
      <c r="F321" s="223" t="s">
        <v>873</v>
      </c>
      <c r="G321" s="220"/>
      <c r="H321" s="222" t="s">
        <v>19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9" t="s">
        <v>136</v>
      </c>
      <c r="AU321" s="229" t="s">
        <v>84</v>
      </c>
      <c r="AV321" s="13" t="s">
        <v>82</v>
      </c>
      <c r="AW321" s="13" t="s">
        <v>35</v>
      </c>
      <c r="AX321" s="13" t="s">
        <v>74</v>
      </c>
      <c r="AY321" s="229" t="s">
        <v>128</v>
      </c>
    </row>
    <row r="322" s="14" customFormat="1">
      <c r="A322" s="14"/>
      <c r="B322" s="230"/>
      <c r="C322" s="231"/>
      <c r="D322" s="221" t="s">
        <v>136</v>
      </c>
      <c r="E322" s="232" t="s">
        <v>19</v>
      </c>
      <c r="F322" s="233" t="s">
        <v>874</v>
      </c>
      <c r="G322" s="231"/>
      <c r="H322" s="234">
        <v>7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136</v>
      </c>
      <c r="AU322" s="240" t="s">
        <v>84</v>
      </c>
      <c r="AV322" s="14" t="s">
        <v>84</v>
      </c>
      <c r="AW322" s="14" t="s">
        <v>35</v>
      </c>
      <c r="AX322" s="14" t="s">
        <v>82</v>
      </c>
      <c r="AY322" s="240" t="s">
        <v>128</v>
      </c>
    </row>
    <row r="323" s="2" customFormat="1" ht="16.5" customHeight="1">
      <c r="A323" s="40"/>
      <c r="B323" s="41"/>
      <c r="C323" s="241" t="s">
        <v>875</v>
      </c>
      <c r="D323" s="241" t="s">
        <v>228</v>
      </c>
      <c r="E323" s="242" t="s">
        <v>876</v>
      </c>
      <c r="F323" s="243" t="s">
        <v>877</v>
      </c>
      <c r="G323" s="244" t="s">
        <v>217</v>
      </c>
      <c r="H323" s="245">
        <v>14</v>
      </c>
      <c r="I323" s="246"/>
      <c r="J323" s="247">
        <f>ROUND(I323*H323,2)</f>
        <v>0</v>
      </c>
      <c r="K323" s="243" t="s">
        <v>19</v>
      </c>
      <c r="L323" s="248"/>
      <c r="M323" s="249" t="s">
        <v>19</v>
      </c>
      <c r="N323" s="250" t="s">
        <v>45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212</v>
      </c>
      <c r="AT323" s="217" t="s">
        <v>228</v>
      </c>
      <c r="AU323" s="217" t="s">
        <v>84</v>
      </c>
      <c r="AY323" s="19" t="s">
        <v>128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82</v>
      </c>
      <c r="BK323" s="218">
        <f>ROUND(I323*H323,2)</f>
        <v>0</v>
      </c>
      <c r="BL323" s="19" t="s">
        <v>134</v>
      </c>
      <c r="BM323" s="217" t="s">
        <v>878</v>
      </c>
    </row>
    <row r="324" s="13" customFormat="1">
      <c r="A324" s="13"/>
      <c r="B324" s="219"/>
      <c r="C324" s="220"/>
      <c r="D324" s="221" t="s">
        <v>136</v>
      </c>
      <c r="E324" s="222" t="s">
        <v>19</v>
      </c>
      <c r="F324" s="223" t="s">
        <v>873</v>
      </c>
      <c r="G324" s="220"/>
      <c r="H324" s="222" t="s">
        <v>19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9" t="s">
        <v>136</v>
      </c>
      <c r="AU324" s="229" t="s">
        <v>84</v>
      </c>
      <c r="AV324" s="13" t="s">
        <v>82</v>
      </c>
      <c r="AW324" s="13" t="s">
        <v>35</v>
      </c>
      <c r="AX324" s="13" t="s">
        <v>74</v>
      </c>
      <c r="AY324" s="229" t="s">
        <v>128</v>
      </c>
    </row>
    <row r="325" s="14" customFormat="1">
      <c r="A325" s="14"/>
      <c r="B325" s="230"/>
      <c r="C325" s="231"/>
      <c r="D325" s="221" t="s">
        <v>136</v>
      </c>
      <c r="E325" s="232" t="s">
        <v>19</v>
      </c>
      <c r="F325" s="233" t="s">
        <v>186</v>
      </c>
      <c r="G325" s="231"/>
      <c r="H325" s="234">
        <v>14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136</v>
      </c>
      <c r="AU325" s="240" t="s">
        <v>84</v>
      </c>
      <c r="AV325" s="14" t="s">
        <v>84</v>
      </c>
      <c r="AW325" s="14" t="s">
        <v>35</v>
      </c>
      <c r="AX325" s="14" t="s">
        <v>82</v>
      </c>
      <c r="AY325" s="240" t="s">
        <v>128</v>
      </c>
    </row>
    <row r="326" s="2" customFormat="1" ht="16.5" customHeight="1">
      <c r="A326" s="40"/>
      <c r="B326" s="41"/>
      <c r="C326" s="241" t="s">
        <v>879</v>
      </c>
      <c r="D326" s="241" t="s">
        <v>228</v>
      </c>
      <c r="E326" s="242" t="s">
        <v>880</v>
      </c>
      <c r="F326" s="243" t="s">
        <v>881</v>
      </c>
      <c r="G326" s="244" t="s">
        <v>358</v>
      </c>
      <c r="H326" s="245">
        <v>1</v>
      </c>
      <c r="I326" s="246"/>
      <c r="J326" s="247">
        <f>ROUND(I326*H326,2)</f>
        <v>0</v>
      </c>
      <c r="K326" s="243" t="s">
        <v>19</v>
      </c>
      <c r="L326" s="248"/>
      <c r="M326" s="249" t="s">
        <v>19</v>
      </c>
      <c r="N326" s="250" t="s">
        <v>45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212</v>
      </c>
      <c r="AT326" s="217" t="s">
        <v>228</v>
      </c>
      <c r="AU326" s="217" t="s">
        <v>84</v>
      </c>
      <c r="AY326" s="19" t="s">
        <v>128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82</v>
      </c>
      <c r="BK326" s="218">
        <f>ROUND(I326*H326,2)</f>
        <v>0</v>
      </c>
      <c r="BL326" s="19" t="s">
        <v>134</v>
      </c>
      <c r="BM326" s="217" t="s">
        <v>882</v>
      </c>
    </row>
    <row r="327" s="13" customFormat="1">
      <c r="A327" s="13"/>
      <c r="B327" s="219"/>
      <c r="C327" s="220"/>
      <c r="D327" s="221" t="s">
        <v>136</v>
      </c>
      <c r="E327" s="222" t="s">
        <v>19</v>
      </c>
      <c r="F327" s="223" t="s">
        <v>881</v>
      </c>
      <c r="G327" s="220"/>
      <c r="H327" s="222" t="s">
        <v>19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9" t="s">
        <v>136</v>
      </c>
      <c r="AU327" s="229" t="s">
        <v>84</v>
      </c>
      <c r="AV327" s="13" t="s">
        <v>82</v>
      </c>
      <c r="AW327" s="13" t="s">
        <v>35</v>
      </c>
      <c r="AX327" s="13" t="s">
        <v>74</v>
      </c>
      <c r="AY327" s="229" t="s">
        <v>128</v>
      </c>
    </row>
    <row r="328" s="14" customFormat="1">
      <c r="A328" s="14"/>
      <c r="B328" s="230"/>
      <c r="C328" s="231"/>
      <c r="D328" s="221" t="s">
        <v>136</v>
      </c>
      <c r="E328" s="232" t="s">
        <v>19</v>
      </c>
      <c r="F328" s="233" t="s">
        <v>82</v>
      </c>
      <c r="G328" s="231"/>
      <c r="H328" s="234">
        <v>1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0" t="s">
        <v>136</v>
      </c>
      <c r="AU328" s="240" t="s">
        <v>84</v>
      </c>
      <c r="AV328" s="14" t="s">
        <v>84</v>
      </c>
      <c r="AW328" s="14" t="s">
        <v>35</v>
      </c>
      <c r="AX328" s="14" t="s">
        <v>82</v>
      </c>
      <c r="AY328" s="240" t="s">
        <v>128</v>
      </c>
    </row>
    <row r="329" s="2" customFormat="1" ht="21.75" customHeight="1">
      <c r="A329" s="40"/>
      <c r="B329" s="41"/>
      <c r="C329" s="206" t="s">
        <v>883</v>
      </c>
      <c r="D329" s="206" t="s">
        <v>130</v>
      </c>
      <c r="E329" s="207" t="s">
        <v>884</v>
      </c>
      <c r="F329" s="208" t="s">
        <v>885</v>
      </c>
      <c r="G329" s="209" t="s">
        <v>217</v>
      </c>
      <c r="H329" s="210">
        <v>1</v>
      </c>
      <c r="I329" s="211"/>
      <c r="J329" s="212">
        <f>ROUND(I329*H329,2)</f>
        <v>0</v>
      </c>
      <c r="K329" s="208" t="s">
        <v>383</v>
      </c>
      <c r="L329" s="46"/>
      <c r="M329" s="213" t="s">
        <v>19</v>
      </c>
      <c r="N329" s="214" t="s">
        <v>45</v>
      </c>
      <c r="O329" s="86"/>
      <c r="P329" s="215">
        <f>O329*H329</f>
        <v>0</v>
      </c>
      <c r="Q329" s="215">
        <v>0.00167</v>
      </c>
      <c r="R329" s="215">
        <f>Q329*H329</f>
        <v>0.00167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265</v>
      </c>
      <c r="AT329" s="217" t="s">
        <v>130</v>
      </c>
      <c r="AU329" s="217" t="s">
        <v>84</v>
      </c>
      <c r="AY329" s="19" t="s">
        <v>128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82</v>
      </c>
      <c r="BK329" s="218">
        <f>ROUND(I329*H329,2)</f>
        <v>0</v>
      </c>
      <c r="BL329" s="19" t="s">
        <v>265</v>
      </c>
      <c r="BM329" s="217" t="s">
        <v>886</v>
      </c>
    </row>
    <row r="330" s="2" customFormat="1">
      <c r="A330" s="40"/>
      <c r="B330" s="41"/>
      <c r="C330" s="42"/>
      <c r="D330" s="267" t="s">
        <v>385</v>
      </c>
      <c r="E330" s="42"/>
      <c r="F330" s="268" t="s">
        <v>887</v>
      </c>
      <c r="G330" s="42"/>
      <c r="H330" s="42"/>
      <c r="I330" s="269"/>
      <c r="J330" s="42"/>
      <c r="K330" s="42"/>
      <c r="L330" s="46"/>
      <c r="M330" s="270"/>
      <c r="N330" s="27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385</v>
      </c>
      <c r="AU330" s="19" t="s">
        <v>84</v>
      </c>
    </row>
    <row r="331" s="13" customFormat="1">
      <c r="A331" s="13"/>
      <c r="B331" s="219"/>
      <c r="C331" s="220"/>
      <c r="D331" s="221" t="s">
        <v>136</v>
      </c>
      <c r="E331" s="222" t="s">
        <v>19</v>
      </c>
      <c r="F331" s="223" t="s">
        <v>888</v>
      </c>
      <c r="G331" s="220"/>
      <c r="H331" s="222" t="s">
        <v>19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9" t="s">
        <v>136</v>
      </c>
      <c r="AU331" s="229" t="s">
        <v>84</v>
      </c>
      <c r="AV331" s="13" t="s">
        <v>82</v>
      </c>
      <c r="AW331" s="13" t="s">
        <v>35</v>
      </c>
      <c r="AX331" s="13" t="s">
        <v>74</v>
      </c>
      <c r="AY331" s="229" t="s">
        <v>128</v>
      </c>
    </row>
    <row r="332" s="14" customFormat="1">
      <c r="A332" s="14"/>
      <c r="B332" s="230"/>
      <c r="C332" s="231"/>
      <c r="D332" s="221" t="s">
        <v>136</v>
      </c>
      <c r="E332" s="232" t="s">
        <v>19</v>
      </c>
      <c r="F332" s="233" t="s">
        <v>82</v>
      </c>
      <c r="G332" s="231"/>
      <c r="H332" s="234">
        <v>1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0" t="s">
        <v>136</v>
      </c>
      <c r="AU332" s="240" t="s">
        <v>84</v>
      </c>
      <c r="AV332" s="14" t="s">
        <v>84</v>
      </c>
      <c r="AW332" s="14" t="s">
        <v>35</v>
      </c>
      <c r="AX332" s="14" t="s">
        <v>82</v>
      </c>
      <c r="AY332" s="240" t="s">
        <v>128</v>
      </c>
    </row>
    <row r="333" s="2" customFormat="1" ht="24.15" customHeight="1">
      <c r="A333" s="40"/>
      <c r="B333" s="41"/>
      <c r="C333" s="206" t="s">
        <v>568</v>
      </c>
      <c r="D333" s="206" t="s">
        <v>130</v>
      </c>
      <c r="E333" s="207" t="s">
        <v>889</v>
      </c>
      <c r="F333" s="208" t="s">
        <v>890</v>
      </c>
      <c r="G333" s="209" t="s">
        <v>217</v>
      </c>
      <c r="H333" s="210">
        <v>4</v>
      </c>
      <c r="I333" s="211"/>
      <c r="J333" s="212">
        <f>ROUND(I333*H333,2)</f>
        <v>0</v>
      </c>
      <c r="K333" s="208" t="s">
        <v>383</v>
      </c>
      <c r="L333" s="46"/>
      <c r="M333" s="213" t="s">
        <v>19</v>
      </c>
      <c r="N333" s="214" t="s">
        <v>45</v>
      </c>
      <c r="O333" s="86"/>
      <c r="P333" s="215">
        <f>O333*H333</f>
        <v>0</v>
      </c>
      <c r="Q333" s="215">
        <v>2.2004199999999998</v>
      </c>
      <c r="R333" s="215">
        <f>Q333*H333</f>
        <v>8.8016799999999993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265</v>
      </c>
      <c r="AT333" s="217" t="s">
        <v>130</v>
      </c>
      <c r="AU333" s="217" t="s">
        <v>84</v>
      </c>
      <c r="AY333" s="19" t="s">
        <v>128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82</v>
      </c>
      <c r="BK333" s="218">
        <f>ROUND(I333*H333,2)</f>
        <v>0</v>
      </c>
      <c r="BL333" s="19" t="s">
        <v>265</v>
      </c>
      <c r="BM333" s="217" t="s">
        <v>891</v>
      </c>
    </row>
    <row r="334" s="2" customFormat="1">
      <c r="A334" s="40"/>
      <c r="B334" s="41"/>
      <c r="C334" s="42"/>
      <c r="D334" s="267" t="s">
        <v>385</v>
      </c>
      <c r="E334" s="42"/>
      <c r="F334" s="268" t="s">
        <v>892</v>
      </c>
      <c r="G334" s="42"/>
      <c r="H334" s="42"/>
      <c r="I334" s="269"/>
      <c r="J334" s="42"/>
      <c r="K334" s="42"/>
      <c r="L334" s="46"/>
      <c r="M334" s="270"/>
      <c r="N334" s="27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385</v>
      </c>
      <c r="AU334" s="19" t="s">
        <v>84</v>
      </c>
    </row>
    <row r="335" s="13" customFormat="1">
      <c r="A335" s="13"/>
      <c r="B335" s="219"/>
      <c r="C335" s="220"/>
      <c r="D335" s="221" t="s">
        <v>136</v>
      </c>
      <c r="E335" s="222" t="s">
        <v>19</v>
      </c>
      <c r="F335" s="223" t="s">
        <v>893</v>
      </c>
      <c r="G335" s="220"/>
      <c r="H335" s="222" t="s">
        <v>19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9" t="s">
        <v>136</v>
      </c>
      <c r="AU335" s="229" t="s">
        <v>84</v>
      </c>
      <c r="AV335" s="13" t="s">
        <v>82</v>
      </c>
      <c r="AW335" s="13" t="s">
        <v>35</v>
      </c>
      <c r="AX335" s="13" t="s">
        <v>74</v>
      </c>
      <c r="AY335" s="229" t="s">
        <v>128</v>
      </c>
    </row>
    <row r="336" s="13" customFormat="1">
      <c r="A336" s="13"/>
      <c r="B336" s="219"/>
      <c r="C336" s="220"/>
      <c r="D336" s="221" t="s">
        <v>136</v>
      </c>
      <c r="E336" s="222" t="s">
        <v>19</v>
      </c>
      <c r="F336" s="223" t="s">
        <v>790</v>
      </c>
      <c r="G336" s="220"/>
      <c r="H336" s="222" t="s">
        <v>19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9" t="s">
        <v>136</v>
      </c>
      <c r="AU336" s="229" t="s">
        <v>84</v>
      </c>
      <c r="AV336" s="13" t="s">
        <v>82</v>
      </c>
      <c r="AW336" s="13" t="s">
        <v>35</v>
      </c>
      <c r="AX336" s="13" t="s">
        <v>74</v>
      </c>
      <c r="AY336" s="229" t="s">
        <v>128</v>
      </c>
    </row>
    <row r="337" s="14" customFormat="1">
      <c r="A337" s="14"/>
      <c r="B337" s="230"/>
      <c r="C337" s="231"/>
      <c r="D337" s="221" t="s">
        <v>136</v>
      </c>
      <c r="E337" s="232" t="s">
        <v>19</v>
      </c>
      <c r="F337" s="233" t="s">
        <v>134</v>
      </c>
      <c r="G337" s="231"/>
      <c r="H337" s="234">
        <v>4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136</v>
      </c>
      <c r="AU337" s="240" t="s">
        <v>84</v>
      </c>
      <c r="AV337" s="14" t="s">
        <v>84</v>
      </c>
      <c r="AW337" s="14" t="s">
        <v>35</v>
      </c>
      <c r="AX337" s="14" t="s">
        <v>82</v>
      </c>
      <c r="AY337" s="240" t="s">
        <v>128</v>
      </c>
    </row>
    <row r="338" s="2" customFormat="1" ht="24.15" customHeight="1">
      <c r="A338" s="40"/>
      <c r="B338" s="41"/>
      <c r="C338" s="206" t="s">
        <v>894</v>
      </c>
      <c r="D338" s="206" t="s">
        <v>130</v>
      </c>
      <c r="E338" s="207" t="s">
        <v>895</v>
      </c>
      <c r="F338" s="208" t="s">
        <v>896</v>
      </c>
      <c r="G338" s="209" t="s">
        <v>217</v>
      </c>
      <c r="H338" s="210">
        <v>4</v>
      </c>
      <c r="I338" s="211"/>
      <c r="J338" s="212">
        <f>ROUND(I338*H338,2)</f>
        <v>0</v>
      </c>
      <c r="K338" s="208" t="s">
        <v>383</v>
      </c>
      <c r="L338" s="46"/>
      <c r="M338" s="213" t="s">
        <v>19</v>
      </c>
      <c r="N338" s="214" t="s">
        <v>45</v>
      </c>
      <c r="O338" s="86"/>
      <c r="P338" s="215">
        <f>O338*H338</f>
        <v>0</v>
      </c>
      <c r="Q338" s="215">
        <v>0.57027000000000005</v>
      </c>
      <c r="R338" s="215">
        <f>Q338*H338</f>
        <v>2.2810800000000002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265</v>
      </c>
      <c r="AT338" s="217" t="s">
        <v>130</v>
      </c>
      <c r="AU338" s="217" t="s">
        <v>84</v>
      </c>
      <c r="AY338" s="19" t="s">
        <v>128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82</v>
      </c>
      <c r="BK338" s="218">
        <f>ROUND(I338*H338,2)</f>
        <v>0</v>
      </c>
      <c r="BL338" s="19" t="s">
        <v>265</v>
      </c>
      <c r="BM338" s="217" t="s">
        <v>897</v>
      </c>
    </row>
    <row r="339" s="2" customFormat="1">
      <c r="A339" s="40"/>
      <c r="B339" s="41"/>
      <c r="C339" s="42"/>
      <c r="D339" s="267" t="s">
        <v>385</v>
      </c>
      <c r="E339" s="42"/>
      <c r="F339" s="268" t="s">
        <v>898</v>
      </c>
      <c r="G339" s="42"/>
      <c r="H339" s="42"/>
      <c r="I339" s="269"/>
      <c r="J339" s="42"/>
      <c r="K339" s="42"/>
      <c r="L339" s="46"/>
      <c r="M339" s="270"/>
      <c r="N339" s="27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385</v>
      </c>
      <c r="AU339" s="19" t="s">
        <v>84</v>
      </c>
    </row>
    <row r="340" s="13" customFormat="1">
      <c r="A340" s="13"/>
      <c r="B340" s="219"/>
      <c r="C340" s="220"/>
      <c r="D340" s="221" t="s">
        <v>136</v>
      </c>
      <c r="E340" s="222" t="s">
        <v>19</v>
      </c>
      <c r="F340" s="223" t="s">
        <v>899</v>
      </c>
      <c r="G340" s="220"/>
      <c r="H340" s="222" t="s">
        <v>19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9" t="s">
        <v>136</v>
      </c>
      <c r="AU340" s="229" t="s">
        <v>84</v>
      </c>
      <c r="AV340" s="13" t="s">
        <v>82</v>
      </c>
      <c r="AW340" s="13" t="s">
        <v>35</v>
      </c>
      <c r="AX340" s="13" t="s">
        <v>74</v>
      </c>
      <c r="AY340" s="229" t="s">
        <v>128</v>
      </c>
    </row>
    <row r="341" s="13" customFormat="1">
      <c r="A341" s="13"/>
      <c r="B341" s="219"/>
      <c r="C341" s="220"/>
      <c r="D341" s="221" t="s">
        <v>136</v>
      </c>
      <c r="E341" s="222" t="s">
        <v>19</v>
      </c>
      <c r="F341" s="223" t="s">
        <v>804</v>
      </c>
      <c r="G341" s="220"/>
      <c r="H341" s="222" t="s">
        <v>19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136</v>
      </c>
      <c r="AU341" s="229" t="s">
        <v>84</v>
      </c>
      <c r="AV341" s="13" t="s">
        <v>82</v>
      </c>
      <c r="AW341" s="13" t="s">
        <v>35</v>
      </c>
      <c r="AX341" s="13" t="s">
        <v>74</v>
      </c>
      <c r="AY341" s="229" t="s">
        <v>128</v>
      </c>
    </row>
    <row r="342" s="14" customFormat="1">
      <c r="A342" s="14"/>
      <c r="B342" s="230"/>
      <c r="C342" s="231"/>
      <c r="D342" s="221" t="s">
        <v>136</v>
      </c>
      <c r="E342" s="232" t="s">
        <v>19</v>
      </c>
      <c r="F342" s="233" t="s">
        <v>134</v>
      </c>
      <c r="G342" s="231"/>
      <c r="H342" s="234">
        <v>4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136</v>
      </c>
      <c r="AU342" s="240" t="s">
        <v>84</v>
      </c>
      <c r="AV342" s="14" t="s">
        <v>84</v>
      </c>
      <c r="AW342" s="14" t="s">
        <v>35</v>
      </c>
      <c r="AX342" s="14" t="s">
        <v>74</v>
      </c>
      <c r="AY342" s="240" t="s">
        <v>128</v>
      </c>
    </row>
    <row r="343" s="15" customFormat="1">
      <c r="A343" s="15"/>
      <c r="B343" s="251"/>
      <c r="C343" s="252"/>
      <c r="D343" s="221" t="s">
        <v>136</v>
      </c>
      <c r="E343" s="253" t="s">
        <v>19</v>
      </c>
      <c r="F343" s="254" t="s">
        <v>284</v>
      </c>
      <c r="G343" s="252"/>
      <c r="H343" s="255">
        <v>4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1" t="s">
        <v>136</v>
      </c>
      <c r="AU343" s="261" t="s">
        <v>84</v>
      </c>
      <c r="AV343" s="15" t="s">
        <v>134</v>
      </c>
      <c r="AW343" s="15" t="s">
        <v>35</v>
      </c>
      <c r="AX343" s="15" t="s">
        <v>82</v>
      </c>
      <c r="AY343" s="261" t="s">
        <v>128</v>
      </c>
    </row>
    <row r="344" s="2" customFormat="1" ht="24.15" customHeight="1">
      <c r="A344" s="40"/>
      <c r="B344" s="41"/>
      <c r="C344" s="206" t="s">
        <v>900</v>
      </c>
      <c r="D344" s="206" t="s">
        <v>130</v>
      </c>
      <c r="E344" s="207" t="s">
        <v>901</v>
      </c>
      <c r="F344" s="208" t="s">
        <v>902</v>
      </c>
      <c r="G344" s="209" t="s">
        <v>217</v>
      </c>
      <c r="H344" s="210">
        <v>4</v>
      </c>
      <c r="I344" s="211"/>
      <c r="J344" s="212">
        <f>ROUND(I344*H344,2)</f>
        <v>0</v>
      </c>
      <c r="K344" s="208" t="s">
        <v>383</v>
      </c>
      <c r="L344" s="46"/>
      <c r="M344" s="213" t="s">
        <v>19</v>
      </c>
      <c r="N344" s="214" t="s">
        <v>45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265</v>
      </c>
      <c r="AT344" s="217" t="s">
        <v>130</v>
      </c>
      <c r="AU344" s="217" t="s">
        <v>84</v>
      </c>
      <c r="AY344" s="19" t="s">
        <v>128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82</v>
      </c>
      <c r="BK344" s="218">
        <f>ROUND(I344*H344,2)</f>
        <v>0</v>
      </c>
      <c r="BL344" s="19" t="s">
        <v>265</v>
      </c>
      <c r="BM344" s="217" t="s">
        <v>903</v>
      </c>
    </row>
    <row r="345" s="2" customFormat="1">
      <c r="A345" s="40"/>
      <c r="B345" s="41"/>
      <c r="C345" s="42"/>
      <c r="D345" s="267" t="s">
        <v>385</v>
      </c>
      <c r="E345" s="42"/>
      <c r="F345" s="268" t="s">
        <v>904</v>
      </c>
      <c r="G345" s="42"/>
      <c r="H345" s="42"/>
      <c r="I345" s="269"/>
      <c r="J345" s="42"/>
      <c r="K345" s="42"/>
      <c r="L345" s="46"/>
      <c r="M345" s="270"/>
      <c r="N345" s="27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385</v>
      </c>
      <c r="AU345" s="19" t="s">
        <v>84</v>
      </c>
    </row>
    <row r="346" s="13" customFormat="1">
      <c r="A346" s="13"/>
      <c r="B346" s="219"/>
      <c r="C346" s="220"/>
      <c r="D346" s="221" t="s">
        <v>136</v>
      </c>
      <c r="E346" s="222" t="s">
        <v>19</v>
      </c>
      <c r="F346" s="223" t="s">
        <v>905</v>
      </c>
      <c r="G346" s="220"/>
      <c r="H346" s="222" t="s">
        <v>19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136</v>
      </c>
      <c r="AU346" s="229" t="s">
        <v>84</v>
      </c>
      <c r="AV346" s="13" t="s">
        <v>82</v>
      </c>
      <c r="AW346" s="13" t="s">
        <v>35</v>
      </c>
      <c r="AX346" s="13" t="s">
        <v>74</v>
      </c>
      <c r="AY346" s="229" t="s">
        <v>128</v>
      </c>
    </row>
    <row r="347" s="14" customFormat="1">
      <c r="A347" s="14"/>
      <c r="B347" s="230"/>
      <c r="C347" s="231"/>
      <c r="D347" s="221" t="s">
        <v>136</v>
      </c>
      <c r="E347" s="232" t="s">
        <v>19</v>
      </c>
      <c r="F347" s="233" t="s">
        <v>134</v>
      </c>
      <c r="G347" s="231"/>
      <c r="H347" s="234">
        <v>4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136</v>
      </c>
      <c r="AU347" s="240" t="s">
        <v>84</v>
      </c>
      <c r="AV347" s="14" t="s">
        <v>84</v>
      </c>
      <c r="AW347" s="14" t="s">
        <v>35</v>
      </c>
      <c r="AX347" s="14" t="s">
        <v>82</v>
      </c>
      <c r="AY347" s="240" t="s">
        <v>128</v>
      </c>
    </row>
    <row r="348" s="2" customFormat="1" ht="16.5" customHeight="1">
      <c r="A348" s="40"/>
      <c r="B348" s="41"/>
      <c r="C348" s="206" t="s">
        <v>906</v>
      </c>
      <c r="D348" s="206" t="s">
        <v>130</v>
      </c>
      <c r="E348" s="207" t="s">
        <v>907</v>
      </c>
      <c r="F348" s="208" t="s">
        <v>908</v>
      </c>
      <c r="G348" s="209" t="s">
        <v>217</v>
      </c>
      <c r="H348" s="210">
        <v>8</v>
      </c>
      <c r="I348" s="211"/>
      <c r="J348" s="212">
        <f>ROUND(I348*H348,2)</f>
        <v>0</v>
      </c>
      <c r="K348" s="208" t="s">
        <v>383</v>
      </c>
      <c r="L348" s="46"/>
      <c r="M348" s="213" t="s">
        <v>19</v>
      </c>
      <c r="N348" s="214" t="s">
        <v>45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265</v>
      </c>
      <c r="AT348" s="217" t="s">
        <v>130</v>
      </c>
      <c r="AU348" s="217" t="s">
        <v>84</v>
      </c>
      <c r="AY348" s="19" t="s">
        <v>128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82</v>
      </c>
      <c r="BK348" s="218">
        <f>ROUND(I348*H348,2)</f>
        <v>0</v>
      </c>
      <c r="BL348" s="19" t="s">
        <v>265</v>
      </c>
      <c r="BM348" s="217" t="s">
        <v>909</v>
      </c>
    </row>
    <row r="349" s="2" customFormat="1">
      <c r="A349" s="40"/>
      <c r="B349" s="41"/>
      <c r="C349" s="42"/>
      <c r="D349" s="267" t="s">
        <v>385</v>
      </c>
      <c r="E349" s="42"/>
      <c r="F349" s="268" t="s">
        <v>910</v>
      </c>
      <c r="G349" s="42"/>
      <c r="H349" s="42"/>
      <c r="I349" s="269"/>
      <c r="J349" s="42"/>
      <c r="K349" s="42"/>
      <c r="L349" s="46"/>
      <c r="M349" s="270"/>
      <c r="N349" s="271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385</v>
      </c>
      <c r="AU349" s="19" t="s">
        <v>84</v>
      </c>
    </row>
    <row r="350" s="14" customFormat="1">
      <c r="A350" s="14"/>
      <c r="B350" s="230"/>
      <c r="C350" s="231"/>
      <c r="D350" s="221" t="s">
        <v>136</v>
      </c>
      <c r="E350" s="232" t="s">
        <v>19</v>
      </c>
      <c r="F350" s="233" t="s">
        <v>212</v>
      </c>
      <c r="G350" s="231"/>
      <c r="H350" s="234">
        <v>8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0" t="s">
        <v>136</v>
      </c>
      <c r="AU350" s="240" t="s">
        <v>84</v>
      </c>
      <c r="AV350" s="14" t="s">
        <v>84</v>
      </c>
      <c r="AW350" s="14" t="s">
        <v>35</v>
      </c>
      <c r="AX350" s="14" t="s">
        <v>82</v>
      </c>
      <c r="AY350" s="240" t="s">
        <v>128</v>
      </c>
    </row>
    <row r="351" s="2" customFormat="1" ht="37.8" customHeight="1">
      <c r="A351" s="40"/>
      <c r="B351" s="41"/>
      <c r="C351" s="206" t="s">
        <v>911</v>
      </c>
      <c r="D351" s="206" t="s">
        <v>130</v>
      </c>
      <c r="E351" s="207" t="s">
        <v>912</v>
      </c>
      <c r="F351" s="208" t="s">
        <v>913</v>
      </c>
      <c r="G351" s="209" t="s">
        <v>217</v>
      </c>
      <c r="H351" s="210">
        <v>2</v>
      </c>
      <c r="I351" s="211"/>
      <c r="J351" s="212">
        <f>ROUND(I351*H351,2)</f>
        <v>0</v>
      </c>
      <c r="K351" s="208" t="s">
        <v>383</v>
      </c>
      <c r="L351" s="46"/>
      <c r="M351" s="213" t="s">
        <v>19</v>
      </c>
      <c r="N351" s="214" t="s">
        <v>45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265</v>
      </c>
      <c r="AT351" s="217" t="s">
        <v>130</v>
      </c>
      <c r="AU351" s="217" t="s">
        <v>84</v>
      </c>
      <c r="AY351" s="19" t="s">
        <v>128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82</v>
      </c>
      <c r="BK351" s="218">
        <f>ROUND(I351*H351,2)</f>
        <v>0</v>
      </c>
      <c r="BL351" s="19" t="s">
        <v>265</v>
      </c>
      <c r="BM351" s="217" t="s">
        <v>914</v>
      </c>
    </row>
    <row r="352" s="2" customFormat="1">
      <c r="A352" s="40"/>
      <c r="B352" s="41"/>
      <c r="C352" s="42"/>
      <c r="D352" s="267" t="s">
        <v>385</v>
      </c>
      <c r="E352" s="42"/>
      <c r="F352" s="268" t="s">
        <v>915</v>
      </c>
      <c r="G352" s="42"/>
      <c r="H352" s="42"/>
      <c r="I352" s="269"/>
      <c r="J352" s="42"/>
      <c r="K352" s="42"/>
      <c r="L352" s="46"/>
      <c r="M352" s="270"/>
      <c r="N352" s="27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385</v>
      </c>
      <c r="AU352" s="19" t="s">
        <v>84</v>
      </c>
    </row>
    <row r="353" s="13" customFormat="1">
      <c r="A353" s="13"/>
      <c r="B353" s="219"/>
      <c r="C353" s="220"/>
      <c r="D353" s="221" t="s">
        <v>136</v>
      </c>
      <c r="E353" s="222" t="s">
        <v>19</v>
      </c>
      <c r="F353" s="223" t="s">
        <v>781</v>
      </c>
      <c r="G353" s="220"/>
      <c r="H353" s="222" t="s">
        <v>19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9" t="s">
        <v>136</v>
      </c>
      <c r="AU353" s="229" t="s">
        <v>84</v>
      </c>
      <c r="AV353" s="13" t="s">
        <v>82</v>
      </c>
      <c r="AW353" s="13" t="s">
        <v>35</v>
      </c>
      <c r="AX353" s="13" t="s">
        <v>74</v>
      </c>
      <c r="AY353" s="229" t="s">
        <v>128</v>
      </c>
    </row>
    <row r="354" s="14" customFormat="1">
      <c r="A354" s="14"/>
      <c r="B354" s="230"/>
      <c r="C354" s="231"/>
      <c r="D354" s="221" t="s">
        <v>136</v>
      </c>
      <c r="E354" s="232" t="s">
        <v>19</v>
      </c>
      <c r="F354" s="233" t="s">
        <v>84</v>
      </c>
      <c r="G354" s="231"/>
      <c r="H354" s="234">
        <v>2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136</v>
      </c>
      <c r="AU354" s="240" t="s">
        <v>84</v>
      </c>
      <c r="AV354" s="14" t="s">
        <v>84</v>
      </c>
      <c r="AW354" s="14" t="s">
        <v>35</v>
      </c>
      <c r="AX354" s="14" t="s">
        <v>82</v>
      </c>
      <c r="AY354" s="240" t="s">
        <v>128</v>
      </c>
    </row>
    <row r="355" s="2" customFormat="1" ht="37.8" customHeight="1">
      <c r="A355" s="40"/>
      <c r="B355" s="41"/>
      <c r="C355" s="206" t="s">
        <v>916</v>
      </c>
      <c r="D355" s="206" t="s">
        <v>130</v>
      </c>
      <c r="E355" s="207" t="s">
        <v>917</v>
      </c>
      <c r="F355" s="208" t="s">
        <v>918</v>
      </c>
      <c r="G355" s="209" t="s">
        <v>217</v>
      </c>
      <c r="H355" s="210">
        <v>4</v>
      </c>
      <c r="I355" s="211"/>
      <c r="J355" s="212">
        <f>ROUND(I355*H355,2)</f>
        <v>0</v>
      </c>
      <c r="K355" s="208" t="s">
        <v>383</v>
      </c>
      <c r="L355" s="46"/>
      <c r="M355" s="213" t="s">
        <v>19</v>
      </c>
      <c r="N355" s="214" t="s">
        <v>45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265</v>
      </c>
      <c r="AT355" s="217" t="s">
        <v>130</v>
      </c>
      <c r="AU355" s="217" t="s">
        <v>84</v>
      </c>
      <c r="AY355" s="19" t="s">
        <v>128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82</v>
      </c>
      <c r="BK355" s="218">
        <f>ROUND(I355*H355,2)</f>
        <v>0</v>
      </c>
      <c r="BL355" s="19" t="s">
        <v>265</v>
      </c>
      <c r="BM355" s="217" t="s">
        <v>919</v>
      </c>
    </row>
    <row r="356" s="2" customFormat="1">
      <c r="A356" s="40"/>
      <c r="B356" s="41"/>
      <c r="C356" s="42"/>
      <c r="D356" s="267" t="s">
        <v>385</v>
      </c>
      <c r="E356" s="42"/>
      <c r="F356" s="268" t="s">
        <v>920</v>
      </c>
      <c r="G356" s="42"/>
      <c r="H356" s="42"/>
      <c r="I356" s="269"/>
      <c r="J356" s="42"/>
      <c r="K356" s="42"/>
      <c r="L356" s="46"/>
      <c r="M356" s="270"/>
      <c r="N356" s="27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385</v>
      </c>
      <c r="AU356" s="19" t="s">
        <v>84</v>
      </c>
    </row>
    <row r="357" s="13" customFormat="1">
      <c r="A357" s="13"/>
      <c r="B357" s="219"/>
      <c r="C357" s="220"/>
      <c r="D357" s="221" t="s">
        <v>136</v>
      </c>
      <c r="E357" s="222" t="s">
        <v>19</v>
      </c>
      <c r="F357" s="223" t="s">
        <v>769</v>
      </c>
      <c r="G357" s="220"/>
      <c r="H357" s="222" t="s">
        <v>19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9" t="s">
        <v>136</v>
      </c>
      <c r="AU357" s="229" t="s">
        <v>84</v>
      </c>
      <c r="AV357" s="13" t="s">
        <v>82</v>
      </c>
      <c r="AW357" s="13" t="s">
        <v>35</v>
      </c>
      <c r="AX357" s="13" t="s">
        <v>74</v>
      </c>
      <c r="AY357" s="229" t="s">
        <v>128</v>
      </c>
    </row>
    <row r="358" s="14" customFormat="1">
      <c r="A358" s="14"/>
      <c r="B358" s="230"/>
      <c r="C358" s="231"/>
      <c r="D358" s="221" t="s">
        <v>136</v>
      </c>
      <c r="E358" s="232" t="s">
        <v>19</v>
      </c>
      <c r="F358" s="233" t="s">
        <v>134</v>
      </c>
      <c r="G358" s="231"/>
      <c r="H358" s="234">
        <v>4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136</v>
      </c>
      <c r="AU358" s="240" t="s">
        <v>84</v>
      </c>
      <c r="AV358" s="14" t="s">
        <v>84</v>
      </c>
      <c r="AW358" s="14" t="s">
        <v>35</v>
      </c>
      <c r="AX358" s="14" t="s">
        <v>82</v>
      </c>
      <c r="AY358" s="240" t="s">
        <v>128</v>
      </c>
    </row>
    <row r="359" s="2" customFormat="1" ht="37.8" customHeight="1">
      <c r="A359" s="40"/>
      <c r="B359" s="41"/>
      <c r="C359" s="206" t="s">
        <v>921</v>
      </c>
      <c r="D359" s="206" t="s">
        <v>130</v>
      </c>
      <c r="E359" s="207" t="s">
        <v>922</v>
      </c>
      <c r="F359" s="208" t="s">
        <v>923</v>
      </c>
      <c r="G359" s="209" t="s">
        <v>217</v>
      </c>
      <c r="H359" s="210">
        <v>4</v>
      </c>
      <c r="I359" s="211"/>
      <c r="J359" s="212">
        <f>ROUND(I359*H359,2)</f>
        <v>0</v>
      </c>
      <c r="K359" s="208" t="s">
        <v>383</v>
      </c>
      <c r="L359" s="46"/>
      <c r="M359" s="213" t="s">
        <v>19</v>
      </c>
      <c r="N359" s="214" t="s">
        <v>45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265</v>
      </c>
      <c r="AT359" s="217" t="s">
        <v>130</v>
      </c>
      <c r="AU359" s="217" t="s">
        <v>84</v>
      </c>
      <c r="AY359" s="19" t="s">
        <v>128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82</v>
      </c>
      <c r="BK359" s="218">
        <f>ROUND(I359*H359,2)</f>
        <v>0</v>
      </c>
      <c r="BL359" s="19" t="s">
        <v>265</v>
      </c>
      <c r="BM359" s="217" t="s">
        <v>924</v>
      </c>
    </row>
    <row r="360" s="2" customFormat="1">
      <c r="A360" s="40"/>
      <c r="B360" s="41"/>
      <c r="C360" s="42"/>
      <c r="D360" s="267" t="s">
        <v>385</v>
      </c>
      <c r="E360" s="42"/>
      <c r="F360" s="268" t="s">
        <v>925</v>
      </c>
      <c r="G360" s="42"/>
      <c r="H360" s="42"/>
      <c r="I360" s="269"/>
      <c r="J360" s="42"/>
      <c r="K360" s="42"/>
      <c r="L360" s="46"/>
      <c r="M360" s="270"/>
      <c r="N360" s="27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385</v>
      </c>
      <c r="AU360" s="19" t="s">
        <v>84</v>
      </c>
    </row>
    <row r="361" s="13" customFormat="1">
      <c r="A361" s="13"/>
      <c r="B361" s="219"/>
      <c r="C361" s="220"/>
      <c r="D361" s="221" t="s">
        <v>136</v>
      </c>
      <c r="E361" s="222" t="s">
        <v>19</v>
      </c>
      <c r="F361" s="223" t="s">
        <v>773</v>
      </c>
      <c r="G361" s="220"/>
      <c r="H361" s="222" t="s">
        <v>19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9" t="s">
        <v>136</v>
      </c>
      <c r="AU361" s="229" t="s">
        <v>84</v>
      </c>
      <c r="AV361" s="13" t="s">
        <v>82</v>
      </c>
      <c r="AW361" s="13" t="s">
        <v>35</v>
      </c>
      <c r="AX361" s="13" t="s">
        <v>74</v>
      </c>
      <c r="AY361" s="229" t="s">
        <v>128</v>
      </c>
    </row>
    <row r="362" s="14" customFormat="1">
      <c r="A362" s="14"/>
      <c r="B362" s="230"/>
      <c r="C362" s="231"/>
      <c r="D362" s="221" t="s">
        <v>136</v>
      </c>
      <c r="E362" s="232" t="s">
        <v>19</v>
      </c>
      <c r="F362" s="233" t="s">
        <v>134</v>
      </c>
      <c r="G362" s="231"/>
      <c r="H362" s="234">
        <v>4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136</v>
      </c>
      <c r="AU362" s="240" t="s">
        <v>84</v>
      </c>
      <c r="AV362" s="14" t="s">
        <v>84</v>
      </c>
      <c r="AW362" s="14" t="s">
        <v>35</v>
      </c>
      <c r="AX362" s="14" t="s">
        <v>82</v>
      </c>
      <c r="AY362" s="240" t="s">
        <v>128</v>
      </c>
    </row>
    <row r="363" s="2" customFormat="1" ht="44.25" customHeight="1">
      <c r="A363" s="40"/>
      <c r="B363" s="41"/>
      <c r="C363" s="206" t="s">
        <v>926</v>
      </c>
      <c r="D363" s="206" t="s">
        <v>130</v>
      </c>
      <c r="E363" s="207" t="s">
        <v>927</v>
      </c>
      <c r="F363" s="208" t="s">
        <v>928</v>
      </c>
      <c r="G363" s="209" t="s">
        <v>217</v>
      </c>
      <c r="H363" s="210">
        <v>4</v>
      </c>
      <c r="I363" s="211"/>
      <c r="J363" s="212">
        <f>ROUND(I363*H363,2)</f>
        <v>0</v>
      </c>
      <c r="K363" s="208" t="s">
        <v>383</v>
      </c>
      <c r="L363" s="46"/>
      <c r="M363" s="213" t="s">
        <v>19</v>
      </c>
      <c r="N363" s="214" t="s">
        <v>45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265</v>
      </c>
      <c r="AT363" s="217" t="s">
        <v>130</v>
      </c>
      <c r="AU363" s="217" t="s">
        <v>84</v>
      </c>
      <c r="AY363" s="19" t="s">
        <v>128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82</v>
      </c>
      <c r="BK363" s="218">
        <f>ROUND(I363*H363,2)</f>
        <v>0</v>
      </c>
      <c r="BL363" s="19" t="s">
        <v>265</v>
      </c>
      <c r="BM363" s="217" t="s">
        <v>929</v>
      </c>
    </row>
    <row r="364" s="2" customFormat="1">
      <c r="A364" s="40"/>
      <c r="B364" s="41"/>
      <c r="C364" s="42"/>
      <c r="D364" s="267" t="s">
        <v>385</v>
      </c>
      <c r="E364" s="42"/>
      <c r="F364" s="268" t="s">
        <v>930</v>
      </c>
      <c r="G364" s="42"/>
      <c r="H364" s="42"/>
      <c r="I364" s="269"/>
      <c r="J364" s="42"/>
      <c r="K364" s="42"/>
      <c r="L364" s="46"/>
      <c r="M364" s="270"/>
      <c r="N364" s="27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385</v>
      </c>
      <c r="AU364" s="19" t="s">
        <v>84</v>
      </c>
    </row>
    <row r="365" s="13" customFormat="1">
      <c r="A365" s="13"/>
      <c r="B365" s="219"/>
      <c r="C365" s="220"/>
      <c r="D365" s="221" t="s">
        <v>136</v>
      </c>
      <c r="E365" s="222" t="s">
        <v>19</v>
      </c>
      <c r="F365" s="223" t="s">
        <v>931</v>
      </c>
      <c r="G365" s="220"/>
      <c r="H365" s="222" t="s">
        <v>19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9" t="s">
        <v>136</v>
      </c>
      <c r="AU365" s="229" t="s">
        <v>84</v>
      </c>
      <c r="AV365" s="13" t="s">
        <v>82</v>
      </c>
      <c r="AW365" s="13" t="s">
        <v>35</v>
      </c>
      <c r="AX365" s="13" t="s">
        <v>74</v>
      </c>
      <c r="AY365" s="229" t="s">
        <v>128</v>
      </c>
    </row>
    <row r="366" s="14" customFormat="1">
      <c r="A366" s="14"/>
      <c r="B366" s="230"/>
      <c r="C366" s="231"/>
      <c r="D366" s="221" t="s">
        <v>136</v>
      </c>
      <c r="E366" s="232" t="s">
        <v>19</v>
      </c>
      <c r="F366" s="233" t="s">
        <v>134</v>
      </c>
      <c r="G366" s="231"/>
      <c r="H366" s="234">
        <v>4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0" t="s">
        <v>136</v>
      </c>
      <c r="AU366" s="240" t="s">
        <v>84</v>
      </c>
      <c r="AV366" s="14" t="s">
        <v>84</v>
      </c>
      <c r="AW366" s="14" t="s">
        <v>35</v>
      </c>
      <c r="AX366" s="14" t="s">
        <v>82</v>
      </c>
      <c r="AY366" s="240" t="s">
        <v>128</v>
      </c>
    </row>
    <row r="367" s="2" customFormat="1" ht="16.5" customHeight="1">
      <c r="A367" s="40"/>
      <c r="B367" s="41"/>
      <c r="C367" s="206" t="s">
        <v>932</v>
      </c>
      <c r="D367" s="206" t="s">
        <v>130</v>
      </c>
      <c r="E367" s="207" t="s">
        <v>933</v>
      </c>
      <c r="F367" s="208" t="s">
        <v>934</v>
      </c>
      <c r="G367" s="209" t="s">
        <v>217</v>
      </c>
      <c r="H367" s="210">
        <v>4</v>
      </c>
      <c r="I367" s="211"/>
      <c r="J367" s="212">
        <f>ROUND(I367*H367,2)</f>
        <v>0</v>
      </c>
      <c r="K367" s="208" t="s">
        <v>383</v>
      </c>
      <c r="L367" s="46"/>
      <c r="M367" s="213" t="s">
        <v>19</v>
      </c>
      <c r="N367" s="214" t="s">
        <v>45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265</v>
      </c>
      <c r="AT367" s="217" t="s">
        <v>130</v>
      </c>
      <c r="AU367" s="217" t="s">
        <v>84</v>
      </c>
      <c r="AY367" s="19" t="s">
        <v>128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82</v>
      </c>
      <c r="BK367" s="218">
        <f>ROUND(I367*H367,2)</f>
        <v>0</v>
      </c>
      <c r="BL367" s="19" t="s">
        <v>265</v>
      </c>
      <c r="BM367" s="217" t="s">
        <v>935</v>
      </c>
    </row>
    <row r="368" s="2" customFormat="1">
      <c r="A368" s="40"/>
      <c r="B368" s="41"/>
      <c r="C368" s="42"/>
      <c r="D368" s="267" t="s">
        <v>385</v>
      </c>
      <c r="E368" s="42"/>
      <c r="F368" s="268" t="s">
        <v>936</v>
      </c>
      <c r="G368" s="42"/>
      <c r="H368" s="42"/>
      <c r="I368" s="269"/>
      <c r="J368" s="42"/>
      <c r="K368" s="42"/>
      <c r="L368" s="46"/>
      <c r="M368" s="270"/>
      <c r="N368" s="27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385</v>
      </c>
      <c r="AU368" s="19" t="s">
        <v>84</v>
      </c>
    </row>
    <row r="369" s="13" customFormat="1">
      <c r="A369" s="13"/>
      <c r="B369" s="219"/>
      <c r="C369" s="220"/>
      <c r="D369" s="221" t="s">
        <v>136</v>
      </c>
      <c r="E369" s="222" t="s">
        <v>19</v>
      </c>
      <c r="F369" s="223" t="s">
        <v>937</v>
      </c>
      <c r="G369" s="220"/>
      <c r="H369" s="222" t="s">
        <v>19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9" t="s">
        <v>136</v>
      </c>
      <c r="AU369" s="229" t="s">
        <v>84</v>
      </c>
      <c r="AV369" s="13" t="s">
        <v>82</v>
      </c>
      <c r="AW369" s="13" t="s">
        <v>35</v>
      </c>
      <c r="AX369" s="13" t="s">
        <v>74</v>
      </c>
      <c r="AY369" s="229" t="s">
        <v>128</v>
      </c>
    </row>
    <row r="370" s="14" customFormat="1">
      <c r="A370" s="14"/>
      <c r="B370" s="230"/>
      <c r="C370" s="231"/>
      <c r="D370" s="221" t="s">
        <v>136</v>
      </c>
      <c r="E370" s="232" t="s">
        <v>19</v>
      </c>
      <c r="F370" s="233" t="s">
        <v>134</v>
      </c>
      <c r="G370" s="231"/>
      <c r="H370" s="234">
        <v>4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0" t="s">
        <v>136</v>
      </c>
      <c r="AU370" s="240" t="s">
        <v>84</v>
      </c>
      <c r="AV370" s="14" t="s">
        <v>84</v>
      </c>
      <c r="AW370" s="14" t="s">
        <v>35</v>
      </c>
      <c r="AX370" s="14" t="s">
        <v>82</v>
      </c>
      <c r="AY370" s="240" t="s">
        <v>128</v>
      </c>
    </row>
    <row r="371" s="2" customFormat="1" ht="24.15" customHeight="1">
      <c r="A371" s="40"/>
      <c r="B371" s="41"/>
      <c r="C371" s="206" t="s">
        <v>938</v>
      </c>
      <c r="D371" s="206" t="s">
        <v>130</v>
      </c>
      <c r="E371" s="207" t="s">
        <v>939</v>
      </c>
      <c r="F371" s="208" t="s">
        <v>940</v>
      </c>
      <c r="G371" s="209" t="s">
        <v>217</v>
      </c>
      <c r="H371" s="210">
        <v>1</v>
      </c>
      <c r="I371" s="211"/>
      <c r="J371" s="212">
        <f>ROUND(I371*H371,2)</f>
        <v>0</v>
      </c>
      <c r="K371" s="208" t="s">
        <v>383</v>
      </c>
      <c r="L371" s="46"/>
      <c r="M371" s="213" t="s">
        <v>19</v>
      </c>
      <c r="N371" s="214" t="s">
        <v>45</v>
      </c>
      <c r="O371" s="86"/>
      <c r="P371" s="215">
        <f>O371*H371</f>
        <v>0</v>
      </c>
      <c r="Q371" s="215">
        <v>0.00066</v>
      </c>
      <c r="R371" s="215">
        <f>Q371*H371</f>
        <v>0.00066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265</v>
      </c>
      <c r="AT371" s="217" t="s">
        <v>130</v>
      </c>
      <c r="AU371" s="217" t="s">
        <v>84</v>
      </c>
      <c r="AY371" s="19" t="s">
        <v>128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82</v>
      </c>
      <c r="BK371" s="218">
        <f>ROUND(I371*H371,2)</f>
        <v>0</v>
      </c>
      <c r="BL371" s="19" t="s">
        <v>265</v>
      </c>
      <c r="BM371" s="217" t="s">
        <v>941</v>
      </c>
    </row>
    <row r="372" s="2" customFormat="1">
      <c r="A372" s="40"/>
      <c r="B372" s="41"/>
      <c r="C372" s="42"/>
      <c r="D372" s="267" t="s">
        <v>385</v>
      </c>
      <c r="E372" s="42"/>
      <c r="F372" s="268" t="s">
        <v>942</v>
      </c>
      <c r="G372" s="42"/>
      <c r="H372" s="42"/>
      <c r="I372" s="269"/>
      <c r="J372" s="42"/>
      <c r="K372" s="42"/>
      <c r="L372" s="46"/>
      <c r="M372" s="270"/>
      <c r="N372" s="271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385</v>
      </c>
      <c r="AU372" s="19" t="s">
        <v>84</v>
      </c>
    </row>
    <row r="373" s="13" customFormat="1">
      <c r="A373" s="13"/>
      <c r="B373" s="219"/>
      <c r="C373" s="220"/>
      <c r="D373" s="221" t="s">
        <v>136</v>
      </c>
      <c r="E373" s="222" t="s">
        <v>19</v>
      </c>
      <c r="F373" s="223" t="s">
        <v>943</v>
      </c>
      <c r="G373" s="220"/>
      <c r="H373" s="222" t="s">
        <v>19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9" t="s">
        <v>136</v>
      </c>
      <c r="AU373" s="229" t="s">
        <v>84</v>
      </c>
      <c r="AV373" s="13" t="s">
        <v>82</v>
      </c>
      <c r="AW373" s="13" t="s">
        <v>35</v>
      </c>
      <c r="AX373" s="13" t="s">
        <v>74</v>
      </c>
      <c r="AY373" s="229" t="s">
        <v>128</v>
      </c>
    </row>
    <row r="374" s="14" customFormat="1">
      <c r="A374" s="14"/>
      <c r="B374" s="230"/>
      <c r="C374" s="231"/>
      <c r="D374" s="221" t="s">
        <v>136</v>
      </c>
      <c r="E374" s="232" t="s">
        <v>19</v>
      </c>
      <c r="F374" s="233" t="s">
        <v>82</v>
      </c>
      <c r="G374" s="231"/>
      <c r="H374" s="234">
        <v>1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136</v>
      </c>
      <c r="AU374" s="240" t="s">
        <v>84</v>
      </c>
      <c r="AV374" s="14" t="s">
        <v>84</v>
      </c>
      <c r="AW374" s="14" t="s">
        <v>35</v>
      </c>
      <c r="AX374" s="14" t="s">
        <v>82</v>
      </c>
      <c r="AY374" s="240" t="s">
        <v>128</v>
      </c>
    </row>
    <row r="375" s="2" customFormat="1" ht="33" customHeight="1">
      <c r="A375" s="40"/>
      <c r="B375" s="41"/>
      <c r="C375" s="206" t="s">
        <v>944</v>
      </c>
      <c r="D375" s="206" t="s">
        <v>130</v>
      </c>
      <c r="E375" s="207" t="s">
        <v>945</v>
      </c>
      <c r="F375" s="208" t="s">
        <v>946</v>
      </c>
      <c r="G375" s="209" t="s">
        <v>217</v>
      </c>
      <c r="H375" s="210">
        <v>1</v>
      </c>
      <c r="I375" s="211"/>
      <c r="J375" s="212">
        <f>ROUND(I375*H375,2)</f>
        <v>0</v>
      </c>
      <c r="K375" s="208" t="s">
        <v>383</v>
      </c>
      <c r="L375" s="46"/>
      <c r="M375" s="213" t="s">
        <v>19</v>
      </c>
      <c r="N375" s="214" t="s">
        <v>45</v>
      </c>
      <c r="O375" s="86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265</v>
      </c>
      <c r="AT375" s="217" t="s">
        <v>130</v>
      </c>
      <c r="AU375" s="217" t="s">
        <v>84</v>
      </c>
      <c r="AY375" s="19" t="s">
        <v>128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82</v>
      </c>
      <c r="BK375" s="218">
        <f>ROUND(I375*H375,2)</f>
        <v>0</v>
      </c>
      <c r="BL375" s="19" t="s">
        <v>265</v>
      </c>
      <c r="BM375" s="217" t="s">
        <v>947</v>
      </c>
    </row>
    <row r="376" s="2" customFormat="1">
      <c r="A376" s="40"/>
      <c r="B376" s="41"/>
      <c r="C376" s="42"/>
      <c r="D376" s="267" t="s">
        <v>385</v>
      </c>
      <c r="E376" s="42"/>
      <c r="F376" s="268" t="s">
        <v>948</v>
      </c>
      <c r="G376" s="42"/>
      <c r="H376" s="42"/>
      <c r="I376" s="269"/>
      <c r="J376" s="42"/>
      <c r="K376" s="42"/>
      <c r="L376" s="46"/>
      <c r="M376" s="270"/>
      <c r="N376" s="27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385</v>
      </c>
      <c r="AU376" s="19" t="s">
        <v>84</v>
      </c>
    </row>
    <row r="377" s="13" customFormat="1">
      <c r="A377" s="13"/>
      <c r="B377" s="219"/>
      <c r="C377" s="220"/>
      <c r="D377" s="221" t="s">
        <v>136</v>
      </c>
      <c r="E377" s="222" t="s">
        <v>19</v>
      </c>
      <c r="F377" s="223" t="s">
        <v>943</v>
      </c>
      <c r="G377" s="220"/>
      <c r="H377" s="222" t="s">
        <v>19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9" t="s">
        <v>136</v>
      </c>
      <c r="AU377" s="229" t="s">
        <v>84</v>
      </c>
      <c r="AV377" s="13" t="s">
        <v>82</v>
      </c>
      <c r="AW377" s="13" t="s">
        <v>35</v>
      </c>
      <c r="AX377" s="13" t="s">
        <v>74</v>
      </c>
      <c r="AY377" s="229" t="s">
        <v>128</v>
      </c>
    </row>
    <row r="378" s="14" customFormat="1">
      <c r="A378" s="14"/>
      <c r="B378" s="230"/>
      <c r="C378" s="231"/>
      <c r="D378" s="221" t="s">
        <v>136</v>
      </c>
      <c r="E378" s="232" t="s">
        <v>19</v>
      </c>
      <c r="F378" s="233" t="s">
        <v>82</v>
      </c>
      <c r="G378" s="231"/>
      <c r="H378" s="234">
        <v>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0" t="s">
        <v>136</v>
      </c>
      <c r="AU378" s="240" t="s">
        <v>84</v>
      </c>
      <c r="AV378" s="14" t="s">
        <v>84</v>
      </c>
      <c r="AW378" s="14" t="s">
        <v>35</v>
      </c>
      <c r="AX378" s="14" t="s">
        <v>82</v>
      </c>
      <c r="AY378" s="240" t="s">
        <v>128</v>
      </c>
    </row>
    <row r="379" s="2" customFormat="1" ht="33" customHeight="1">
      <c r="A379" s="40"/>
      <c r="B379" s="41"/>
      <c r="C379" s="206" t="s">
        <v>949</v>
      </c>
      <c r="D379" s="206" t="s">
        <v>130</v>
      </c>
      <c r="E379" s="207" t="s">
        <v>950</v>
      </c>
      <c r="F379" s="208" t="s">
        <v>951</v>
      </c>
      <c r="G379" s="209" t="s">
        <v>217</v>
      </c>
      <c r="H379" s="210">
        <v>6</v>
      </c>
      <c r="I379" s="211"/>
      <c r="J379" s="212">
        <f>ROUND(I379*H379,2)</f>
        <v>0</v>
      </c>
      <c r="K379" s="208" t="s">
        <v>383</v>
      </c>
      <c r="L379" s="46"/>
      <c r="M379" s="213" t="s">
        <v>19</v>
      </c>
      <c r="N379" s="214" t="s">
        <v>45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265</v>
      </c>
      <c r="AT379" s="217" t="s">
        <v>130</v>
      </c>
      <c r="AU379" s="217" t="s">
        <v>84</v>
      </c>
      <c r="AY379" s="19" t="s">
        <v>128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82</v>
      </c>
      <c r="BK379" s="218">
        <f>ROUND(I379*H379,2)</f>
        <v>0</v>
      </c>
      <c r="BL379" s="19" t="s">
        <v>265</v>
      </c>
      <c r="BM379" s="217" t="s">
        <v>952</v>
      </c>
    </row>
    <row r="380" s="2" customFormat="1">
      <c r="A380" s="40"/>
      <c r="B380" s="41"/>
      <c r="C380" s="42"/>
      <c r="D380" s="267" t="s">
        <v>385</v>
      </c>
      <c r="E380" s="42"/>
      <c r="F380" s="268" t="s">
        <v>953</v>
      </c>
      <c r="G380" s="42"/>
      <c r="H380" s="42"/>
      <c r="I380" s="269"/>
      <c r="J380" s="42"/>
      <c r="K380" s="42"/>
      <c r="L380" s="46"/>
      <c r="M380" s="270"/>
      <c r="N380" s="27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385</v>
      </c>
      <c r="AU380" s="19" t="s">
        <v>84</v>
      </c>
    </row>
    <row r="381" s="13" customFormat="1">
      <c r="A381" s="13"/>
      <c r="B381" s="219"/>
      <c r="C381" s="220"/>
      <c r="D381" s="221" t="s">
        <v>136</v>
      </c>
      <c r="E381" s="222" t="s">
        <v>19</v>
      </c>
      <c r="F381" s="223" t="s">
        <v>785</v>
      </c>
      <c r="G381" s="220"/>
      <c r="H381" s="222" t="s">
        <v>19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9" t="s">
        <v>136</v>
      </c>
      <c r="AU381" s="229" t="s">
        <v>84</v>
      </c>
      <c r="AV381" s="13" t="s">
        <v>82</v>
      </c>
      <c r="AW381" s="13" t="s">
        <v>35</v>
      </c>
      <c r="AX381" s="13" t="s">
        <v>74</v>
      </c>
      <c r="AY381" s="229" t="s">
        <v>128</v>
      </c>
    </row>
    <row r="382" s="14" customFormat="1">
      <c r="A382" s="14"/>
      <c r="B382" s="230"/>
      <c r="C382" s="231"/>
      <c r="D382" s="221" t="s">
        <v>136</v>
      </c>
      <c r="E382" s="232" t="s">
        <v>19</v>
      </c>
      <c r="F382" s="233" t="s">
        <v>354</v>
      </c>
      <c r="G382" s="231"/>
      <c r="H382" s="234">
        <v>6</v>
      </c>
      <c r="I382" s="235"/>
      <c r="J382" s="231"/>
      <c r="K382" s="231"/>
      <c r="L382" s="236"/>
      <c r="M382" s="237"/>
      <c r="N382" s="238"/>
      <c r="O382" s="238"/>
      <c r="P382" s="238"/>
      <c r="Q382" s="238"/>
      <c r="R382" s="238"/>
      <c r="S382" s="238"/>
      <c r="T382" s="23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0" t="s">
        <v>136</v>
      </c>
      <c r="AU382" s="240" t="s">
        <v>84</v>
      </c>
      <c r="AV382" s="14" t="s">
        <v>84</v>
      </c>
      <c r="AW382" s="14" t="s">
        <v>35</v>
      </c>
      <c r="AX382" s="14" t="s">
        <v>82</v>
      </c>
      <c r="AY382" s="240" t="s">
        <v>128</v>
      </c>
    </row>
    <row r="383" s="2" customFormat="1" ht="16.5" customHeight="1">
      <c r="A383" s="40"/>
      <c r="B383" s="41"/>
      <c r="C383" s="206" t="s">
        <v>954</v>
      </c>
      <c r="D383" s="206" t="s">
        <v>130</v>
      </c>
      <c r="E383" s="207" t="s">
        <v>955</v>
      </c>
      <c r="F383" s="208" t="s">
        <v>956</v>
      </c>
      <c r="G383" s="209" t="s">
        <v>217</v>
      </c>
      <c r="H383" s="210">
        <v>6</v>
      </c>
      <c r="I383" s="211"/>
      <c r="J383" s="212">
        <f>ROUND(I383*H383,2)</f>
        <v>0</v>
      </c>
      <c r="K383" s="208" t="s">
        <v>383</v>
      </c>
      <c r="L383" s="46"/>
      <c r="M383" s="213" t="s">
        <v>19</v>
      </c>
      <c r="N383" s="214" t="s">
        <v>45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265</v>
      </c>
      <c r="AT383" s="217" t="s">
        <v>130</v>
      </c>
      <c r="AU383" s="217" t="s">
        <v>84</v>
      </c>
      <c r="AY383" s="19" t="s">
        <v>128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82</v>
      </c>
      <c r="BK383" s="218">
        <f>ROUND(I383*H383,2)</f>
        <v>0</v>
      </c>
      <c r="BL383" s="19" t="s">
        <v>265</v>
      </c>
      <c r="BM383" s="217" t="s">
        <v>957</v>
      </c>
    </row>
    <row r="384" s="2" customFormat="1">
      <c r="A384" s="40"/>
      <c r="B384" s="41"/>
      <c r="C384" s="42"/>
      <c r="D384" s="267" t="s">
        <v>385</v>
      </c>
      <c r="E384" s="42"/>
      <c r="F384" s="268" t="s">
        <v>958</v>
      </c>
      <c r="G384" s="42"/>
      <c r="H384" s="42"/>
      <c r="I384" s="269"/>
      <c r="J384" s="42"/>
      <c r="K384" s="42"/>
      <c r="L384" s="46"/>
      <c r="M384" s="270"/>
      <c r="N384" s="27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385</v>
      </c>
      <c r="AU384" s="19" t="s">
        <v>84</v>
      </c>
    </row>
    <row r="385" s="13" customFormat="1">
      <c r="A385" s="13"/>
      <c r="B385" s="219"/>
      <c r="C385" s="220"/>
      <c r="D385" s="221" t="s">
        <v>136</v>
      </c>
      <c r="E385" s="222" t="s">
        <v>19</v>
      </c>
      <c r="F385" s="223" t="s">
        <v>785</v>
      </c>
      <c r="G385" s="220"/>
      <c r="H385" s="222" t="s">
        <v>19</v>
      </c>
      <c r="I385" s="224"/>
      <c r="J385" s="220"/>
      <c r="K385" s="220"/>
      <c r="L385" s="225"/>
      <c r="M385" s="226"/>
      <c r="N385" s="227"/>
      <c r="O385" s="227"/>
      <c r="P385" s="227"/>
      <c r="Q385" s="227"/>
      <c r="R385" s="227"/>
      <c r="S385" s="227"/>
      <c r="T385" s="22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9" t="s">
        <v>136</v>
      </c>
      <c r="AU385" s="229" t="s">
        <v>84</v>
      </c>
      <c r="AV385" s="13" t="s">
        <v>82</v>
      </c>
      <c r="AW385" s="13" t="s">
        <v>35</v>
      </c>
      <c r="AX385" s="13" t="s">
        <v>74</v>
      </c>
      <c r="AY385" s="229" t="s">
        <v>128</v>
      </c>
    </row>
    <row r="386" s="14" customFormat="1">
      <c r="A386" s="14"/>
      <c r="B386" s="230"/>
      <c r="C386" s="231"/>
      <c r="D386" s="221" t="s">
        <v>136</v>
      </c>
      <c r="E386" s="232" t="s">
        <v>19</v>
      </c>
      <c r="F386" s="233" t="s">
        <v>354</v>
      </c>
      <c r="G386" s="231"/>
      <c r="H386" s="234">
        <v>6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0" t="s">
        <v>136</v>
      </c>
      <c r="AU386" s="240" t="s">
        <v>84</v>
      </c>
      <c r="AV386" s="14" t="s">
        <v>84</v>
      </c>
      <c r="AW386" s="14" t="s">
        <v>35</v>
      </c>
      <c r="AX386" s="14" t="s">
        <v>82</v>
      </c>
      <c r="AY386" s="240" t="s">
        <v>128</v>
      </c>
    </row>
    <row r="387" s="2" customFormat="1" ht="33" customHeight="1">
      <c r="A387" s="40"/>
      <c r="B387" s="41"/>
      <c r="C387" s="206" t="s">
        <v>959</v>
      </c>
      <c r="D387" s="206" t="s">
        <v>130</v>
      </c>
      <c r="E387" s="207" t="s">
        <v>960</v>
      </c>
      <c r="F387" s="208" t="s">
        <v>961</v>
      </c>
      <c r="G387" s="209" t="s">
        <v>217</v>
      </c>
      <c r="H387" s="210">
        <v>4</v>
      </c>
      <c r="I387" s="211"/>
      <c r="J387" s="212">
        <f>ROUND(I387*H387,2)</f>
        <v>0</v>
      </c>
      <c r="K387" s="208" t="s">
        <v>383</v>
      </c>
      <c r="L387" s="46"/>
      <c r="M387" s="213" t="s">
        <v>19</v>
      </c>
      <c r="N387" s="214" t="s">
        <v>45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265</v>
      </c>
      <c r="AT387" s="217" t="s">
        <v>130</v>
      </c>
      <c r="AU387" s="217" t="s">
        <v>84</v>
      </c>
      <c r="AY387" s="19" t="s">
        <v>128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82</v>
      </c>
      <c r="BK387" s="218">
        <f>ROUND(I387*H387,2)</f>
        <v>0</v>
      </c>
      <c r="BL387" s="19" t="s">
        <v>265</v>
      </c>
      <c r="BM387" s="217" t="s">
        <v>962</v>
      </c>
    </row>
    <row r="388" s="2" customFormat="1">
      <c r="A388" s="40"/>
      <c r="B388" s="41"/>
      <c r="C388" s="42"/>
      <c r="D388" s="267" t="s">
        <v>385</v>
      </c>
      <c r="E388" s="42"/>
      <c r="F388" s="268" t="s">
        <v>963</v>
      </c>
      <c r="G388" s="42"/>
      <c r="H388" s="42"/>
      <c r="I388" s="269"/>
      <c r="J388" s="42"/>
      <c r="K388" s="42"/>
      <c r="L388" s="46"/>
      <c r="M388" s="270"/>
      <c r="N388" s="271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385</v>
      </c>
      <c r="AU388" s="19" t="s">
        <v>84</v>
      </c>
    </row>
    <row r="389" s="13" customFormat="1">
      <c r="A389" s="13"/>
      <c r="B389" s="219"/>
      <c r="C389" s="220"/>
      <c r="D389" s="221" t="s">
        <v>136</v>
      </c>
      <c r="E389" s="222" t="s">
        <v>19</v>
      </c>
      <c r="F389" s="223" t="s">
        <v>841</v>
      </c>
      <c r="G389" s="220"/>
      <c r="H389" s="222" t="s">
        <v>19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29" t="s">
        <v>136</v>
      </c>
      <c r="AU389" s="229" t="s">
        <v>84</v>
      </c>
      <c r="AV389" s="13" t="s">
        <v>82</v>
      </c>
      <c r="AW389" s="13" t="s">
        <v>35</v>
      </c>
      <c r="AX389" s="13" t="s">
        <v>74</v>
      </c>
      <c r="AY389" s="229" t="s">
        <v>128</v>
      </c>
    </row>
    <row r="390" s="14" customFormat="1">
      <c r="A390" s="14"/>
      <c r="B390" s="230"/>
      <c r="C390" s="231"/>
      <c r="D390" s="221" t="s">
        <v>136</v>
      </c>
      <c r="E390" s="232" t="s">
        <v>19</v>
      </c>
      <c r="F390" s="233" t="s">
        <v>134</v>
      </c>
      <c r="G390" s="231"/>
      <c r="H390" s="234">
        <v>4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0" t="s">
        <v>136</v>
      </c>
      <c r="AU390" s="240" t="s">
        <v>84</v>
      </c>
      <c r="AV390" s="14" t="s">
        <v>84</v>
      </c>
      <c r="AW390" s="14" t="s">
        <v>35</v>
      </c>
      <c r="AX390" s="14" t="s">
        <v>82</v>
      </c>
      <c r="AY390" s="240" t="s">
        <v>128</v>
      </c>
    </row>
    <row r="391" s="2" customFormat="1" ht="16.5" customHeight="1">
      <c r="A391" s="40"/>
      <c r="B391" s="41"/>
      <c r="C391" s="206" t="s">
        <v>964</v>
      </c>
      <c r="D391" s="206" t="s">
        <v>130</v>
      </c>
      <c r="E391" s="207" t="s">
        <v>965</v>
      </c>
      <c r="F391" s="208" t="s">
        <v>966</v>
      </c>
      <c r="G391" s="209" t="s">
        <v>217</v>
      </c>
      <c r="H391" s="210">
        <v>4</v>
      </c>
      <c r="I391" s="211"/>
      <c r="J391" s="212">
        <f>ROUND(I391*H391,2)</f>
        <v>0</v>
      </c>
      <c r="K391" s="208" t="s">
        <v>383</v>
      </c>
      <c r="L391" s="46"/>
      <c r="M391" s="213" t="s">
        <v>19</v>
      </c>
      <c r="N391" s="214" t="s">
        <v>45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265</v>
      </c>
      <c r="AT391" s="217" t="s">
        <v>130</v>
      </c>
      <c r="AU391" s="217" t="s">
        <v>84</v>
      </c>
      <c r="AY391" s="19" t="s">
        <v>128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82</v>
      </c>
      <c r="BK391" s="218">
        <f>ROUND(I391*H391,2)</f>
        <v>0</v>
      </c>
      <c r="BL391" s="19" t="s">
        <v>265</v>
      </c>
      <c r="BM391" s="217" t="s">
        <v>967</v>
      </c>
    </row>
    <row r="392" s="2" customFormat="1">
      <c r="A392" s="40"/>
      <c r="B392" s="41"/>
      <c r="C392" s="42"/>
      <c r="D392" s="267" t="s">
        <v>385</v>
      </c>
      <c r="E392" s="42"/>
      <c r="F392" s="268" t="s">
        <v>968</v>
      </c>
      <c r="G392" s="42"/>
      <c r="H392" s="42"/>
      <c r="I392" s="269"/>
      <c r="J392" s="42"/>
      <c r="K392" s="42"/>
      <c r="L392" s="46"/>
      <c r="M392" s="270"/>
      <c r="N392" s="271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385</v>
      </c>
      <c r="AU392" s="19" t="s">
        <v>84</v>
      </c>
    </row>
    <row r="393" s="13" customFormat="1">
      <c r="A393" s="13"/>
      <c r="B393" s="219"/>
      <c r="C393" s="220"/>
      <c r="D393" s="221" t="s">
        <v>136</v>
      </c>
      <c r="E393" s="222" t="s">
        <v>19</v>
      </c>
      <c r="F393" s="223" t="s">
        <v>969</v>
      </c>
      <c r="G393" s="220"/>
      <c r="H393" s="222" t="s">
        <v>19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9" t="s">
        <v>136</v>
      </c>
      <c r="AU393" s="229" t="s">
        <v>84</v>
      </c>
      <c r="AV393" s="13" t="s">
        <v>82</v>
      </c>
      <c r="AW393" s="13" t="s">
        <v>35</v>
      </c>
      <c r="AX393" s="13" t="s">
        <v>74</v>
      </c>
      <c r="AY393" s="229" t="s">
        <v>128</v>
      </c>
    </row>
    <row r="394" s="14" customFormat="1">
      <c r="A394" s="14"/>
      <c r="B394" s="230"/>
      <c r="C394" s="231"/>
      <c r="D394" s="221" t="s">
        <v>136</v>
      </c>
      <c r="E394" s="232" t="s">
        <v>19</v>
      </c>
      <c r="F394" s="233" t="s">
        <v>134</v>
      </c>
      <c r="G394" s="231"/>
      <c r="H394" s="234">
        <v>4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136</v>
      </c>
      <c r="AU394" s="240" t="s">
        <v>84</v>
      </c>
      <c r="AV394" s="14" t="s">
        <v>84</v>
      </c>
      <c r="AW394" s="14" t="s">
        <v>35</v>
      </c>
      <c r="AX394" s="14" t="s">
        <v>82</v>
      </c>
      <c r="AY394" s="240" t="s">
        <v>128</v>
      </c>
    </row>
    <row r="395" s="2" customFormat="1" ht="16.5" customHeight="1">
      <c r="A395" s="40"/>
      <c r="B395" s="41"/>
      <c r="C395" s="206" t="s">
        <v>970</v>
      </c>
      <c r="D395" s="206" t="s">
        <v>130</v>
      </c>
      <c r="E395" s="207" t="s">
        <v>971</v>
      </c>
      <c r="F395" s="208" t="s">
        <v>972</v>
      </c>
      <c r="G395" s="209" t="s">
        <v>217</v>
      </c>
      <c r="H395" s="210">
        <v>4</v>
      </c>
      <c r="I395" s="211"/>
      <c r="J395" s="212">
        <f>ROUND(I395*H395,2)</f>
        <v>0</v>
      </c>
      <c r="K395" s="208" t="s">
        <v>383</v>
      </c>
      <c r="L395" s="46"/>
      <c r="M395" s="213" t="s">
        <v>19</v>
      </c>
      <c r="N395" s="214" t="s">
        <v>45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265</v>
      </c>
      <c r="AT395" s="217" t="s">
        <v>130</v>
      </c>
      <c r="AU395" s="217" t="s">
        <v>84</v>
      </c>
      <c r="AY395" s="19" t="s">
        <v>128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82</v>
      </c>
      <c r="BK395" s="218">
        <f>ROUND(I395*H395,2)</f>
        <v>0</v>
      </c>
      <c r="BL395" s="19" t="s">
        <v>265</v>
      </c>
      <c r="BM395" s="217" t="s">
        <v>973</v>
      </c>
    </row>
    <row r="396" s="2" customFormat="1">
      <c r="A396" s="40"/>
      <c r="B396" s="41"/>
      <c r="C396" s="42"/>
      <c r="D396" s="267" t="s">
        <v>385</v>
      </c>
      <c r="E396" s="42"/>
      <c r="F396" s="268" t="s">
        <v>974</v>
      </c>
      <c r="G396" s="42"/>
      <c r="H396" s="42"/>
      <c r="I396" s="269"/>
      <c r="J396" s="42"/>
      <c r="K396" s="42"/>
      <c r="L396" s="46"/>
      <c r="M396" s="270"/>
      <c r="N396" s="27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385</v>
      </c>
      <c r="AU396" s="19" t="s">
        <v>84</v>
      </c>
    </row>
    <row r="397" s="13" customFormat="1">
      <c r="A397" s="13"/>
      <c r="B397" s="219"/>
      <c r="C397" s="220"/>
      <c r="D397" s="221" t="s">
        <v>136</v>
      </c>
      <c r="E397" s="222" t="s">
        <v>19</v>
      </c>
      <c r="F397" s="223" t="s">
        <v>975</v>
      </c>
      <c r="G397" s="220"/>
      <c r="H397" s="222" t="s">
        <v>19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9" t="s">
        <v>136</v>
      </c>
      <c r="AU397" s="229" t="s">
        <v>84</v>
      </c>
      <c r="AV397" s="13" t="s">
        <v>82</v>
      </c>
      <c r="AW397" s="13" t="s">
        <v>35</v>
      </c>
      <c r="AX397" s="13" t="s">
        <v>74</v>
      </c>
      <c r="AY397" s="229" t="s">
        <v>128</v>
      </c>
    </row>
    <row r="398" s="14" customFormat="1">
      <c r="A398" s="14"/>
      <c r="B398" s="230"/>
      <c r="C398" s="231"/>
      <c r="D398" s="221" t="s">
        <v>136</v>
      </c>
      <c r="E398" s="232" t="s">
        <v>19</v>
      </c>
      <c r="F398" s="233" t="s">
        <v>134</v>
      </c>
      <c r="G398" s="231"/>
      <c r="H398" s="234">
        <v>4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136</v>
      </c>
      <c r="AU398" s="240" t="s">
        <v>84</v>
      </c>
      <c r="AV398" s="14" t="s">
        <v>84</v>
      </c>
      <c r="AW398" s="14" t="s">
        <v>35</v>
      </c>
      <c r="AX398" s="14" t="s">
        <v>82</v>
      </c>
      <c r="AY398" s="240" t="s">
        <v>128</v>
      </c>
    </row>
    <row r="399" s="2" customFormat="1" ht="16.5" customHeight="1">
      <c r="A399" s="40"/>
      <c r="B399" s="41"/>
      <c r="C399" s="206" t="s">
        <v>562</v>
      </c>
      <c r="D399" s="206" t="s">
        <v>130</v>
      </c>
      <c r="E399" s="207" t="s">
        <v>976</v>
      </c>
      <c r="F399" s="208" t="s">
        <v>977</v>
      </c>
      <c r="G399" s="209" t="s">
        <v>217</v>
      </c>
      <c r="H399" s="210">
        <v>15</v>
      </c>
      <c r="I399" s="211"/>
      <c r="J399" s="212">
        <f>ROUND(I399*H399,2)</f>
        <v>0</v>
      </c>
      <c r="K399" s="208" t="s">
        <v>383</v>
      </c>
      <c r="L399" s="46"/>
      <c r="M399" s="213" t="s">
        <v>19</v>
      </c>
      <c r="N399" s="214" t="s">
        <v>45</v>
      </c>
      <c r="O399" s="86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265</v>
      </c>
      <c r="AT399" s="217" t="s">
        <v>130</v>
      </c>
      <c r="AU399" s="217" t="s">
        <v>84</v>
      </c>
      <c r="AY399" s="19" t="s">
        <v>128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82</v>
      </c>
      <c r="BK399" s="218">
        <f>ROUND(I399*H399,2)</f>
        <v>0</v>
      </c>
      <c r="BL399" s="19" t="s">
        <v>265</v>
      </c>
      <c r="BM399" s="217" t="s">
        <v>978</v>
      </c>
    </row>
    <row r="400" s="2" customFormat="1">
      <c r="A400" s="40"/>
      <c r="B400" s="41"/>
      <c r="C400" s="42"/>
      <c r="D400" s="267" t="s">
        <v>385</v>
      </c>
      <c r="E400" s="42"/>
      <c r="F400" s="268" t="s">
        <v>979</v>
      </c>
      <c r="G400" s="42"/>
      <c r="H400" s="42"/>
      <c r="I400" s="269"/>
      <c r="J400" s="42"/>
      <c r="K400" s="42"/>
      <c r="L400" s="46"/>
      <c r="M400" s="270"/>
      <c r="N400" s="271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385</v>
      </c>
      <c r="AU400" s="19" t="s">
        <v>84</v>
      </c>
    </row>
    <row r="401" s="13" customFormat="1">
      <c r="A401" s="13"/>
      <c r="B401" s="219"/>
      <c r="C401" s="220"/>
      <c r="D401" s="221" t="s">
        <v>136</v>
      </c>
      <c r="E401" s="222" t="s">
        <v>19</v>
      </c>
      <c r="F401" s="223" t="s">
        <v>980</v>
      </c>
      <c r="G401" s="220"/>
      <c r="H401" s="222" t="s">
        <v>19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9" t="s">
        <v>136</v>
      </c>
      <c r="AU401" s="229" t="s">
        <v>84</v>
      </c>
      <c r="AV401" s="13" t="s">
        <v>82</v>
      </c>
      <c r="AW401" s="13" t="s">
        <v>35</v>
      </c>
      <c r="AX401" s="13" t="s">
        <v>74</v>
      </c>
      <c r="AY401" s="229" t="s">
        <v>128</v>
      </c>
    </row>
    <row r="402" s="14" customFormat="1">
      <c r="A402" s="14"/>
      <c r="B402" s="230"/>
      <c r="C402" s="231"/>
      <c r="D402" s="221" t="s">
        <v>136</v>
      </c>
      <c r="E402" s="232" t="s">
        <v>19</v>
      </c>
      <c r="F402" s="233" t="s">
        <v>527</v>
      </c>
      <c r="G402" s="231"/>
      <c r="H402" s="234">
        <v>15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136</v>
      </c>
      <c r="AU402" s="240" t="s">
        <v>84</v>
      </c>
      <c r="AV402" s="14" t="s">
        <v>84</v>
      </c>
      <c r="AW402" s="14" t="s">
        <v>35</v>
      </c>
      <c r="AX402" s="14" t="s">
        <v>82</v>
      </c>
      <c r="AY402" s="240" t="s">
        <v>128</v>
      </c>
    </row>
    <row r="403" s="2" customFormat="1" ht="37.8" customHeight="1">
      <c r="A403" s="40"/>
      <c r="B403" s="41"/>
      <c r="C403" s="206" t="s">
        <v>981</v>
      </c>
      <c r="D403" s="206" t="s">
        <v>130</v>
      </c>
      <c r="E403" s="207" t="s">
        <v>982</v>
      </c>
      <c r="F403" s="208" t="s">
        <v>983</v>
      </c>
      <c r="G403" s="209" t="s">
        <v>217</v>
      </c>
      <c r="H403" s="210">
        <v>1</v>
      </c>
      <c r="I403" s="211"/>
      <c r="J403" s="212">
        <f>ROUND(I403*H403,2)</f>
        <v>0</v>
      </c>
      <c r="K403" s="208" t="s">
        <v>383</v>
      </c>
      <c r="L403" s="46"/>
      <c r="M403" s="213" t="s">
        <v>19</v>
      </c>
      <c r="N403" s="214" t="s">
        <v>45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265</v>
      </c>
      <c r="AT403" s="217" t="s">
        <v>130</v>
      </c>
      <c r="AU403" s="217" t="s">
        <v>84</v>
      </c>
      <c r="AY403" s="19" t="s">
        <v>128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82</v>
      </c>
      <c r="BK403" s="218">
        <f>ROUND(I403*H403,2)</f>
        <v>0</v>
      </c>
      <c r="BL403" s="19" t="s">
        <v>265</v>
      </c>
      <c r="BM403" s="217" t="s">
        <v>984</v>
      </c>
    </row>
    <row r="404" s="2" customFormat="1">
      <c r="A404" s="40"/>
      <c r="B404" s="41"/>
      <c r="C404" s="42"/>
      <c r="D404" s="267" t="s">
        <v>385</v>
      </c>
      <c r="E404" s="42"/>
      <c r="F404" s="268" t="s">
        <v>985</v>
      </c>
      <c r="G404" s="42"/>
      <c r="H404" s="42"/>
      <c r="I404" s="269"/>
      <c r="J404" s="42"/>
      <c r="K404" s="42"/>
      <c r="L404" s="46"/>
      <c r="M404" s="270"/>
      <c r="N404" s="271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385</v>
      </c>
      <c r="AU404" s="19" t="s">
        <v>84</v>
      </c>
    </row>
    <row r="405" s="13" customFormat="1">
      <c r="A405" s="13"/>
      <c r="B405" s="219"/>
      <c r="C405" s="220"/>
      <c r="D405" s="221" t="s">
        <v>136</v>
      </c>
      <c r="E405" s="222" t="s">
        <v>19</v>
      </c>
      <c r="F405" s="223" t="s">
        <v>860</v>
      </c>
      <c r="G405" s="220"/>
      <c r="H405" s="222" t="s">
        <v>19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9" t="s">
        <v>136</v>
      </c>
      <c r="AU405" s="229" t="s">
        <v>84</v>
      </c>
      <c r="AV405" s="13" t="s">
        <v>82</v>
      </c>
      <c r="AW405" s="13" t="s">
        <v>35</v>
      </c>
      <c r="AX405" s="13" t="s">
        <v>74</v>
      </c>
      <c r="AY405" s="229" t="s">
        <v>128</v>
      </c>
    </row>
    <row r="406" s="14" customFormat="1">
      <c r="A406" s="14"/>
      <c r="B406" s="230"/>
      <c r="C406" s="231"/>
      <c r="D406" s="221" t="s">
        <v>136</v>
      </c>
      <c r="E406" s="232" t="s">
        <v>19</v>
      </c>
      <c r="F406" s="233" t="s">
        <v>82</v>
      </c>
      <c r="G406" s="231"/>
      <c r="H406" s="234">
        <v>1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0" t="s">
        <v>136</v>
      </c>
      <c r="AU406" s="240" t="s">
        <v>84</v>
      </c>
      <c r="AV406" s="14" t="s">
        <v>84</v>
      </c>
      <c r="AW406" s="14" t="s">
        <v>35</v>
      </c>
      <c r="AX406" s="14" t="s">
        <v>82</v>
      </c>
      <c r="AY406" s="240" t="s">
        <v>128</v>
      </c>
    </row>
    <row r="407" s="2" customFormat="1" ht="16.5" customHeight="1">
      <c r="A407" s="40"/>
      <c r="B407" s="41"/>
      <c r="C407" s="206" t="s">
        <v>986</v>
      </c>
      <c r="D407" s="206" t="s">
        <v>130</v>
      </c>
      <c r="E407" s="207" t="s">
        <v>987</v>
      </c>
      <c r="F407" s="208" t="s">
        <v>988</v>
      </c>
      <c r="G407" s="209" t="s">
        <v>217</v>
      </c>
      <c r="H407" s="210">
        <v>4</v>
      </c>
      <c r="I407" s="211"/>
      <c r="J407" s="212">
        <f>ROUND(I407*H407,2)</f>
        <v>0</v>
      </c>
      <c r="K407" s="208" t="s">
        <v>383</v>
      </c>
      <c r="L407" s="46"/>
      <c r="M407" s="213" t="s">
        <v>19</v>
      </c>
      <c r="N407" s="214" t="s">
        <v>45</v>
      </c>
      <c r="O407" s="86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265</v>
      </c>
      <c r="AT407" s="217" t="s">
        <v>130</v>
      </c>
      <c r="AU407" s="217" t="s">
        <v>84</v>
      </c>
      <c r="AY407" s="19" t="s">
        <v>128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82</v>
      </c>
      <c r="BK407" s="218">
        <f>ROUND(I407*H407,2)</f>
        <v>0</v>
      </c>
      <c r="BL407" s="19" t="s">
        <v>265</v>
      </c>
      <c r="BM407" s="217" t="s">
        <v>989</v>
      </c>
    </row>
    <row r="408" s="2" customFormat="1">
      <c r="A408" s="40"/>
      <c r="B408" s="41"/>
      <c r="C408" s="42"/>
      <c r="D408" s="267" t="s">
        <v>385</v>
      </c>
      <c r="E408" s="42"/>
      <c r="F408" s="268" t="s">
        <v>990</v>
      </c>
      <c r="G408" s="42"/>
      <c r="H408" s="42"/>
      <c r="I408" s="269"/>
      <c r="J408" s="42"/>
      <c r="K408" s="42"/>
      <c r="L408" s="46"/>
      <c r="M408" s="270"/>
      <c r="N408" s="271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385</v>
      </c>
      <c r="AU408" s="19" t="s">
        <v>84</v>
      </c>
    </row>
    <row r="409" s="13" customFormat="1">
      <c r="A409" s="13"/>
      <c r="B409" s="219"/>
      <c r="C409" s="220"/>
      <c r="D409" s="221" t="s">
        <v>136</v>
      </c>
      <c r="E409" s="222" t="s">
        <v>19</v>
      </c>
      <c r="F409" s="223" t="s">
        <v>991</v>
      </c>
      <c r="G409" s="220"/>
      <c r="H409" s="222" t="s">
        <v>19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9" t="s">
        <v>136</v>
      </c>
      <c r="AU409" s="229" t="s">
        <v>84</v>
      </c>
      <c r="AV409" s="13" t="s">
        <v>82</v>
      </c>
      <c r="AW409" s="13" t="s">
        <v>35</v>
      </c>
      <c r="AX409" s="13" t="s">
        <v>74</v>
      </c>
      <c r="AY409" s="229" t="s">
        <v>128</v>
      </c>
    </row>
    <row r="410" s="14" customFormat="1">
      <c r="A410" s="14"/>
      <c r="B410" s="230"/>
      <c r="C410" s="231"/>
      <c r="D410" s="221" t="s">
        <v>136</v>
      </c>
      <c r="E410" s="232" t="s">
        <v>19</v>
      </c>
      <c r="F410" s="233" t="s">
        <v>134</v>
      </c>
      <c r="G410" s="231"/>
      <c r="H410" s="234">
        <v>4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0" t="s">
        <v>136</v>
      </c>
      <c r="AU410" s="240" t="s">
        <v>84</v>
      </c>
      <c r="AV410" s="14" t="s">
        <v>84</v>
      </c>
      <c r="AW410" s="14" t="s">
        <v>35</v>
      </c>
      <c r="AX410" s="14" t="s">
        <v>82</v>
      </c>
      <c r="AY410" s="240" t="s">
        <v>128</v>
      </c>
    </row>
    <row r="411" s="2" customFormat="1" ht="16.5" customHeight="1">
      <c r="A411" s="40"/>
      <c r="B411" s="41"/>
      <c r="C411" s="206" t="s">
        <v>577</v>
      </c>
      <c r="D411" s="206" t="s">
        <v>130</v>
      </c>
      <c r="E411" s="207" t="s">
        <v>992</v>
      </c>
      <c r="F411" s="208" t="s">
        <v>993</v>
      </c>
      <c r="G411" s="209" t="s">
        <v>217</v>
      </c>
      <c r="H411" s="210">
        <v>7</v>
      </c>
      <c r="I411" s="211"/>
      <c r="J411" s="212">
        <f>ROUND(I411*H411,2)</f>
        <v>0</v>
      </c>
      <c r="K411" s="208" t="s">
        <v>383</v>
      </c>
      <c r="L411" s="46"/>
      <c r="M411" s="213" t="s">
        <v>19</v>
      </c>
      <c r="N411" s="214" t="s">
        <v>45</v>
      </c>
      <c r="O411" s="86"/>
      <c r="P411" s="215">
        <f>O411*H411</f>
        <v>0</v>
      </c>
      <c r="Q411" s="215">
        <v>0</v>
      </c>
      <c r="R411" s="215">
        <f>Q411*H411</f>
        <v>0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265</v>
      </c>
      <c r="AT411" s="217" t="s">
        <v>130</v>
      </c>
      <c r="AU411" s="217" t="s">
        <v>84</v>
      </c>
      <c r="AY411" s="19" t="s">
        <v>128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82</v>
      </c>
      <c r="BK411" s="218">
        <f>ROUND(I411*H411,2)</f>
        <v>0</v>
      </c>
      <c r="BL411" s="19" t="s">
        <v>265</v>
      </c>
      <c r="BM411" s="217" t="s">
        <v>994</v>
      </c>
    </row>
    <row r="412" s="2" customFormat="1">
      <c r="A412" s="40"/>
      <c r="B412" s="41"/>
      <c r="C412" s="42"/>
      <c r="D412" s="267" t="s">
        <v>385</v>
      </c>
      <c r="E412" s="42"/>
      <c r="F412" s="268" t="s">
        <v>995</v>
      </c>
      <c r="G412" s="42"/>
      <c r="H412" s="42"/>
      <c r="I412" s="269"/>
      <c r="J412" s="42"/>
      <c r="K412" s="42"/>
      <c r="L412" s="46"/>
      <c r="M412" s="270"/>
      <c r="N412" s="27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385</v>
      </c>
      <c r="AU412" s="19" t="s">
        <v>84</v>
      </c>
    </row>
    <row r="413" s="13" customFormat="1">
      <c r="A413" s="13"/>
      <c r="B413" s="219"/>
      <c r="C413" s="220"/>
      <c r="D413" s="221" t="s">
        <v>136</v>
      </c>
      <c r="E413" s="222" t="s">
        <v>19</v>
      </c>
      <c r="F413" s="223" t="s">
        <v>996</v>
      </c>
      <c r="G413" s="220"/>
      <c r="H413" s="222" t="s">
        <v>19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29" t="s">
        <v>136</v>
      </c>
      <c r="AU413" s="229" t="s">
        <v>84</v>
      </c>
      <c r="AV413" s="13" t="s">
        <v>82</v>
      </c>
      <c r="AW413" s="13" t="s">
        <v>35</v>
      </c>
      <c r="AX413" s="13" t="s">
        <v>74</v>
      </c>
      <c r="AY413" s="229" t="s">
        <v>128</v>
      </c>
    </row>
    <row r="414" s="14" customFormat="1">
      <c r="A414" s="14"/>
      <c r="B414" s="230"/>
      <c r="C414" s="231"/>
      <c r="D414" s="221" t="s">
        <v>136</v>
      </c>
      <c r="E414" s="232" t="s">
        <v>19</v>
      </c>
      <c r="F414" s="233" t="s">
        <v>264</v>
      </c>
      <c r="G414" s="231"/>
      <c r="H414" s="234">
        <v>7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0" t="s">
        <v>136</v>
      </c>
      <c r="AU414" s="240" t="s">
        <v>84</v>
      </c>
      <c r="AV414" s="14" t="s">
        <v>84</v>
      </c>
      <c r="AW414" s="14" t="s">
        <v>35</v>
      </c>
      <c r="AX414" s="14" t="s">
        <v>82</v>
      </c>
      <c r="AY414" s="240" t="s">
        <v>128</v>
      </c>
    </row>
    <row r="415" s="2" customFormat="1" ht="16.5" customHeight="1">
      <c r="A415" s="40"/>
      <c r="B415" s="41"/>
      <c r="C415" s="206" t="s">
        <v>997</v>
      </c>
      <c r="D415" s="206" t="s">
        <v>130</v>
      </c>
      <c r="E415" s="207" t="s">
        <v>998</v>
      </c>
      <c r="F415" s="208" t="s">
        <v>999</v>
      </c>
      <c r="G415" s="209" t="s">
        <v>217</v>
      </c>
      <c r="H415" s="210">
        <v>1</v>
      </c>
      <c r="I415" s="211"/>
      <c r="J415" s="212">
        <f>ROUND(I415*H415,2)</f>
        <v>0</v>
      </c>
      <c r="K415" s="208" t="s">
        <v>383</v>
      </c>
      <c r="L415" s="46"/>
      <c r="M415" s="213" t="s">
        <v>19</v>
      </c>
      <c r="N415" s="214" t="s">
        <v>45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265</v>
      </c>
      <c r="AT415" s="217" t="s">
        <v>130</v>
      </c>
      <c r="AU415" s="217" t="s">
        <v>84</v>
      </c>
      <c r="AY415" s="19" t="s">
        <v>128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82</v>
      </c>
      <c r="BK415" s="218">
        <f>ROUND(I415*H415,2)</f>
        <v>0</v>
      </c>
      <c r="BL415" s="19" t="s">
        <v>265</v>
      </c>
      <c r="BM415" s="217" t="s">
        <v>1000</v>
      </c>
    </row>
    <row r="416" s="2" customFormat="1">
      <c r="A416" s="40"/>
      <c r="B416" s="41"/>
      <c r="C416" s="42"/>
      <c r="D416" s="267" t="s">
        <v>385</v>
      </c>
      <c r="E416" s="42"/>
      <c r="F416" s="268" t="s">
        <v>1001</v>
      </c>
      <c r="G416" s="42"/>
      <c r="H416" s="42"/>
      <c r="I416" s="269"/>
      <c r="J416" s="42"/>
      <c r="K416" s="42"/>
      <c r="L416" s="46"/>
      <c r="M416" s="270"/>
      <c r="N416" s="27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385</v>
      </c>
      <c r="AU416" s="19" t="s">
        <v>84</v>
      </c>
    </row>
    <row r="417" s="13" customFormat="1">
      <c r="A417" s="13"/>
      <c r="B417" s="219"/>
      <c r="C417" s="220"/>
      <c r="D417" s="221" t="s">
        <v>136</v>
      </c>
      <c r="E417" s="222" t="s">
        <v>19</v>
      </c>
      <c r="F417" s="223" t="s">
        <v>1002</v>
      </c>
      <c r="G417" s="220"/>
      <c r="H417" s="222" t="s">
        <v>19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9" t="s">
        <v>136</v>
      </c>
      <c r="AU417" s="229" t="s">
        <v>84</v>
      </c>
      <c r="AV417" s="13" t="s">
        <v>82</v>
      </c>
      <c r="AW417" s="13" t="s">
        <v>35</v>
      </c>
      <c r="AX417" s="13" t="s">
        <v>74</v>
      </c>
      <c r="AY417" s="229" t="s">
        <v>128</v>
      </c>
    </row>
    <row r="418" s="14" customFormat="1">
      <c r="A418" s="14"/>
      <c r="B418" s="230"/>
      <c r="C418" s="231"/>
      <c r="D418" s="221" t="s">
        <v>136</v>
      </c>
      <c r="E418" s="232" t="s">
        <v>19</v>
      </c>
      <c r="F418" s="233" t="s">
        <v>82</v>
      </c>
      <c r="G418" s="231"/>
      <c r="H418" s="234">
        <v>1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0" t="s">
        <v>136</v>
      </c>
      <c r="AU418" s="240" t="s">
        <v>84</v>
      </c>
      <c r="AV418" s="14" t="s">
        <v>84</v>
      </c>
      <c r="AW418" s="14" t="s">
        <v>35</v>
      </c>
      <c r="AX418" s="14" t="s">
        <v>82</v>
      </c>
      <c r="AY418" s="240" t="s">
        <v>128</v>
      </c>
    </row>
    <row r="419" s="2" customFormat="1" ht="24.15" customHeight="1">
      <c r="A419" s="40"/>
      <c r="B419" s="41"/>
      <c r="C419" s="206" t="s">
        <v>1003</v>
      </c>
      <c r="D419" s="206" t="s">
        <v>130</v>
      </c>
      <c r="E419" s="207" t="s">
        <v>1004</v>
      </c>
      <c r="F419" s="208" t="s">
        <v>1005</v>
      </c>
      <c r="G419" s="209" t="s">
        <v>217</v>
      </c>
      <c r="H419" s="210">
        <v>1</v>
      </c>
      <c r="I419" s="211"/>
      <c r="J419" s="212">
        <f>ROUND(I419*H419,2)</f>
        <v>0</v>
      </c>
      <c r="K419" s="208" t="s">
        <v>383</v>
      </c>
      <c r="L419" s="46"/>
      <c r="M419" s="213" t="s">
        <v>19</v>
      </c>
      <c r="N419" s="214" t="s">
        <v>45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265</v>
      </c>
      <c r="AT419" s="217" t="s">
        <v>130</v>
      </c>
      <c r="AU419" s="217" t="s">
        <v>84</v>
      </c>
      <c r="AY419" s="19" t="s">
        <v>128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82</v>
      </c>
      <c r="BK419" s="218">
        <f>ROUND(I419*H419,2)</f>
        <v>0</v>
      </c>
      <c r="BL419" s="19" t="s">
        <v>265</v>
      </c>
      <c r="BM419" s="217" t="s">
        <v>1006</v>
      </c>
    </row>
    <row r="420" s="2" customFormat="1">
      <c r="A420" s="40"/>
      <c r="B420" s="41"/>
      <c r="C420" s="42"/>
      <c r="D420" s="267" t="s">
        <v>385</v>
      </c>
      <c r="E420" s="42"/>
      <c r="F420" s="268" t="s">
        <v>1007</v>
      </c>
      <c r="G420" s="42"/>
      <c r="H420" s="42"/>
      <c r="I420" s="269"/>
      <c r="J420" s="42"/>
      <c r="K420" s="42"/>
      <c r="L420" s="46"/>
      <c r="M420" s="270"/>
      <c r="N420" s="271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385</v>
      </c>
      <c r="AU420" s="19" t="s">
        <v>84</v>
      </c>
    </row>
    <row r="421" s="13" customFormat="1">
      <c r="A421" s="13"/>
      <c r="B421" s="219"/>
      <c r="C421" s="220"/>
      <c r="D421" s="221" t="s">
        <v>136</v>
      </c>
      <c r="E421" s="222" t="s">
        <v>19</v>
      </c>
      <c r="F421" s="223" t="s">
        <v>1008</v>
      </c>
      <c r="G421" s="220"/>
      <c r="H421" s="222" t="s">
        <v>19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29" t="s">
        <v>136</v>
      </c>
      <c r="AU421" s="229" t="s">
        <v>84</v>
      </c>
      <c r="AV421" s="13" t="s">
        <v>82</v>
      </c>
      <c r="AW421" s="13" t="s">
        <v>35</v>
      </c>
      <c r="AX421" s="13" t="s">
        <v>74</v>
      </c>
      <c r="AY421" s="229" t="s">
        <v>128</v>
      </c>
    </row>
    <row r="422" s="14" customFormat="1">
      <c r="A422" s="14"/>
      <c r="B422" s="230"/>
      <c r="C422" s="231"/>
      <c r="D422" s="221" t="s">
        <v>136</v>
      </c>
      <c r="E422" s="232" t="s">
        <v>19</v>
      </c>
      <c r="F422" s="233" t="s">
        <v>82</v>
      </c>
      <c r="G422" s="231"/>
      <c r="H422" s="234">
        <v>1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0" t="s">
        <v>136</v>
      </c>
      <c r="AU422" s="240" t="s">
        <v>84</v>
      </c>
      <c r="AV422" s="14" t="s">
        <v>84</v>
      </c>
      <c r="AW422" s="14" t="s">
        <v>35</v>
      </c>
      <c r="AX422" s="14" t="s">
        <v>82</v>
      </c>
      <c r="AY422" s="240" t="s">
        <v>128</v>
      </c>
    </row>
    <row r="423" s="2" customFormat="1" ht="24.15" customHeight="1">
      <c r="A423" s="40"/>
      <c r="B423" s="41"/>
      <c r="C423" s="206" t="s">
        <v>1009</v>
      </c>
      <c r="D423" s="206" t="s">
        <v>130</v>
      </c>
      <c r="E423" s="207" t="s">
        <v>1010</v>
      </c>
      <c r="F423" s="208" t="s">
        <v>1011</v>
      </c>
      <c r="G423" s="209" t="s">
        <v>217</v>
      </c>
      <c r="H423" s="210">
        <v>1</v>
      </c>
      <c r="I423" s="211"/>
      <c r="J423" s="212">
        <f>ROUND(I423*H423,2)</f>
        <v>0</v>
      </c>
      <c r="K423" s="208" t="s">
        <v>383</v>
      </c>
      <c r="L423" s="46"/>
      <c r="M423" s="213" t="s">
        <v>19</v>
      </c>
      <c r="N423" s="214" t="s">
        <v>45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265</v>
      </c>
      <c r="AT423" s="217" t="s">
        <v>130</v>
      </c>
      <c r="AU423" s="217" t="s">
        <v>84</v>
      </c>
      <c r="AY423" s="19" t="s">
        <v>128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82</v>
      </c>
      <c r="BK423" s="218">
        <f>ROUND(I423*H423,2)</f>
        <v>0</v>
      </c>
      <c r="BL423" s="19" t="s">
        <v>265</v>
      </c>
      <c r="BM423" s="217" t="s">
        <v>1012</v>
      </c>
    </row>
    <row r="424" s="2" customFormat="1">
      <c r="A424" s="40"/>
      <c r="B424" s="41"/>
      <c r="C424" s="42"/>
      <c r="D424" s="267" t="s">
        <v>385</v>
      </c>
      <c r="E424" s="42"/>
      <c r="F424" s="268" t="s">
        <v>1013</v>
      </c>
      <c r="G424" s="42"/>
      <c r="H424" s="42"/>
      <c r="I424" s="269"/>
      <c r="J424" s="42"/>
      <c r="K424" s="42"/>
      <c r="L424" s="46"/>
      <c r="M424" s="270"/>
      <c r="N424" s="27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385</v>
      </c>
      <c r="AU424" s="19" t="s">
        <v>84</v>
      </c>
    </row>
    <row r="425" s="13" customFormat="1">
      <c r="A425" s="13"/>
      <c r="B425" s="219"/>
      <c r="C425" s="220"/>
      <c r="D425" s="221" t="s">
        <v>136</v>
      </c>
      <c r="E425" s="222" t="s">
        <v>19</v>
      </c>
      <c r="F425" s="223" t="s">
        <v>1008</v>
      </c>
      <c r="G425" s="220"/>
      <c r="H425" s="222" t="s">
        <v>19</v>
      </c>
      <c r="I425" s="224"/>
      <c r="J425" s="220"/>
      <c r="K425" s="220"/>
      <c r="L425" s="225"/>
      <c r="M425" s="226"/>
      <c r="N425" s="227"/>
      <c r="O425" s="227"/>
      <c r="P425" s="227"/>
      <c r="Q425" s="227"/>
      <c r="R425" s="227"/>
      <c r="S425" s="227"/>
      <c r="T425" s="22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29" t="s">
        <v>136</v>
      </c>
      <c r="AU425" s="229" t="s">
        <v>84</v>
      </c>
      <c r="AV425" s="13" t="s">
        <v>82</v>
      </c>
      <c r="AW425" s="13" t="s">
        <v>35</v>
      </c>
      <c r="AX425" s="13" t="s">
        <v>74</v>
      </c>
      <c r="AY425" s="229" t="s">
        <v>128</v>
      </c>
    </row>
    <row r="426" s="14" customFormat="1">
      <c r="A426" s="14"/>
      <c r="B426" s="230"/>
      <c r="C426" s="231"/>
      <c r="D426" s="221" t="s">
        <v>136</v>
      </c>
      <c r="E426" s="232" t="s">
        <v>19</v>
      </c>
      <c r="F426" s="233" t="s">
        <v>82</v>
      </c>
      <c r="G426" s="231"/>
      <c r="H426" s="234">
        <v>1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0" t="s">
        <v>136</v>
      </c>
      <c r="AU426" s="240" t="s">
        <v>84</v>
      </c>
      <c r="AV426" s="14" t="s">
        <v>84</v>
      </c>
      <c r="AW426" s="14" t="s">
        <v>35</v>
      </c>
      <c r="AX426" s="14" t="s">
        <v>82</v>
      </c>
      <c r="AY426" s="240" t="s">
        <v>128</v>
      </c>
    </row>
    <row r="427" s="2" customFormat="1" ht="21.75" customHeight="1">
      <c r="A427" s="40"/>
      <c r="B427" s="41"/>
      <c r="C427" s="206" t="s">
        <v>1014</v>
      </c>
      <c r="D427" s="206" t="s">
        <v>130</v>
      </c>
      <c r="E427" s="207" t="s">
        <v>1015</v>
      </c>
      <c r="F427" s="208" t="s">
        <v>1016</v>
      </c>
      <c r="G427" s="209" t="s">
        <v>217</v>
      </c>
      <c r="H427" s="210">
        <v>7</v>
      </c>
      <c r="I427" s="211"/>
      <c r="J427" s="212">
        <f>ROUND(I427*H427,2)</f>
        <v>0</v>
      </c>
      <c r="K427" s="208" t="s">
        <v>383</v>
      </c>
      <c r="L427" s="46"/>
      <c r="M427" s="213" t="s">
        <v>19</v>
      </c>
      <c r="N427" s="214" t="s">
        <v>45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265</v>
      </c>
      <c r="AT427" s="217" t="s">
        <v>130</v>
      </c>
      <c r="AU427" s="217" t="s">
        <v>84</v>
      </c>
      <c r="AY427" s="19" t="s">
        <v>128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82</v>
      </c>
      <c r="BK427" s="218">
        <f>ROUND(I427*H427,2)</f>
        <v>0</v>
      </c>
      <c r="BL427" s="19" t="s">
        <v>265</v>
      </c>
      <c r="BM427" s="217" t="s">
        <v>1017</v>
      </c>
    </row>
    <row r="428" s="2" customFormat="1">
      <c r="A428" s="40"/>
      <c r="B428" s="41"/>
      <c r="C428" s="42"/>
      <c r="D428" s="267" t="s">
        <v>385</v>
      </c>
      <c r="E428" s="42"/>
      <c r="F428" s="268" t="s">
        <v>1018</v>
      </c>
      <c r="G428" s="42"/>
      <c r="H428" s="42"/>
      <c r="I428" s="269"/>
      <c r="J428" s="42"/>
      <c r="K428" s="42"/>
      <c r="L428" s="46"/>
      <c r="M428" s="270"/>
      <c r="N428" s="27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385</v>
      </c>
      <c r="AU428" s="19" t="s">
        <v>84</v>
      </c>
    </row>
    <row r="429" s="13" customFormat="1">
      <c r="A429" s="13"/>
      <c r="B429" s="219"/>
      <c r="C429" s="220"/>
      <c r="D429" s="221" t="s">
        <v>136</v>
      </c>
      <c r="E429" s="222" t="s">
        <v>19</v>
      </c>
      <c r="F429" s="223" t="s">
        <v>1019</v>
      </c>
      <c r="G429" s="220"/>
      <c r="H429" s="222" t="s">
        <v>19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9" t="s">
        <v>136</v>
      </c>
      <c r="AU429" s="229" t="s">
        <v>84</v>
      </c>
      <c r="AV429" s="13" t="s">
        <v>82</v>
      </c>
      <c r="AW429" s="13" t="s">
        <v>35</v>
      </c>
      <c r="AX429" s="13" t="s">
        <v>74</v>
      </c>
      <c r="AY429" s="229" t="s">
        <v>128</v>
      </c>
    </row>
    <row r="430" s="14" customFormat="1">
      <c r="A430" s="14"/>
      <c r="B430" s="230"/>
      <c r="C430" s="231"/>
      <c r="D430" s="221" t="s">
        <v>136</v>
      </c>
      <c r="E430" s="232" t="s">
        <v>19</v>
      </c>
      <c r="F430" s="233" t="s">
        <v>264</v>
      </c>
      <c r="G430" s="231"/>
      <c r="H430" s="234">
        <v>7</v>
      </c>
      <c r="I430" s="235"/>
      <c r="J430" s="231"/>
      <c r="K430" s="231"/>
      <c r="L430" s="236"/>
      <c r="M430" s="237"/>
      <c r="N430" s="238"/>
      <c r="O430" s="238"/>
      <c r="P430" s="238"/>
      <c r="Q430" s="238"/>
      <c r="R430" s="238"/>
      <c r="S430" s="238"/>
      <c r="T430" s="23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0" t="s">
        <v>136</v>
      </c>
      <c r="AU430" s="240" t="s">
        <v>84</v>
      </c>
      <c r="AV430" s="14" t="s">
        <v>84</v>
      </c>
      <c r="AW430" s="14" t="s">
        <v>35</v>
      </c>
      <c r="AX430" s="14" t="s">
        <v>82</v>
      </c>
      <c r="AY430" s="240" t="s">
        <v>128</v>
      </c>
    </row>
    <row r="431" s="2" customFormat="1" ht="24.15" customHeight="1">
      <c r="A431" s="40"/>
      <c r="B431" s="41"/>
      <c r="C431" s="206" t="s">
        <v>1020</v>
      </c>
      <c r="D431" s="206" t="s">
        <v>130</v>
      </c>
      <c r="E431" s="207" t="s">
        <v>1021</v>
      </c>
      <c r="F431" s="208" t="s">
        <v>1022</v>
      </c>
      <c r="G431" s="209" t="s">
        <v>217</v>
      </c>
      <c r="H431" s="210">
        <v>35</v>
      </c>
      <c r="I431" s="211"/>
      <c r="J431" s="212">
        <f>ROUND(I431*H431,2)</f>
        <v>0</v>
      </c>
      <c r="K431" s="208" t="s">
        <v>383</v>
      </c>
      <c r="L431" s="46"/>
      <c r="M431" s="213" t="s">
        <v>19</v>
      </c>
      <c r="N431" s="214" t="s">
        <v>45</v>
      </c>
      <c r="O431" s="86"/>
      <c r="P431" s="215">
        <f>O431*H431</f>
        <v>0</v>
      </c>
      <c r="Q431" s="215">
        <v>0</v>
      </c>
      <c r="R431" s="215">
        <f>Q431*H431</f>
        <v>0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265</v>
      </c>
      <c r="AT431" s="217" t="s">
        <v>130</v>
      </c>
      <c r="AU431" s="217" t="s">
        <v>84</v>
      </c>
      <c r="AY431" s="19" t="s">
        <v>128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82</v>
      </c>
      <c r="BK431" s="218">
        <f>ROUND(I431*H431,2)</f>
        <v>0</v>
      </c>
      <c r="BL431" s="19" t="s">
        <v>265</v>
      </c>
      <c r="BM431" s="217" t="s">
        <v>1023</v>
      </c>
    </row>
    <row r="432" s="2" customFormat="1">
      <c r="A432" s="40"/>
      <c r="B432" s="41"/>
      <c r="C432" s="42"/>
      <c r="D432" s="267" t="s">
        <v>385</v>
      </c>
      <c r="E432" s="42"/>
      <c r="F432" s="268" t="s">
        <v>1024</v>
      </c>
      <c r="G432" s="42"/>
      <c r="H432" s="42"/>
      <c r="I432" s="269"/>
      <c r="J432" s="42"/>
      <c r="K432" s="42"/>
      <c r="L432" s="46"/>
      <c r="M432" s="270"/>
      <c r="N432" s="271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385</v>
      </c>
      <c r="AU432" s="19" t="s">
        <v>84</v>
      </c>
    </row>
    <row r="433" s="13" customFormat="1">
      <c r="A433" s="13"/>
      <c r="B433" s="219"/>
      <c r="C433" s="220"/>
      <c r="D433" s="221" t="s">
        <v>136</v>
      </c>
      <c r="E433" s="222" t="s">
        <v>19</v>
      </c>
      <c r="F433" s="223" t="s">
        <v>1025</v>
      </c>
      <c r="G433" s="220"/>
      <c r="H433" s="222" t="s">
        <v>19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9" t="s">
        <v>136</v>
      </c>
      <c r="AU433" s="229" t="s">
        <v>84</v>
      </c>
      <c r="AV433" s="13" t="s">
        <v>82</v>
      </c>
      <c r="AW433" s="13" t="s">
        <v>35</v>
      </c>
      <c r="AX433" s="13" t="s">
        <v>74</v>
      </c>
      <c r="AY433" s="229" t="s">
        <v>128</v>
      </c>
    </row>
    <row r="434" s="14" customFormat="1">
      <c r="A434" s="14"/>
      <c r="B434" s="230"/>
      <c r="C434" s="231"/>
      <c r="D434" s="221" t="s">
        <v>136</v>
      </c>
      <c r="E434" s="232" t="s">
        <v>19</v>
      </c>
      <c r="F434" s="233" t="s">
        <v>430</v>
      </c>
      <c r="G434" s="231"/>
      <c r="H434" s="234">
        <v>35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0" t="s">
        <v>136</v>
      </c>
      <c r="AU434" s="240" t="s">
        <v>84</v>
      </c>
      <c r="AV434" s="14" t="s">
        <v>84</v>
      </c>
      <c r="AW434" s="14" t="s">
        <v>35</v>
      </c>
      <c r="AX434" s="14" t="s">
        <v>82</v>
      </c>
      <c r="AY434" s="240" t="s">
        <v>128</v>
      </c>
    </row>
    <row r="435" s="2" customFormat="1" ht="16.5" customHeight="1">
      <c r="A435" s="40"/>
      <c r="B435" s="41"/>
      <c r="C435" s="241" t="s">
        <v>1026</v>
      </c>
      <c r="D435" s="241" t="s">
        <v>228</v>
      </c>
      <c r="E435" s="242" t="s">
        <v>1027</v>
      </c>
      <c r="F435" s="243" t="s">
        <v>1028</v>
      </c>
      <c r="G435" s="244" t="s">
        <v>217</v>
      </c>
      <c r="H435" s="245">
        <v>35</v>
      </c>
      <c r="I435" s="246"/>
      <c r="J435" s="247">
        <f>ROUND(I435*H435,2)</f>
        <v>0</v>
      </c>
      <c r="K435" s="243" t="s">
        <v>383</v>
      </c>
      <c r="L435" s="248"/>
      <c r="M435" s="249" t="s">
        <v>19</v>
      </c>
      <c r="N435" s="250" t="s">
        <v>45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656</v>
      </c>
      <c r="AT435" s="217" t="s">
        <v>228</v>
      </c>
      <c r="AU435" s="217" t="s">
        <v>84</v>
      </c>
      <c r="AY435" s="19" t="s">
        <v>128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82</v>
      </c>
      <c r="BK435" s="218">
        <f>ROUND(I435*H435,2)</f>
        <v>0</v>
      </c>
      <c r="BL435" s="19" t="s">
        <v>265</v>
      </c>
      <c r="BM435" s="217" t="s">
        <v>1029</v>
      </c>
    </row>
    <row r="436" s="13" customFormat="1">
      <c r="A436" s="13"/>
      <c r="B436" s="219"/>
      <c r="C436" s="220"/>
      <c r="D436" s="221" t="s">
        <v>136</v>
      </c>
      <c r="E436" s="222" t="s">
        <v>19</v>
      </c>
      <c r="F436" s="223" t="s">
        <v>1025</v>
      </c>
      <c r="G436" s="220"/>
      <c r="H436" s="222" t="s">
        <v>19</v>
      </c>
      <c r="I436" s="224"/>
      <c r="J436" s="220"/>
      <c r="K436" s="220"/>
      <c r="L436" s="225"/>
      <c r="M436" s="226"/>
      <c r="N436" s="227"/>
      <c r="O436" s="227"/>
      <c r="P436" s="227"/>
      <c r="Q436" s="227"/>
      <c r="R436" s="227"/>
      <c r="S436" s="227"/>
      <c r="T436" s="22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29" t="s">
        <v>136</v>
      </c>
      <c r="AU436" s="229" t="s">
        <v>84</v>
      </c>
      <c r="AV436" s="13" t="s">
        <v>82</v>
      </c>
      <c r="AW436" s="13" t="s">
        <v>35</v>
      </c>
      <c r="AX436" s="13" t="s">
        <v>74</v>
      </c>
      <c r="AY436" s="229" t="s">
        <v>128</v>
      </c>
    </row>
    <row r="437" s="14" customFormat="1">
      <c r="A437" s="14"/>
      <c r="B437" s="230"/>
      <c r="C437" s="231"/>
      <c r="D437" s="221" t="s">
        <v>136</v>
      </c>
      <c r="E437" s="232" t="s">
        <v>19</v>
      </c>
      <c r="F437" s="233" t="s">
        <v>430</v>
      </c>
      <c r="G437" s="231"/>
      <c r="H437" s="234">
        <v>35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0" t="s">
        <v>136</v>
      </c>
      <c r="AU437" s="240" t="s">
        <v>84</v>
      </c>
      <c r="AV437" s="14" t="s">
        <v>84</v>
      </c>
      <c r="AW437" s="14" t="s">
        <v>35</v>
      </c>
      <c r="AX437" s="14" t="s">
        <v>82</v>
      </c>
      <c r="AY437" s="240" t="s">
        <v>128</v>
      </c>
    </row>
    <row r="438" s="2" customFormat="1" ht="16.5" customHeight="1">
      <c r="A438" s="40"/>
      <c r="B438" s="41"/>
      <c r="C438" s="206" t="s">
        <v>1030</v>
      </c>
      <c r="D438" s="206" t="s">
        <v>130</v>
      </c>
      <c r="E438" s="207" t="s">
        <v>1031</v>
      </c>
      <c r="F438" s="208" t="s">
        <v>1032</v>
      </c>
      <c r="G438" s="209" t="s">
        <v>217</v>
      </c>
      <c r="H438" s="210">
        <v>9</v>
      </c>
      <c r="I438" s="211"/>
      <c r="J438" s="212">
        <f>ROUND(I438*H438,2)</f>
        <v>0</v>
      </c>
      <c r="K438" s="208" t="s">
        <v>383</v>
      </c>
      <c r="L438" s="46"/>
      <c r="M438" s="213" t="s">
        <v>19</v>
      </c>
      <c r="N438" s="214" t="s">
        <v>45</v>
      </c>
      <c r="O438" s="86"/>
      <c r="P438" s="215">
        <f>O438*H438</f>
        <v>0</v>
      </c>
      <c r="Q438" s="215">
        <v>0</v>
      </c>
      <c r="R438" s="215">
        <f>Q438*H438</f>
        <v>0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265</v>
      </c>
      <c r="AT438" s="217" t="s">
        <v>130</v>
      </c>
      <c r="AU438" s="217" t="s">
        <v>84</v>
      </c>
      <c r="AY438" s="19" t="s">
        <v>128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82</v>
      </c>
      <c r="BK438" s="218">
        <f>ROUND(I438*H438,2)</f>
        <v>0</v>
      </c>
      <c r="BL438" s="19" t="s">
        <v>265</v>
      </c>
      <c r="BM438" s="217" t="s">
        <v>1033</v>
      </c>
    </row>
    <row r="439" s="2" customFormat="1">
      <c r="A439" s="40"/>
      <c r="B439" s="41"/>
      <c r="C439" s="42"/>
      <c r="D439" s="267" t="s">
        <v>385</v>
      </c>
      <c r="E439" s="42"/>
      <c r="F439" s="268" t="s">
        <v>1034</v>
      </c>
      <c r="G439" s="42"/>
      <c r="H439" s="42"/>
      <c r="I439" s="269"/>
      <c r="J439" s="42"/>
      <c r="K439" s="42"/>
      <c r="L439" s="46"/>
      <c r="M439" s="270"/>
      <c r="N439" s="271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385</v>
      </c>
      <c r="AU439" s="19" t="s">
        <v>84</v>
      </c>
    </row>
    <row r="440" s="13" customFormat="1">
      <c r="A440" s="13"/>
      <c r="B440" s="219"/>
      <c r="C440" s="220"/>
      <c r="D440" s="221" t="s">
        <v>136</v>
      </c>
      <c r="E440" s="222" t="s">
        <v>19</v>
      </c>
      <c r="F440" s="223" t="s">
        <v>1035</v>
      </c>
      <c r="G440" s="220"/>
      <c r="H440" s="222" t="s">
        <v>19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29" t="s">
        <v>136</v>
      </c>
      <c r="AU440" s="229" t="s">
        <v>84</v>
      </c>
      <c r="AV440" s="13" t="s">
        <v>82</v>
      </c>
      <c r="AW440" s="13" t="s">
        <v>35</v>
      </c>
      <c r="AX440" s="13" t="s">
        <v>74</v>
      </c>
      <c r="AY440" s="229" t="s">
        <v>128</v>
      </c>
    </row>
    <row r="441" s="14" customFormat="1">
      <c r="A441" s="14"/>
      <c r="B441" s="230"/>
      <c r="C441" s="231"/>
      <c r="D441" s="221" t="s">
        <v>136</v>
      </c>
      <c r="E441" s="232" t="s">
        <v>19</v>
      </c>
      <c r="F441" s="233" t="s">
        <v>242</v>
      </c>
      <c r="G441" s="231"/>
      <c r="H441" s="234">
        <v>9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0" t="s">
        <v>136</v>
      </c>
      <c r="AU441" s="240" t="s">
        <v>84</v>
      </c>
      <c r="AV441" s="14" t="s">
        <v>84</v>
      </c>
      <c r="AW441" s="14" t="s">
        <v>35</v>
      </c>
      <c r="AX441" s="14" t="s">
        <v>82</v>
      </c>
      <c r="AY441" s="240" t="s">
        <v>128</v>
      </c>
    </row>
    <row r="442" s="2" customFormat="1" ht="16.5" customHeight="1">
      <c r="A442" s="40"/>
      <c r="B442" s="41"/>
      <c r="C442" s="206" t="s">
        <v>1036</v>
      </c>
      <c r="D442" s="206" t="s">
        <v>130</v>
      </c>
      <c r="E442" s="207" t="s">
        <v>1037</v>
      </c>
      <c r="F442" s="208" t="s">
        <v>1038</v>
      </c>
      <c r="G442" s="209" t="s">
        <v>217</v>
      </c>
      <c r="H442" s="210">
        <v>16</v>
      </c>
      <c r="I442" s="211"/>
      <c r="J442" s="212">
        <f>ROUND(I442*H442,2)</f>
        <v>0</v>
      </c>
      <c r="K442" s="208" t="s">
        <v>383</v>
      </c>
      <c r="L442" s="46"/>
      <c r="M442" s="213" t="s">
        <v>19</v>
      </c>
      <c r="N442" s="214" t="s">
        <v>45</v>
      </c>
      <c r="O442" s="86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265</v>
      </c>
      <c r="AT442" s="217" t="s">
        <v>130</v>
      </c>
      <c r="AU442" s="217" t="s">
        <v>84</v>
      </c>
      <c r="AY442" s="19" t="s">
        <v>128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82</v>
      </c>
      <c r="BK442" s="218">
        <f>ROUND(I442*H442,2)</f>
        <v>0</v>
      </c>
      <c r="BL442" s="19" t="s">
        <v>265</v>
      </c>
      <c r="BM442" s="217" t="s">
        <v>1039</v>
      </c>
    </row>
    <row r="443" s="2" customFormat="1">
      <c r="A443" s="40"/>
      <c r="B443" s="41"/>
      <c r="C443" s="42"/>
      <c r="D443" s="267" t="s">
        <v>385</v>
      </c>
      <c r="E443" s="42"/>
      <c r="F443" s="268" t="s">
        <v>1040</v>
      </c>
      <c r="G443" s="42"/>
      <c r="H443" s="42"/>
      <c r="I443" s="269"/>
      <c r="J443" s="42"/>
      <c r="K443" s="42"/>
      <c r="L443" s="46"/>
      <c r="M443" s="270"/>
      <c r="N443" s="271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385</v>
      </c>
      <c r="AU443" s="19" t="s">
        <v>84</v>
      </c>
    </row>
    <row r="444" s="13" customFormat="1">
      <c r="A444" s="13"/>
      <c r="B444" s="219"/>
      <c r="C444" s="220"/>
      <c r="D444" s="221" t="s">
        <v>136</v>
      </c>
      <c r="E444" s="222" t="s">
        <v>19</v>
      </c>
      <c r="F444" s="223" t="s">
        <v>1035</v>
      </c>
      <c r="G444" s="220"/>
      <c r="H444" s="222" t="s">
        <v>19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29" t="s">
        <v>136</v>
      </c>
      <c r="AU444" s="229" t="s">
        <v>84</v>
      </c>
      <c r="AV444" s="13" t="s">
        <v>82</v>
      </c>
      <c r="AW444" s="13" t="s">
        <v>35</v>
      </c>
      <c r="AX444" s="13" t="s">
        <v>74</v>
      </c>
      <c r="AY444" s="229" t="s">
        <v>128</v>
      </c>
    </row>
    <row r="445" s="14" customFormat="1">
      <c r="A445" s="14"/>
      <c r="B445" s="230"/>
      <c r="C445" s="231"/>
      <c r="D445" s="221" t="s">
        <v>136</v>
      </c>
      <c r="E445" s="232" t="s">
        <v>19</v>
      </c>
      <c r="F445" s="233" t="s">
        <v>533</v>
      </c>
      <c r="G445" s="231"/>
      <c r="H445" s="234">
        <v>16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0" t="s">
        <v>136</v>
      </c>
      <c r="AU445" s="240" t="s">
        <v>84</v>
      </c>
      <c r="AV445" s="14" t="s">
        <v>84</v>
      </c>
      <c r="AW445" s="14" t="s">
        <v>35</v>
      </c>
      <c r="AX445" s="14" t="s">
        <v>82</v>
      </c>
      <c r="AY445" s="240" t="s">
        <v>128</v>
      </c>
    </row>
    <row r="446" s="12" customFormat="1" ht="20.88" customHeight="1">
      <c r="A446" s="12"/>
      <c r="B446" s="190"/>
      <c r="C446" s="191"/>
      <c r="D446" s="192" t="s">
        <v>73</v>
      </c>
      <c r="E446" s="204" t="s">
        <v>1041</v>
      </c>
      <c r="F446" s="204" t="s">
        <v>1042</v>
      </c>
      <c r="G446" s="191"/>
      <c r="H446" s="191"/>
      <c r="I446" s="194"/>
      <c r="J446" s="205">
        <f>BK446</f>
        <v>0</v>
      </c>
      <c r="K446" s="191"/>
      <c r="L446" s="196"/>
      <c r="M446" s="197"/>
      <c r="N446" s="198"/>
      <c r="O446" s="198"/>
      <c r="P446" s="199">
        <f>SUM(P447:P449)</f>
        <v>0</v>
      </c>
      <c r="Q446" s="198"/>
      <c r="R446" s="199">
        <f>SUM(R447:R449)</f>
        <v>0</v>
      </c>
      <c r="S446" s="198"/>
      <c r="T446" s="200">
        <f>SUM(T447:T449)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1" t="s">
        <v>82</v>
      </c>
      <c r="AT446" s="202" t="s">
        <v>73</v>
      </c>
      <c r="AU446" s="202" t="s">
        <v>84</v>
      </c>
      <c r="AY446" s="201" t="s">
        <v>128</v>
      </c>
      <c r="BK446" s="203">
        <f>SUM(BK447:BK449)</f>
        <v>0</v>
      </c>
    </row>
    <row r="447" s="2" customFormat="1" ht="16.5" customHeight="1">
      <c r="A447" s="40"/>
      <c r="B447" s="41"/>
      <c r="C447" s="206" t="s">
        <v>1043</v>
      </c>
      <c r="D447" s="206" t="s">
        <v>130</v>
      </c>
      <c r="E447" s="207" t="s">
        <v>1044</v>
      </c>
      <c r="F447" s="208" t="s">
        <v>1045</v>
      </c>
      <c r="G447" s="209" t="s">
        <v>217</v>
      </c>
      <c r="H447" s="210">
        <v>1</v>
      </c>
      <c r="I447" s="211"/>
      <c r="J447" s="212">
        <f>ROUND(I447*H447,2)</f>
        <v>0</v>
      </c>
      <c r="K447" s="208" t="s">
        <v>19</v>
      </c>
      <c r="L447" s="46"/>
      <c r="M447" s="213" t="s">
        <v>19</v>
      </c>
      <c r="N447" s="214" t="s">
        <v>45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134</v>
      </c>
      <c r="AT447" s="217" t="s">
        <v>130</v>
      </c>
      <c r="AU447" s="217" t="s">
        <v>144</v>
      </c>
      <c r="AY447" s="19" t="s">
        <v>128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82</v>
      </c>
      <c r="BK447" s="218">
        <f>ROUND(I447*H447,2)</f>
        <v>0</v>
      </c>
      <c r="BL447" s="19" t="s">
        <v>134</v>
      </c>
      <c r="BM447" s="217" t="s">
        <v>1046</v>
      </c>
    </row>
    <row r="448" s="2" customFormat="1" ht="16.5" customHeight="1">
      <c r="A448" s="40"/>
      <c r="B448" s="41"/>
      <c r="C448" s="206" t="s">
        <v>1047</v>
      </c>
      <c r="D448" s="206" t="s">
        <v>130</v>
      </c>
      <c r="E448" s="207" t="s">
        <v>1048</v>
      </c>
      <c r="F448" s="208" t="s">
        <v>1049</v>
      </c>
      <c r="G448" s="209" t="s">
        <v>217</v>
      </c>
      <c r="H448" s="210">
        <v>1</v>
      </c>
      <c r="I448" s="211"/>
      <c r="J448" s="212">
        <f>ROUND(I448*H448,2)</f>
        <v>0</v>
      </c>
      <c r="K448" s="208" t="s">
        <v>19</v>
      </c>
      <c r="L448" s="46"/>
      <c r="M448" s="213" t="s">
        <v>19</v>
      </c>
      <c r="N448" s="214" t="s">
        <v>45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134</v>
      </c>
      <c r="AT448" s="217" t="s">
        <v>130</v>
      </c>
      <c r="AU448" s="217" t="s">
        <v>144</v>
      </c>
      <c r="AY448" s="19" t="s">
        <v>128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82</v>
      </c>
      <c r="BK448" s="218">
        <f>ROUND(I448*H448,2)</f>
        <v>0</v>
      </c>
      <c r="BL448" s="19" t="s">
        <v>134</v>
      </c>
      <c r="BM448" s="217" t="s">
        <v>1050</v>
      </c>
    </row>
    <row r="449" s="2" customFormat="1" ht="16.5" customHeight="1">
      <c r="A449" s="40"/>
      <c r="B449" s="41"/>
      <c r="C449" s="206" t="s">
        <v>1051</v>
      </c>
      <c r="D449" s="206" t="s">
        <v>130</v>
      </c>
      <c r="E449" s="207" t="s">
        <v>1052</v>
      </c>
      <c r="F449" s="208" t="s">
        <v>1053</v>
      </c>
      <c r="G449" s="209" t="s">
        <v>217</v>
      </c>
      <c r="H449" s="210">
        <v>1</v>
      </c>
      <c r="I449" s="211"/>
      <c r="J449" s="212">
        <f>ROUND(I449*H449,2)</f>
        <v>0</v>
      </c>
      <c r="K449" s="208" t="s">
        <v>19</v>
      </c>
      <c r="L449" s="46"/>
      <c r="M449" s="213" t="s">
        <v>19</v>
      </c>
      <c r="N449" s="214" t="s">
        <v>45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134</v>
      </c>
      <c r="AT449" s="217" t="s">
        <v>130</v>
      </c>
      <c r="AU449" s="217" t="s">
        <v>144</v>
      </c>
      <c r="AY449" s="19" t="s">
        <v>128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82</v>
      </c>
      <c r="BK449" s="218">
        <f>ROUND(I449*H449,2)</f>
        <v>0</v>
      </c>
      <c r="BL449" s="19" t="s">
        <v>134</v>
      </c>
      <c r="BM449" s="217" t="s">
        <v>1054</v>
      </c>
    </row>
    <row r="450" s="12" customFormat="1" ht="22.8" customHeight="1">
      <c r="A450" s="12"/>
      <c r="B450" s="190"/>
      <c r="C450" s="191"/>
      <c r="D450" s="192" t="s">
        <v>73</v>
      </c>
      <c r="E450" s="204" t="s">
        <v>368</v>
      </c>
      <c r="F450" s="204" t="s">
        <v>369</v>
      </c>
      <c r="G450" s="191"/>
      <c r="H450" s="191"/>
      <c r="I450" s="194"/>
      <c r="J450" s="205">
        <f>BK450</f>
        <v>0</v>
      </c>
      <c r="K450" s="191"/>
      <c r="L450" s="196"/>
      <c r="M450" s="197"/>
      <c r="N450" s="198"/>
      <c r="O450" s="198"/>
      <c r="P450" s="199">
        <f>SUM(P451:P534)</f>
        <v>0</v>
      </c>
      <c r="Q450" s="198"/>
      <c r="R450" s="199">
        <f>SUM(R451:R534)</f>
        <v>2.3368486000000002</v>
      </c>
      <c r="S450" s="198"/>
      <c r="T450" s="200">
        <f>SUM(T451:T534)</f>
        <v>4.0599999999999996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1" t="s">
        <v>144</v>
      </c>
      <c r="AT450" s="202" t="s">
        <v>73</v>
      </c>
      <c r="AU450" s="202" t="s">
        <v>82</v>
      </c>
      <c r="AY450" s="201" t="s">
        <v>128</v>
      </c>
      <c r="BK450" s="203">
        <f>SUM(BK451:BK534)</f>
        <v>0</v>
      </c>
    </row>
    <row r="451" s="2" customFormat="1" ht="16.5" customHeight="1">
      <c r="A451" s="40"/>
      <c r="B451" s="41"/>
      <c r="C451" s="206" t="s">
        <v>1055</v>
      </c>
      <c r="D451" s="206" t="s">
        <v>130</v>
      </c>
      <c r="E451" s="207" t="s">
        <v>1056</v>
      </c>
      <c r="F451" s="208" t="s">
        <v>1057</v>
      </c>
      <c r="G451" s="209" t="s">
        <v>1058</v>
      </c>
      <c r="H451" s="210">
        <v>111</v>
      </c>
      <c r="I451" s="211"/>
      <c r="J451" s="212">
        <f>ROUND(I451*H451,2)</f>
        <v>0</v>
      </c>
      <c r="K451" s="208" t="s">
        <v>383</v>
      </c>
      <c r="L451" s="46"/>
      <c r="M451" s="213" t="s">
        <v>19</v>
      </c>
      <c r="N451" s="214" t="s">
        <v>45</v>
      </c>
      <c r="O451" s="86"/>
      <c r="P451" s="215">
        <f>O451*H451</f>
        <v>0</v>
      </c>
      <c r="Q451" s="215">
        <v>0.0019300000000000001</v>
      </c>
      <c r="R451" s="215">
        <f>Q451*H451</f>
        <v>0.21423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265</v>
      </c>
      <c r="AT451" s="217" t="s">
        <v>130</v>
      </c>
      <c r="AU451" s="217" t="s">
        <v>84</v>
      </c>
      <c r="AY451" s="19" t="s">
        <v>128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82</v>
      </c>
      <c r="BK451" s="218">
        <f>ROUND(I451*H451,2)</f>
        <v>0</v>
      </c>
      <c r="BL451" s="19" t="s">
        <v>265</v>
      </c>
      <c r="BM451" s="217" t="s">
        <v>1059</v>
      </c>
    </row>
    <row r="452" s="2" customFormat="1">
      <c r="A452" s="40"/>
      <c r="B452" s="41"/>
      <c r="C452" s="42"/>
      <c r="D452" s="267" t="s">
        <v>385</v>
      </c>
      <c r="E452" s="42"/>
      <c r="F452" s="268" t="s">
        <v>1060</v>
      </c>
      <c r="G452" s="42"/>
      <c r="H452" s="42"/>
      <c r="I452" s="269"/>
      <c r="J452" s="42"/>
      <c r="K452" s="42"/>
      <c r="L452" s="46"/>
      <c r="M452" s="270"/>
      <c r="N452" s="271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385</v>
      </c>
      <c r="AU452" s="19" t="s">
        <v>84</v>
      </c>
    </row>
    <row r="453" s="13" customFormat="1">
      <c r="A453" s="13"/>
      <c r="B453" s="219"/>
      <c r="C453" s="220"/>
      <c r="D453" s="221" t="s">
        <v>136</v>
      </c>
      <c r="E453" s="222" t="s">
        <v>19</v>
      </c>
      <c r="F453" s="223" t="s">
        <v>1061</v>
      </c>
      <c r="G453" s="220"/>
      <c r="H453" s="222" t="s">
        <v>19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9" t="s">
        <v>136</v>
      </c>
      <c r="AU453" s="229" t="s">
        <v>84</v>
      </c>
      <c r="AV453" s="13" t="s">
        <v>82</v>
      </c>
      <c r="AW453" s="13" t="s">
        <v>35</v>
      </c>
      <c r="AX453" s="13" t="s">
        <v>74</v>
      </c>
      <c r="AY453" s="229" t="s">
        <v>128</v>
      </c>
    </row>
    <row r="454" s="14" customFormat="1">
      <c r="A454" s="14"/>
      <c r="B454" s="230"/>
      <c r="C454" s="231"/>
      <c r="D454" s="221" t="s">
        <v>136</v>
      </c>
      <c r="E454" s="232" t="s">
        <v>19</v>
      </c>
      <c r="F454" s="233" t="s">
        <v>1062</v>
      </c>
      <c r="G454" s="231"/>
      <c r="H454" s="234">
        <v>111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0" t="s">
        <v>136</v>
      </c>
      <c r="AU454" s="240" t="s">
        <v>84</v>
      </c>
      <c r="AV454" s="14" t="s">
        <v>84</v>
      </c>
      <c r="AW454" s="14" t="s">
        <v>35</v>
      </c>
      <c r="AX454" s="14" t="s">
        <v>82</v>
      </c>
      <c r="AY454" s="240" t="s">
        <v>128</v>
      </c>
    </row>
    <row r="455" s="2" customFormat="1" ht="33" customHeight="1">
      <c r="A455" s="40"/>
      <c r="B455" s="41"/>
      <c r="C455" s="206" t="s">
        <v>1063</v>
      </c>
      <c r="D455" s="206" t="s">
        <v>130</v>
      </c>
      <c r="E455" s="207" t="s">
        <v>1064</v>
      </c>
      <c r="F455" s="208" t="s">
        <v>1065</v>
      </c>
      <c r="G455" s="209" t="s">
        <v>223</v>
      </c>
      <c r="H455" s="210">
        <v>70</v>
      </c>
      <c r="I455" s="211"/>
      <c r="J455" s="212">
        <f>ROUND(I455*H455,2)</f>
        <v>0</v>
      </c>
      <c r="K455" s="208" t="s">
        <v>383</v>
      </c>
      <c r="L455" s="46"/>
      <c r="M455" s="213" t="s">
        <v>19</v>
      </c>
      <c r="N455" s="214" t="s">
        <v>45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265</v>
      </c>
      <c r="AT455" s="217" t="s">
        <v>130</v>
      </c>
      <c r="AU455" s="217" t="s">
        <v>84</v>
      </c>
      <c r="AY455" s="19" t="s">
        <v>128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82</v>
      </c>
      <c r="BK455" s="218">
        <f>ROUND(I455*H455,2)</f>
        <v>0</v>
      </c>
      <c r="BL455" s="19" t="s">
        <v>265</v>
      </c>
      <c r="BM455" s="217" t="s">
        <v>1066</v>
      </c>
    </row>
    <row r="456" s="2" customFormat="1">
      <c r="A456" s="40"/>
      <c r="B456" s="41"/>
      <c r="C456" s="42"/>
      <c r="D456" s="267" t="s">
        <v>385</v>
      </c>
      <c r="E456" s="42"/>
      <c r="F456" s="268" t="s">
        <v>1067</v>
      </c>
      <c r="G456" s="42"/>
      <c r="H456" s="42"/>
      <c r="I456" s="269"/>
      <c r="J456" s="42"/>
      <c r="K456" s="42"/>
      <c r="L456" s="46"/>
      <c r="M456" s="270"/>
      <c r="N456" s="271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385</v>
      </c>
      <c r="AU456" s="19" t="s">
        <v>84</v>
      </c>
    </row>
    <row r="457" s="13" customFormat="1">
      <c r="A457" s="13"/>
      <c r="B457" s="219"/>
      <c r="C457" s="220"/>
      <c r="D457" s="221" t="s">
        <v>136</v>
      </c>
      <c r="E457" s="222" t="s">
        <v>19</v>
      </c>
      <c r="F457" s="223" t="s">
        <v>1068</v>
      </c>
      <c r="G457" s="220"/>
      <c r="H457" s="222" t="s">
        <v>19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29" t="s">
        <v>136</v>
      </c>
      <c r="AU457" s="229" t="s">
        <v>84</v>
      </c>
      <c r="AV457" s="13" t="s">
        <v>82</v>
      </c>
      <c r="AW457" s="13" t="s">
        <v>35</v>
      </c>
      <c r="AX457" s="13" t="s">
        <v>74</v>
      </c>
      <c r="AY457" s="229" t="s">
        <v>128</v>
      </c>
    </row>
    <row r="458" s="14" customFormat="1">
      <c r="A458" s="14"/>
      <c r="B458" s="230"/>
      <c r="C458" s="231"/>
      <c r="D458" s="221" t="s">
        <v>136</v>
      </c>
      <c r="E458" s="232" t="s">
        <v>19</v>
      </c>
      <c r="F458" s="233" t="s">
        <v>1069</v>
      </c>
      <c r="G458" s="231"/>
      <c r="H458" s="234">
        <v>70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0" t="s">
        <v>136</v>
      </c>
      <c r="AU458" s="240" t="s">
        <v>84</v>
      </c>
      <c r="AV458" s="14" t="s">
        <v>84</v>
      </c>
      <c r="AW458" s="14" t="s">
        <v>35</v>
      </c>
      <c r="AX458" s="14" t="s">
        <v>82</v>
      </c>
      <c r="AY458" s="240" t="s">
        <v>128</v>
      </c>
    </row>
    <row r="459" s="2" customFormat="1" ht="33" customHeight="1">
      <c r="A459" s="40"/>
      <c r="B459" s="41"/>
      <c r="C459" s="206" t="s">
        <v>1070</v>
      </c>
      <c r="D459" s="206" t="s">
        <v>130</v>
      </c>
      <c r="E459" s="207" t="s">
        <v>1071</v>
      </c>
      <c r="F459" s="208" t="s">
        <v>1072</v>
      </c>
      <c r="G459" s="209" t="s">
        <v>223</v>
      </c>
      <c r="H459" s="210">
        <v>8</v>
      </c>
      <c r="I459" s="211"/>
      <c r="J459" s="212">
        <f>ROUND(I459*H459,2)</f>
        <v>0</v>
      </c>
      <c r="K459" s="208" t="s">
        <v>383</v>
      </c>
      <c r="L459" s="46"/>
      <c r="M459" s="213" t="s">
        <v>19</v>
      </c>
      <c r="N459" s="214" t="s">
        <v>45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265</v>
      </c>
      <c r="AT459" s="217" t="s">
        <v>130</v>
      </c>
      <c r="AU459" s="217" t="s">
        <v>84</v>
      </c>
      <c r="AY459" s="19" t="s">
        <v>128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82</v>
      </c>
      <c r="BK459" s="218">
        <f>ROUND(I459*H459,2)</f>
        <v>0</v>
      </c>
      <c r="BL459" s="19" t="s">
        <v>265</v>
      </c>
      <c r="BM459" s="217" t="s">
        <v>1073</v>
      </c>
    </row>
    <row r="460" s="2" customFormat="1">
      <c r="A460" s="40"/>
      <c r="B460" s="41"/>
      <c r="C460" s="42"/>
      <c r="D460" s="267" t="s">
        <v>385</v>
      </c>
      <c r="E460" s="42"/>
      <c r="F460" s="268" t="s">
        <v>1074</v>
      </c>
      <c r="G460" s="42"/>
      <c r="H460" s="42"/>
      <c r="I460" s="269"/>
      <c r="J460" s="42"/>
      <c r="K460" s="42"/>
      <c r="L460" s="46"/>
      <c r="M460" s="270"/>
      <c r="N460" s="27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385</v>
      </c>
      <c r="AU460" s="19" t="s">
        <v>84</v>
      </c>
    </row>
    <row r="461" s="13" customFormat="1">
      <c r="A461" s="13"/>
      <c r="B461" s="219"/>
      <c r="C461" s="220"/>
      <c r="D461" s="221" t="s">
        <v>136</v>
      </c>
      <c r="E461" s="222" t="s">
        <v>19</v>
      </c>
      <c r="F461" s="223" t="s">
        <v>1075</v>
      </c>
      <c r="G461" s="220"/>
      <c r="H461" s="222" t="s">
        <v>19</v>
      </c>
      <c r="I461" s="224"/>
      <c r="J461" s="220"/>
      <c r="K461" s="220"/>
      <c r="L461" s="225"/>
      <c r="M461" s="226"/>
      <c r="N461" s="227"/>
      <c r="O461" s="227"/>
      <c r="P461" s="227"/>
      <c r="Q461" s="227"/>
      <c r="R461" s="227"/>
      <c r="S461" s="227"/>
      <c r="T461" s="22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29" t="s">
        <v>136</v>
      </c>
      <c r="AU461" s="229" t="s">
        <v>84</v>
      </c>
      <c r="AV461" s="13" t="s">
        <v>82</v>
      </c>
      <c r="AW461" s="13" t="s">
        <v>35</v>
      </c>
      <c r="AX461" s="13" t="s">
        <v>74</v>
      </c>
      <c r="AY461" s="229" t="s">
        <v>128</v>
      </c>
    </row>
    <row r="462" s="14" customFormat="1">
      <c r="A462" s="14"/>
      <c r="B462" s="230"/>
      <c r="C462" s="231"/>
      <c r="D462" s="221" t="s">
        <v>136</v>
      </c>
      <c r="E462" s="232" t="s">
        <v>19</v>
      </c>
      <c r="F462" s="233" t="s">
        <v>212</v>
      </c>
      <c r="G462" s="231"/>
      <c r="H462" s="234">
        <v>8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0" t="s">
        <v>136</v>
      </c>
      <c r="AU462" s="240" t="s">
        <v>84</v>
      </c>
      <c r="AV462" s="14" t="s">
        <v>84</v>
      </c>
      <c r="AW462" s="14" t="s">
        <v>35</v>
      </c>
      <c r="AX462" s="14" t="s">
        <v>82</v>
      </c>
      <c r="AY462" s="240" t="s">
        <v>128</v>
      </c>
    </row>
    <row r="463" s="2" customFormat="1" ht="24.15" customHeight="1">
      <c r="A463" s="40"/>
      <c r="B463" s="41"/>
      <c r="C463" s="206" t="s">
        <v>1076</v>
      </c>
      <c r="D463" s="206" t="s">
        <v>130</v>
      </c>
      <c r="E463" s="207" t="s">
        <v>1077</v>
      </c>
      <c r="F463" s="208" t="s">
        <v>1078</v>
      </c>
      <c r="G463" s="209" t="s">
        <v>223</v>
      </c>
      <c r="H463" s="210">
        <v>103</v>
      </c>
      <c r="I463" s="211"/>
      <c r="J463" s="212">
        <f>ROUND(I463*H463,2)</f>
        <v>0</v>
      </c>
      <c r="K463" s="208" t="s">
        <v>383</v>
      </c>
      <c r="L463" s="46"/>
      <c r="M463" s="213" t="s">
        <v>19</v>
      </c>
      <c r="N463" s="214" t="s">
        <v>45</v>
      </c>
      <c r="O463" s="86"/>
      <c r="P463" s="215">
        <f>O463*H463</f>
        <v>0</v>
      </c>
      <c r="Q463" s="215">
        <v>0.0027299999999999998</v>
      </c>
      <c r="R463" s="215">
        <f>Q463*H463</f>
        <v>0.28119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265</v>
      </c>
      <c r="AT463" s="217" t="s">
        <v>130</v>
      </c>
      <c r="AU463" s="217" t="s">
        <v>84</v>
      </c>
      <c r="AY463" s="19" t="s">
        <v>128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82</v>
      </c>
      <c r="BK463" s="218">
        <f>ROUND(I463*H463,2)</f>
        <v>0</v>
      </c>
      <c r="BL463" s="19" t="s">
        <v>265</v>
      </c>
      <c r="BM463" s="217" t="s">
        <v>1079</v>
      </c>
    </row>
    <row r="464" s="2" customFormat="1">
      <c r="A464" s="40"/>
      <c r="B464" s="41"/>
      <c r="C464" s="42"/>
      <c r="D464" s="267" t="s">
        <v>385</v>
      </c>
      <c r="E464" s="42"/>
      <c r="F464" s="268" t="s">
        <v>1080</v>
      </c>
      <c r="G464" s="42"/>
      <c r="H464" s="42"/>
      <c r="I464" s="269"/>
      <c r="J464" s="42"/>
      <c r="K464" s="42"/>
      <c r="L464" s="46"/>
      <c r="M464" s="270"/>
      <c r="N464" s="27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385</v>
      </c>
      <c r="AU464" s="19" t="s">
        <v>84</v>
      </c>
    </row>
    <row r="465" s="13" customFormat="1">
      <c r="A465" s="13"/>
      <c r="B465" s="219"/>
      <c r="C465" s="220"/>
      <c r="D465" s="221" t="s">
        <v>136</v>
      </c>
      <c r="E465" s="222" t="s">
        <v>19</v>
      </c>
      <c r="F465" s="223" t="s">
        <v>1081</v>
      </c>
      <c r="G465" s="220"/>
      <c r="H465" s="222" t="s">
        <v>19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9" t="s">
        <v>136</v>
      </c>
      <c r="AU465" s="229" t="s">
        <v>84</v>
      </c>
      <c r="AV465" s="13" t="s">
        <v>82</v>
      </c>
      <c r="AW465" s="13" t="s">
        <v>35</v>
      </c>
      <c r="AX465" s="13" t="s">
        <v>74</v>
      </c>
      <c r="AY465" s="229" t="s">
        <v>128</v>
      </c>
    </row>
    <row r="466" s="14" customFormat="1">
      <c r="A466" s="14"/>
      <c r="B466" s="230"/>
      <c r="C466" s="231"/>
      <c r="D466" s="221" t="s">
        <v>136</v>
      </c>
      <c r="E466" s="232" t="s">
        <v>19</v>
      </c>
      <c r="F466" s="233" t="s">
        <v>1082</v>
      </c>
      <c r="G466" s="231"/>
      <c r="H466" s="234">
        <v>55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0" t="s">
        <v>136</v>
      </c>
      <c r="AU466" s="240" t="s">
        <v>84</v>
      </c>
      <c r="AV466" s="14" t="s">
        <v>84</v>
      </c>
      <c r="AW466" s="14" t="s">
        <v>35</v>
      </c>
      <c r="AX466" s="14" t="s">
        <v>74</v>
      </c>
      <c r="AY466" s="240" t="s">
        <v>128</v>
      </c>
    </row>
    <row r="467" s="13" customFormat="1">
      <c r="A467" s="13"/>
      <c r="B467" s="219"/>
      <c r="C467" s="220"/>
      <c r="D467" s="221" t="s">
        <v>136</v>
      </c>
      <c r="E467" s="222" t="s">
        <v>19</v>
      </c>
      <c r="F467" s="223" t="s">
        <v>1083</v>
      </c>
      <c r="G467" s="220"/>
      <c r="H467" s="222" t="s">
        <v>19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9" t="s">
        <v>136</v>
      </c>
      <c r="AU467" s="229" t="s">
        <v>84</v>
      </c>
      <c r="AV467" s="13" t="s">
        <v>82</v>
      </c>
      <c r="AW467" s="13" t="s">
        <v>35</v>
      </c>
      <c r="AX467" s="13" t="s">
        <v>74</v>
      </c>
      <c r="AY467" s="229" t="s">
        <v>128</v>
      </c>
    </row>
    <row r="468" s="14" customFormat="1">
      <c r="A468" s="14"/>
      <c r="B468" s="230"/>
      <c r="C468" s="231"/>
      <c r="D468" s="221" t="s">
        <v>136</v>
      </c>
      <c r="E468" s="232" t="s">
        <v>19</v>
      </c>
      <c r="F468" s="233" t="s">
        <v>1084</v>
      </c>
      <c r="G468" s="231"/>
      <c r="H468" s="234">
        <v>48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0" t="s">
        <v>136</v>
      </c>
      <c r="AU468" s="240" t="s">
        <v>84</v>
      </c>
      <c r="AV468" s="14" t="s">
        <v>84</v>
      </c>
      <c r="AW468" s="14" t="s">
        <v>35</v>
      </c>
      <c r="AX468" s="14" t="s">
        <v>74</v>
      </c>
      <c r="AY468" s="240" t="s">
        <v>128</v>
      </c>
    </row>
    <row r="469" s="15" customFormat="1">
      <c r="A469" s="15"/>
      <c r="B469" s="251"/>
      <c r="C469" s="252"/>
      <c r="D469" s="221" t="s">
        <v>136</v>
      </c>
      <c r="E469" s="253" t="s">
        <v>19</v>
      </c>
      <c r="F469" s="254" t="s">
        <v>284</v>
      </c>
      <c r="G469" s="252"/>
      <c r="H469" s="255">
        <v>103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1" t="s">
        <v>136</v>
      </c>
      <c r="AU469" s="261" t="s">
        <v>84</v>
      </c>
      <c r="AV469" s="15" t="s">
        <v>134</v>
      </c>
      <c r="AW469" s="15" t="s">
        <v>35</v>
      </c>
      <c r="AX469" s="15" t="s">
        <v>82</v>
      </c>
      <c r="AY469" s="261" t="s">
        <v>128</v>
      </c>
    </row>
    <row r="470" s="2" customFormat="1" ht="16.5" customHeight="1">
      <c r="A470" s="40"/>
      <c r="B470" s="41"/>
      <c r="C470" s="241" t="s">
        <v>1085</v>
      </c>
      <c r="D470" s="241" t="s">
        <v>228</v>
      </c>
      <c r="E470" s="242" t="s">
        <v>1086</v>
      </c>
      <c r="F470" s="243" t="s">
        <v>1087</v>
      </c>
      <c r="G470" s="244" t="s">
        <v>223</v>
      </c>
      <c r="H470" s="245">
        <v>106.09</v>
      </c>
      <c r="I470" s="246"/>
      <c r="J470" s="247">
        <f>ROUND(I470*H470,2)</f>
        <v>0</v>
      </c>
      <c r="K470" s="243" t="s">
        <v>383</v>
      </c>
      <c r="L470" s="248"/>
      <c r="M470" s="249" t="s">
        <v>19</v>
      </c>
      <c r="N470" s="250" t="s">
        <v>45</v>
      </c>
      <c r="O470" s="86"/>
      <c r="P470" s="215">
        <f>O470*H470</f>
        <v>0</v>
      </c>
      <c r="Q470" s="215">
        <v>0.01234</v>
      </c>
      <c r="R470" s="215">
        <f>Q470*H470</f>
        <v>1.3091506000000002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746</v>
      </c>
      <c r="AT470" s="217" t="s">
        <v>228</v>
      </c>
      <c r="AU470" s="217" t="s">
        <v>84</v>
      </c>
      <c r="AY470" s="19" t="s">
        <v>128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82</v>
      </c>
      <c r="BK470" s="218">
        <f>ROUND(I470*H470,2)</f>
        <v>0</v>
      </c>
      <c r="BL470" s="19" t="s">
        <v>746</v>
      </c>
      <c r="BM470" s="217" t="s">
        <v>1088</v>
      </c>
    </row>
    <row r="471" s="14" customFormat="1">
      <c r="A471" s="14"/>
      <c r="B471" s="230"/>
      <c r="C471" s="231"/>
      <c r="D471" s="221" t="s">
        <v>136</v>
      </c>
      <c r="E471" s="232" t="s">
        <v>19</v>
      </c>
      <c r="F471" s="233" t="s">
        <v>1089</v>
      </c>
      <c r="G471" s="231"/>
      <c r="H471" s="234">
        <v>106.09</v>
      </c>
      <c r="I471" s="235"/>
      <c r="J471" s="231"/>
      <c r="K471" s="231"/>
      <c r="L471" s="236"/>
      <c r="M471" s="237"/>
      <c r="N471" s="238"/>
      <c r="O471" s="238"/>
      <c r="P471" s="238"/>
      <c r="Q471" s="238"/>
      <c r="R471" s="238"/>
      <c r="S471" s="238"/>
      <c r="T471" s="23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0" t="s">
        <v>136</v>
      </c>
      <c r="AU471" s="240" t="s">
        <v>84</v>
      </c>
      <c r="AV471" s="14" t="s">
        <v>84</v>
      </c>
      <c r="AW471" s="14" t="s">
        <v>35</v>
      </c>
      <c r="AX471" s="14" t="s">
        <v>82</v>
      </c>
      <c r="AY471" s="240" t="s">
        <v>128</v>
      </c>
    </row>
    <row r="472" s="2" customFormat="1" ht="24.15" customHeight="1">
      <c r="A472" s="40"/>
      <c r="B472" s="41"/>
      <c r="C472" s="206" t="s">
        <v>1090</v>
      </c>
      <c r="D472" s="206" t="s">
        <v>130</v>
      </c>
      <c r="E472" s="207" t="s">
        <v>1091</v>
      </c>
      <c r="F472" s="208" t="s">
        <v>1092</v>
      </c>
      <c r="G472" s="209" t="s">
        <v>223</v>
      </c>
      <c r="H472" s="210">
        <v>12</v>
      </c>
      <c r="I472" s="211"/>
      <c r="J472" s="212">
        <f>ROUND(I472*H472,2)</f>
        <v>0</v>
      </c>
      <c r="K472" s="208" t="s">
        <v>383</v>
      </c>
      <c r="L472" s="46"/>
      <c r="M472" s="213" t="s">
        <v>19</v>
      </c>
      <c r="N472" s="214" t="s">
        <v>45</v>
      </c>
      <c r="O472" s="86"/>
      <c r="P472" s="215">
        <f>O472*H472</f>
        <v>0</v>
      </c>
      <c r="Q472" s="215">
        <v>0.00447</v>
      </c>
      <c r="R472" s="215">
        <f>Q472*H472</f>
        <v>0.05364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265</v>
      </c>
      <c r="AT472" s="217" t="s">
        <v>130</v>
      </c>
      <c r="AU472" s="217" t="s">
        <v>84</v>
      </c>
      <c r="AY472" s="19" t="s">
        <v>128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82</v>
      </c>
      <c r="BK472" s="218">
        <f>ROUND(I472*H472,2)</f>
        <v>0</v>
      </c>
      <c r="BL472" s="19" t="s">
        <v>265</v>
      </c>
      <c r="BM472" s="217" t="s">
        <v>1093</v>
      </c>
    </row>
    <row r="473" s="2" customFormat="1">
      <c r="A473" s="40"/>
      <c r="B473" s="41"/>
      <c r="C473" s="42"/>
      <c r="D473" s="267" t="s">
        <v>385</v>
      </c>
      <c r="E473" s="42"/>
      <c r="F473" s="268" t="s">
        <v>1094</v>
      </c>
      <c r="G473" s="42"/>
      <c r="H473" s="42"/>
      <c r="I473" s="269"/>
      <c r="J473" s="42"/>
      <c r="K473" s="42"/>
      <c r="L473" s="46"/>
      <c r="M473" s="270"/>
      <c r="N473" s="271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385</v>
      </c>
      <c r="AU473" s="19" t="s">
        <v>84</v>
      </c>
    </row>
    <row r="474" s="13" customFormat="1">
      <c r="A474" s="13"/>
      <c r="B474" s="219"/>
      <c r="C474" s="220"/>
      <c r="D474" s="221" t="s">
        <v>136</v>
      </c>
      <c r="E474" s="222" t="s">
        <v>19</v>
      </c>
      <c r="F474" s="223" t="s">
        <v>1095</v>
      </c>
      <c r="G474" s="220"/>
      <c r="H474" s="222" t="s">
        <v>19</v>
      </c>
      <c r="I474" s="224"/>
      <c r="J474" s="220"/>
      <c r="K474" s="220"/>
      <c r="L474" s="225"/>
      <c r="M474" s="226"/>
      <c r="N474" s="227"/>
      <c r="O474" s="227"/>
      <c r="P474" s="227"/>
      <c r="Q474" s="227"/>
      <c r="R474" s="227"/>
      <c r="S474" s="227"/>
      <c r="T474" s="22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29" t="s">
        <v>136</v>
      </c>
      <c r="AU474" s="229" t="s">
        <v>84</v>
      </c>
      <c r="AV474" s="13" t="s">
        <v>82</v>
      </c>
      <c r="AW474" s="13" t="s">
        <v>35</v>
      </c>
      <c r="AX474" s="13" t="s">
        <v>74</v>
      </c>
      <c r="AY474" s="229" t="s">
        <v>128</v>
      </c>
    </row>
    <row r="475" s="14" customFormat="1">
      <c r="A475" s="14"/>
      <c r="B475" s="230"/>
      <c r="C475" s="231"/>
      <c r="D475" s="221" t="s">
        <v>136</v>
      </c>
      <c r="E475" s="232" t="s">
        <v>19</v>
      </c>
      <c r="F475" s="233" t="s">
        <v>8</v>
      </c>
      <c r="G475" s="231"/>
      <c r="H475" s="234">
        <v>12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0" t="s">
        <v>136</v>
      </c>
      <c r="AU475" s="240" t="s">
        <v>84</v>
      </c>
      <c r="AV475" s="14" t="s">
        <v>84</v>
      </c>
      <c r="AW475" s="14" t="s">
        <v>35</v>
      </c>
      <c r="AX475" s="14" t="s">
        <v>82</v>
      </c>
      <c r="AY475" s="240" t="s">
        <v>128</v>
      </c>
    </row>
    <row r="476" s="2" customFormat="1" ht="16.5" customHeight="1">
      <c r="A476" s="40"/>
      <c r="B476" s="41"/>
      <c r="C476" s="241" t="s">
        <v>1096</v>
      </c>
      <c r="D476" s="241" t="s">
        <v>228</v>
      </c>
      <c r="E476" s="242" t="s">
        <v>1097</v>
      </c>
      <c r="F476" s="243" t="s">
        <v>1098</v>
      </c>
      <c r="G476" s="244" t="s">
        <v>223</v>
      </c>
      <c r="H476" s="245">
        <v>12.359999999999999</v>
      </c>
      <c r="I476" s="246"/>
      <c r="J476" s="247">
        <f>ROUND(I476*H476,2)</f>
        <v>0</v>
      </c>
      <c r="K476" s="243" t="s">
        <v>383</v>
      </c>
      <c r="L476" s="248"/>
      <c r="M476" s="249" t="s">
        <v>19</v>
      </c>
      <c r="N476" s="250" t="s">
        <v>45</v>
      </c>
      <c r="O476" s="86"/>
      <c r="P476" s="215">
        <f>O476*H476</f>
        <v>0</v>
      </c>
      <c r="Q476" s="215">
        <v>0.033050000000000003</v>
      </c>
      <c r="R476" s="215">
        <f>Q476*H476</f>
        <v>0.40849800000000003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746</v>
      </c>
      <c r="AT476" s="217" t="s">
        <v>228</v>
      </c>
      <c r="AU476" s="217" t="s">
        <v>84</v>
      </c>
      <c r="AY476" s="19" t="s">
        <v>128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82</v>
      </c>
      <c r="BK476" s="218">
        <f>ROUND(I476*H476,2)</f>
        <v>0</v>
      </c>
      <c r="BL476" s="19" t="s">
        <v>746</v>
      </c>
      <c r="BM476" s="217" t="s">
        <v>1099</v>
      </c>
    </row>
    <row r="477" s="14" customFormat="1">
      <c r="A477" s="14"/>
      <c r="B477" s="230"/>
      <c r="C477" s="231"/>
      <c r="D477" s="221" t="s">
        <v>136</v>
      </c>
      <c r="E477" s="232" t="s">
        <v>19</v>
      </c>
      <c r="F477" s="233" t="s">
        <v>1100</v>
      </c>
      <c r="G477" s="231"/>
      <c r="H477" s="234">
        <v>12.359999999999999</v>
      </c>
      <c r="I477" s="235"/>
      <c r="J477" s="231"/>
      <c r="K477" s="231"/>
      <c r="L477" s="236"/>
      <c r="M477" s="237"/>
      <c r="N477" s="238"/>
      <c r="O477" s="238"/>
      <c r="P477" s="238"/>
      <c r="Q477" s="238"/>
      <c r="R477" s="238"/>
      <c r="S477" s="238"/>
      <c r="T477" s="23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0" t="s">
        <v>136</v>
      </c>
      <c r="AU477" s="240" t="s">
        <v>84</v>
      </c>
      <c r="AV477" s="14" t="s">
        <v>84</v>
      </c>
      <c r="AW477" s="14" t="s">
        <v>35</v>
      </c>
      <c r="AX477" s="14" t="s">
        <v>82</v>
      </c>
      <c r="AY477" s="240" t="s">
        <v>128</v>
      </c>
    </row>
    <row r="478" s="2" customFormat="1" ht="24.15" customHeight="1">
      <c r="A478" s="40"/>
      <c r="B478" s="41"/>
      <c r="C478" s="206" t="s">
        <v>1101</v>
      </c>
      <c r="D478" s="206" t="s">
        <v>130</v>
      </c>
      <c r="E478" s="207" t="s">
        <v>1102</v>
      </c>
      <c r="F478" s="208" t="s">
        <v>1103</v>
      </c>
      <c r="G478" s="209" t="s">
        <v>217</v>
      </c>
      <c r="H478" s="210">
        <v>2</v>
      </c>
      <c r="I478" s="211"/>
      <c r="J478" s="212">
        <f>ROUND(I478*H478,2)</f>
        <v>0</v>
      </c>
      <c r="K478" s="208" t="s">
        <v>383</v>
      </c>
      <c r="L478" s="46"/>
      <c r="M478" s="213" t="s">
        <v>19</v>
      </c>
      <c r="N478" s="214" t="s">
        <v>45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265</v>
      </c>
      <c r="AT478" s="217" t="s">
        <v>130</v>
      </c>
      <c r="AU478" s="217" t="s">
        <v>84</v>
      </c>
      <c r="AY478" s="19" t="s">
        <v>128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82</v>
      </c>
      <c r="BK478" s="218">
        <f>ROUND(I478*H478,2)</f>
        <v>0</v>
      </c>
      <c r="BL478" s="19" t="s">
        <v>265</v>
      </c>
      <c r="BM478" s="217" t="s">
        <v>1104</v>
      </c>
    </row>
    <row r="479" s="2" customFormat="1">
      <c r="A479" s="40"/>
      <c r="B479" s="41"/>
      <c r="C479" s="42"/>
      <c r="D479" s="267" t="s">
        <v>385</v>
      </c>
      <c r="E479" s="42"/>
      <c r="F479" s="268" t="s">
        <v>1105</v>
      </c>
      <c r="G479" s="42"/>
      <c r="H479" s="42"/>
      <c r="I479" s="269"/>
      <c r="J479" s="42"/>
      <c r="K479" s="42"/>
      <c r="L479" s="46"/>
      <c r="M479" s="270"/>
      <c r="N479" s="271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385</v>
      </c>
      <c r="AU479" s="19" t="s">
        <v>84</v>
      </c>
    </row>
    <row r="480" s="13" customFormat="1">
      <c r="A480" s="13"/>
      <c r="B480" s="219"/>
      <c r="C480" s="220"/>
      <c r="D480" s="221" t="s">
        <v>136</v>
      </c>
      <c r="E480" s="222" t="s">
        <v>19</v>
      </c>
      <c r="F480" s="223" t="s">
        <v>1106</v>
      </c>
      <c r="G480" s="220"/>
      <c r="H480" s="222" t="s">
        <v>19</v>
      </c>
      <c r="I480" s="224"/>
      <c r="J480" s="220"/>
      <c r="K480" s="220"/>
      <c r="L480" s="225"/>
      <c r="M480" s="226"/>
      <c r="N480" s="227"/>
      <c r="O480" s="227"/>
      <c r="P480" s="227"/>
      <c r="Q480" s="227"/>
      <c r="R480" s="227"/>
      <c r="S480" s="227"/>
      <c r="T480" s="22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29" t="s">
        <v>136</v>
      </c>
      <c r="AU480" s="229" t="s">
        <v>84</v>
      </c>
      <c r="AV480" s="13" t="s">
        <v>82</v>
      </c>
      <c r="AW480" s="13" t="s">
        <v>35</v>
      </c>
      <c r="AX480" s="13" t="s">
        <v>74</v>
      </c>
      <c r="AY480" s="229" t="s">
        <v>128</v>
      </c>
    </row>
    <row r="481" s="14" customFormat="1">
      <c r="A481" s="14"/>
      <c r="B481" s="230"/>
      <c r="C481" s="231"/>
      <c r="D481" s="221" t="s">
        <v>136</v>
      </c>
      <c r="E481" s="232" t="s">
        <v>19</v>
      </c>
      <c r="F481" s="233" t="s">
        <v>84</v>
      </c>
      <c r="G481" s="231"/>
      <c r="H481" s="234">
        <v>2</v>
      </c>
      <c r="I481" s="235"/>
      <c r="J481" s="231"/>
      <c r="K481" s="231"/>
      <c r="L481" s="236"/>
      <c r="M481" s="237"/>
      <c r="N481" s="238"/>
      <c r="O481" s="238"/>
      <c r="P481" s="238"/>
      <c r="Q481" s="238"/>
      <c r="R481" s="238"/>
      <c r="S481" s="238"/>
      <c r="T481" s="23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0" t="s">
        <v>136</v>
      </c>
      <c r="AU481" s="240" t="s">
        <v>84</v>
      </c>
      <c r="AV481" s="14" t="s">
        <v>84</v>
      </c>
      <c r="AW481" s="14" t="s">
        <v>35</v>
      </c>
      <c r="AX481" s="14" t="s">
        <v>82</v>
      </c>
      <c r="AY481" s="240" t="s">
        <v>128</v>
      </c>
    </row>
    <row r="482" s="2" customFormat="1" ht="24.15" customHeight="1">
      <c r="A482" s="40"/>
      <c r="B482" s="41"/>
      <c r="C482" s="206" t="s">
        <v>746</v>
      </c>
      <c r="D482" s="206" t="s">
        <v>130</v>
      </c>
      <c r="E482" s="207" t="s">
        <v>1107</v>
      </c>
      <c r="F482" s="208" t="s">
        <v>1108</v>
      </c>
      <c r="G482" s="209" t="s">
        <v>217</v>
      </c>
      <c r="H482" s="210">
        <v>2</v>
      </c>
      <c r="I482" s="211"/>
      <c r="J482" s="212">
        <f>ROUND(I482*H482,2)</f>
        <v>0</v>
      </c>
      <c r="K482" s="208" t="s">
        <v>383</v>
      </c>
      <c r="L482" s="46"/>
      <c r="M482" s="213" t="s">
        <v>19</v>
      </c>
      <c r="N482" s="214" t="s">
        <v>45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265</v>
      </c>
      <c r="AT482" s="217" t="s">
        <v>130</v>
      </c>
      <c r="AU482" s="217" t="s">
        <v>84</v>
      </c>
      <c r="AY482" s="19" t="s">
        <v>128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82</v>
      </c>
      <c r="BK482" s="218">
        <f>ROUND(I482*H482,2)</f>
        <v>0</v>
      </c>
      <c r="BL482" s="19" t="s">
        <v>265</v>
      </c>
      <c r="BM482" s="217" t="s">
        <v>1109</v>
      </c>
    </row>
    <row r="483" s="2" customFormat="1">
      <c r="A483" s="40"/>
      <c r="B483" s="41"/>
      <c r="C483" s="42"/>
      <c r="D483" s="267" t="s">
        <v>385</v>
      </c>
      <c r="E483" s="42"/>
      <c r="F483" s="268" t="s">
        <v>1110</v>
      </c>
      <c r="G483" s="42"/>
      <c r="H483" s="42"/>
      <c r="I483" s="269"/>
      <c r="J483" s="42"/>
      <c r="K483" s="42"/>
      <c r="L483" s="46"/>
      <c r="M483" s="270"/>
      <c r="N483" s="271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385</v>
      </c>
      <c r="AU483" s="19" t="s">
        <v>84</v>
      </c>
    </row>
    <row r="484" s="13" customFormat="1">
      <c r="A484" s="13"/>
      <c r="B484" s="219"/>
      <c r="C484" s="220"/>
      <c r="D484" s="221" t="s">
        <v>136</v>
      </c>
      <c r="E484" s="222" t="s">
        <v>19</v>
      </c>
      <c r="F484" s="223" t="s">
        <v>1111</v>
      </c>
      <c r="G484" s="220"/>
      <c r="H484" s="222" t="s">
        <v>19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29" t="s">
        <v>136</v>
      </c>
      <c r="AU484" s="229" t="s">
        <v>84</v>
      </c>
      <c r="AV484" s="13" t="s">
        <v>82</v>
      </c>
      <c r="AW484" s="13" t="s">
        <v>35</v>
      </c>
      <c r="AX484" s="13" t="s">
        <v>74</v>
      </c>
      <c r="AY484" s="229" t="s">
        <v>128</v>
      </c>
    </row>
    <row r="485" s="14" customFormat="1">
      <c r="A485" s="14"/>
      <c r="B485" s="230"/>
      <c r="C485" s="231"/>
      <c r="D485" s="221" t="s">
        <v>136</v>
      </c>
      <c r="E485" s="232" t="s">
        <v>19</v>
      </c>
      <c r="F485" s="233" t="s">
        <v>84</v>
      </c>
      <c r="G485" s="231"/>
      <c r="H485" s="234">
        <v>2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0" t="s">
        <v>136</v>
      </c>
      <c r="AU485" s="240" t="s">
        <v>84</v>
      </c>
      <c r="AV485" s="14" t="s">
        <v>84</v>
      </c>
      <c r="AW485" s="14" t="s">
        <v>35</v>
      </c>
      <c r="AX485" s="14" t="s">
        <v>82</v>
      </c>
      <c r="AY485" s="240" t="s">
        <v>128</v>
      </c>
    </row>
    <row r="486" s="2" customFormat="1" ht="21.75" customHeight="1">
      <c r="A486" s="40"/>
      <c r="B486" s="41"/>
      <c r="C486" s="206" t="s">
        <v>1112</v>
      </c>
      <c r="D486" s="206" t="s">
        <v>130</v>
      </c>
      <c r="E486" s="207" t="s">
        <v>1113</v>
      </c>
      <c r="F486" s="208" t="s">
        <v>1114</v>
      </c>
      <c r="G486" s="209" t="s">
        <v>223</v>
      </c>
      <c r="H486" s="210">
        <v>103</v>
      </c>
      <c r="I486" s="211"/>
      <c r="J486" s="212">
        <f>ROUND(I486*H486,2)</f>
        <v>0</v>
      </c>
      <c r="K486" s="208" t="s">
        <v>383</v>
      </c>
      <c r="L486" s="46"/>
      <c r="M486" s="213" t="s">
        <v>19</v>
      </c>
      <c r="N486" s="214" t="s">
        <v>45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265</v>
      </c>
      <c r="AT486" s="217" t="s">
        <v>130</v>
      </c>
      <c r="AU486" s="217" t="s">
        <v>84</v>
      </c>
      <c r="AY486" s="19" t="s">
        <v>128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82</v>
      </c>
      <c r="BK486" s="218">
        <f>ROUND(I486*H486,2)</f>
        <v>0</v>
      </c>
      <c r="BL486" s="19" t="s">
        <v>265</v>
      </c>
      <c r="BM486" s="217" t="s">
        <v>1115</v>
      </c>
    </row>
    <row r="487" s="2" customFormat="1">
      <c r="A487" s="40"/>
      <c r="B487" s="41"/>
      <c r="C487" s="42"/>
      <c r="D487" s="267" t="s">
        <v>385</v>
      </c>
      <c r="E487" s="42"/>
      <c r="F487" s="268" t="s">
        <v>1116</v>
      </c>
      <c r="G487" s="42"/>
      <c r="H487" s="42"/>
      <c r="I487" s="269"/>
      <c r="J487" s="42"/>
      <c r="K487" s="42"/>
      <c r="L487" s="46"/>
      <c r="M487" s="270"/>
      <c r="N487" s="271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385</v>
      </c>
      <c r="AU487" s="19" t="s">
        <v>84</v>
      </c>
    </row>
    <row r="488" s="13" customFormat="1">
      <c r="A488" s="13"/>
      <c r="B488" s="219"/>
      <c r="C488" s="220"/>
      <c r="D488" s="221" t="s">
        <v>136</v>
      </c>
      <c r="E488" s="222" t="s">
        <v>19</v>
      </c>
      <c r="F488" s="223" t="s">
        <v>1117</v>
      </c>
      <c r="G488" s="220"/>
      <c r="H488" s="222" t="s">
        <v>19</v>
      </c>
      <c r="I488" s="224"/>
      <c r="J488" s="220"/>
      <c r="K488" s="220"/>
      <c r="L488" s="225"/>
      <c r="M488" s="226"/>
      <c r="N488" s="227"/>
      <c r="O488" s="227"/>
      <c r="P488" s="227"/>
      <c r="Q488" s="227"/>
      <c r="R488" s="227"/>
      <c r="S488" s="227"/>
      <c r="T488" s="22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9" t="s">
        <v>136</v>
      </c>
      <c r="AU488" s="229" t="s">
        <v>84</v>
      </c>
      <c r="AV488" s="13" t="s">
        <v>82</v>
      </c>
      <c r="AW488" s="13" t="s">
        <v>35</v>
      </c>
      <c r="AX488" s="13" t="s">
        <v>74</v>
      </c>
      <c r="AY488" s="229" t="s">
        <v>128</v>
      </c>
    </row>
    <row r="489" s="14" customFormat="1">
      <c r="A489" s="14"/>
      <c r="B489" s="230"/>
      <c r="C489" s="231"/>
      <c r="D489" s="221" t="s">
        <v>136</v>
      </c>
      <c r="E489" s="232" t="s">
        <v>19</v>
      </c>
      <c r="F489" s="233" t="s">
        <v>1118</v>
      </c>
      <c r="G489" s="231"/>
      <c r="H489" s="234">
        <v>6</v>
      </c>
      <c r="I489" s="235"/>
      <c r="J489" s="231"/>
      <c r="K489" s="231"/>
      <c r="L489" s="236"/>
      <c r="M489" s="237"/>
      <c r="N489" s="238"/>
      <c r="O489" s="238"/>
      <c r="P489" s="238"/>
      <c r="Q489" s="238"/>
      <c r="R489" s="238"/>
      <c r="S489" s="238"/>
      <c r="T489" s="23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0" t="s">
        <v>136</v>
      </c>
      <c r="AU489" s="240" t="s">
        <v>84</v>
      </c>
      <c r="AV489" s="14" t="s">
        <v>84</v>
      </c>
      <c r="AW489" s="14" t="s">
        <v>35</v>
      </c>
      <c r="AX489" s="14" t="s">
        <v>74</v>
      </c>
      <c r="AY489" s="240" t="s">
        <v>128</v>
      </c>
    </row>
    <row r="490" s="14" customFormat="1">
      <c r="A490" s="14"/>
      <c r="B490" s="230"/>
      <c r="C490" s="231"/>
      <c r="D490" s="221" t="s">
        <v>136</v>
      </c>
      <c r="E490" s="232" t="s">
        <v>19</v>
      </c>
      <c r="F490" s="233" t="s">
        <v>1119</v>
      </c>
      <c r="G490" s="231"/>
      <c r="H490" s="234">
        <v>2</v>
      </c>
      <c r="I490" s="235"/>
      <c r="J490" s="231"/>
      <c r="K490" s="231"/>
      <c r="L490" s="236"/>
      <c r="M490" s="237"/>
      <c r="N490" s="238"/>
      <c r="O490" s="238"/>
      <c r="P490" s="238"/>
      <c r="Q490" s="238"/>
      <c r="R490" s="238"/>
      <c r="S490" s="238"/>
      <c r="T490" s="23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0" t="s">
        <v>136</v>
      </c>
      <c r="AU490" s="240" t="s">
        <v>84</v>
      </c>
      <c r="AV490" s="14" t="s">
        <v>84</v>
      </c>
      <c r="AW490" s="14" t="s">
        <v>35</v>
      </c>
      <c r="AX490" s="14" t="s">
        <v>74</v>
      </c>
      <c r="AY490" s="240" t="s">
        <v>128</v>
      </c>
    </row>
    <row r="491" s="14" customFormat="1">
      <c r="A491" s="14"/>
      <c r="B491" s="230"/>
      <c r="C491" s="231"/>
      <c r="D491" s="221" t="s">
        <v>136</v>
      </c>
      <c r="E491" s="232" t="s">
        <v>19</v>
      </c>
      <c r="F491" s="233" t="s">
        <v>1120</v>
      </c>
      <c r="G491" s="231"/>
      <c r="H491" s="234">
        <v>3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0" t="s">
        <v>136</v>
      </c>
      <c r="AU491" s="240" t="s">
        <v>84</v>
      </c>
      <c r="AV491" s="14" t="s">
        <v>84</v>
      </c>
      <c r="AW491" s="14" t="s">
        <v>35</v>
      </c>
      <c r="AX491" s="14" t="s">
        <v>74</v>
      </c>
      <c r="AY491" s="240" t="s">
        <v>128</v>
      </c>
    </row>
    <row r="492" s="14" customFormat="1">
      <c r="A492" s="14"/>
      <c r="B492" s="230"/>
      <c r="C492" s="231"/>
      <c r="D492" s="221" t="s">
        <v>136</v>
      </c>
      <c r="E492" s="232" t="s">
        <v>19</v>
      </c>
      <c r="F492" s="233" t="s">
        <v>1121</v>
      </c>
      <c r="G492" s="231"/>
      <c r="H492" s="234">
        <v>38</v>
      </c>
      <c r="I492" s="235"/>
      <c r="J492" s="231"/>
      <c r="K492" s="231"/>
      <c r="L492" s="236"/>
      <c r="M492" s="237"/>
      <c r="N492" s="238"/>
      <c r="O492" s="238"/>
      <c r="P492" s="238"/>
      <c r="Q492" s="238"/>
      <c r="R492" s="238"/>
      <c r="S492" s="238"/>
      <c r="T492" s="23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0" t="s">
        <v>136</v>
      </c>
      <c r="AU492" s="240" t="s">
        <v>84</v>
      </c>
      <c r="AV492" s="14" t="s">
        <v>84</v>
      </c>
      <c r="AW492" s="14" t="s">
        <v>35</v>
      </c>
      <c r="AX492" s="14" t="s">
        <v>74</v>
      </c>
      <c r="AY492" s="240" t="s">
        <v>128</v>
      </c>
    </row>
    <row r="493" s="14" customFormat="1">
      <c r="A493" s="14"/>
      <c r="B493" s="230"/>
      <c r="C493" s="231"/>
      <c r="D493" s="221" t="s">
        <v>136</v>
      </c>
      <c r="E493" s="232" t="s">
        <v>19</v>
      </c>
      <c r="F493" s="233" t="s">
        <v>1122</v>
      </c>
      <c r="G493" s="231"/>
      <c r="H493" s="234">
        <v>4</v>
      </c>
      <c r="I493" s="235"/>
      <c r="J493" s="231"/>
      <c r="K493" s="231"/>
      <c r="L493" s="236"/>
      <c r="M493" s="237"/>
      <c r="N493" s="238"/>
      <c r="O493" s="238"/>
      <c r="P493" s="238"/>
      <c r="Q493" s="238"/>
      <c r="R493" s="238"/>
      <c r="S493" s="238"/>
      <c r="T493" s="23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0" t="s">
        <v>136</v>
      </c>
      <c r="AU493" s="240" t="s">
        <v>84</v>
      </c>
      <c r="AV493" s="14" t="s">
        <v>84</v>
      </c>
      <c r="AW493" s="14" t="s">
        <v>35</v>
      </c>
      <c r="AX493" s="14" t="s">
        <v>74</v>
      </c>
      <c r="AY493" s="240" t="s">
        <v>128</v>
      </c>
    </row>
    <row r="494" s="14" customFormat="1">
      <c r="A494" s="14"/>
      <c r="B494" s="230"/>
      <c r="C494" s="231"/>
      <c r="D494" s="221" t="s">
        <v>136</v>
      </c>
      <c r="E494" s="232" t="s">
        <v>19</v>
      </c>
      <c r="F494" s="233" t="s">
        <v>1123</v>
      </c>
      <c r="G494" s="231"/>
      <c r="H494" s="234">
        <v>19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0" t="s">
        <v>136</v>
      </c>
      <c r="AU494" s="240" t="s">
        <v>84</v>
      </c>
      <c r="AV494" s="14" t="s">
        <v>84</v>
      </c>
      <c r="AW494" s="14" t="s">
        <v>35</v>
      </c>
      <c r="AX494" s="14" t="s">
        <v>74</v>
      </c>
      <c r="AY494" s="240" t="s">
        <v>128</v>
      </c>
    </row>
    <row r="495" s="14" customFormat="1">
      <c r="A495" s="14"/>
      <c r="B495" s="230"/>
      <c r="C495" s="231"/>
      <c r="D495" s="221" t="s">
        <v>136</v>
      </c>
      <c r="E495" s="232" t="s">
        <v>19</v>
      </c>
      <c r="F495" s="233" t="s">
        <v>1124</v>
      </c>
      <c r="G495" s="231"/>
      <c r="H495" s="234">
        <v>7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0" t="s">
        <v>136</v>
      </c>
      <c r="AU495" s="240" t="s">
        <v>84</v>
      </c>
      <c r="AV495" s="14" t="s">
        <v>84</v>
      </c>
      <c r="AW495" s="14" t="s">
        <v>35</v>
      </c>
      <c r="AX495" s="14" t="s">
        <v>74</v>
      </c>
      <c r="AY495" s="240" t="s">
        <v>128</v>
      </c>
    </row>
    <row r="496" s="14" customFormat="1">
      <c r="A496" s="14"/>
      <c r="B496" s="230"/>
      <c r="C496" s="231"/>
      <c r="D496" s="221" t="s">
        <v>136</v>
      </c>
      <c r="E496" s="232" t="s">
        <v>19</v>
      </c>
      <c r="F496" s="233" t="s">
        <v>1122</v>
      </c>
      <c r="G496" s="231"/>
      <c r="H496" s="234">
        <v>4</v>
      </c>
      <c r="I496" s="235"/>
      <c r="J496" s="231"/>
      <c r="K496" s="231"/>
      <c r="L496" s="236"/>
      <c r="M496" s="237"/>
      <c r="N496" s="238"/>
      <c r="O496" s="238"/>
      <c r="P496" s="238"/>
      <c r="Q496" s="238"/>
      <c r="R496" s="238"/>
      <c r="S496" s="238"/>
      <c r="T496" s="23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0" t="s">
        <v>136</v>
      </c>
      <c r="AU496" s="240" t="s">
        <v>84</v>
      </c>
      <c r="AV496" s="14" t="s">
        <v>84</v>
      </c>
      <c r="AW496" s="14" t="s">
        <v>35</v>
      </c>
      <c r="AX496" s="14" t="s">
        <v>74</v>
      </c>
      <c r="AY496" s="240" t="s">
        <v>128</v>
      </c>
    </row>
    <row r="497" s="14" customFormat="1">
      <c r="A497" s="14"/>
      <c r="B497" s="230"/>
      <c r="C497" s="231"/>
      <c r="D497" s="221" t="s">
        <v>136</v>
      </c>
      <c r="E497" s="232" t="s">
        <v>19</v>
      </c>
      <c r="F497" s="233" t="s">
        <v>1119</v>
      </c>
      <c r="G497" s="231"/>
      <c r="H497" s="234">
        <v>2</v>
      </c>
      <c r="I497" s="235"/>
      <c r="J497" s="231"/>
      <c r="K497" s="231"/>
      <c r="L497" s="236"/>
      <c r="M497" s="237"/>
      <c r="N497" s="238"/>
      <c r="O497" s="238"/>
      <c r="P497" s="238"/>
      <c r="Q497" s="238"/>
      <c r="R497" s="238"/>
      <c r="S497" s="238"/>
      <c r="T497" s="23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0" t="s">
        <v>136</v>
      </c>
      <c r="AU497" s="240" t="s">
        <v>84</v>
      </c>
      <c r="AV497" s="14" t="s">
        <v>84</v>
      </c>
      <c r="AW497" s="14" t="s">
        <v>35</v>
      </c>
      <c r="AX497" s="14" t="s">
        <v>74</v>
      </c>
      <c r="AY497" s="240" t="s">
        <v>128</v>
      </c>
    </row>
    <row r="498" s="14" customFormat="1">
      <c r="A498" s="14"/>
      <c r="B498" s="230"/>
      <c r="C498" s="231"/>
      <c r="D498" s="221" t="s">
        <v>136</v>
      </c>
      <c r="E498" s="232" t="s">
        <v>19</v>
      </c>
      <c r="F498" s="233" t="s">
        <v>1120</v>
      </c>
      <c r="G498" s="231"/>
      <c r="H498" s="234">
        <v>3</v>
      </c>
      <c r="I498" s="235"/>
      <c r="J498" s="231"/>
      <c r="K498" s="231"/>
      <c r="L498" s="236"/>
      <c r="M498" s="237"/>
      <c r="N498" s="238"/>
      <c r="O498" s="238"/>
      <c r="P498" s="238"/>
      <c r="Q498" s="238"/>
      <c r="R498" s="238"/>
      <c r="S498" s="238"/>
      <c r="T498" s="23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0" t="s">
        <v>136</v>
      </c>
      <c r="AU498" s="240" t="s">
        <v>84</v>
      </c>
      <c r="AV498" s="14" t="s">
        <v>84</v>
      </c>
      <c r="AW498" s="14" t="s">
        <v>35</v>
      </c>
      <c r="AX498" s="14" t="s">
        <v>74</v>
      </c>
      <c r="AY498" s="240" t="s">
        <v>128</v>
      </c>
    </row>
    <row r="499" s="14" customFormat="1">
      <c r="A499" s="14"/>
      <c r="B499" s="230"/>
      <c r="C499" s="231"/>
      <c r="D499" s="221" t="s">
        <v>136</v>
      </c>
      <c r="E499" s="232" t="s">
        <v>19</v>
      </c>
      <c r="F499" s="233" t="s">
        <v>1120</v>
      </c>
      <c r="G499" s="231"/>
      <c r="H499" s="234">
        <v>3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0" t="s">
        <v>136</v>
      </c>
      <c r="AU499" s="240" t="s">
        <v>84</v>
      </c>
      <c r="AV499" s="14" t="s">
        <v>84</v>
      </c>
      <c r="AW499" s="14" t="s">
        <v>35</v>
      </c>
      <c r="AX499" s="14" t="s">
        <v>74</v>
      </c>
      <c r="AY499" s="240" t="s">
        <v>128</v>
      </c>
    </row>
    <row r="500" s="14" customFormat="1">
      <c r="A500" s="14"/>
      <c r="B500" s="230"/>
      <c r="C500" s="231"/>
      <c r="D500" s="221" t="s">
        <v>136</v>
      </c>
      <c r="E500" s="232" t="s">
        <v>19</v>
      </c>
      <c r="F500" s="233" t="s">
        <v>1125</v>
      </c>
      <c r="G500" s="231"/>
      <c r="H500" s="234">
        <v>2</v>
      </c>
      <c r="I500" s="235"/>
      <c r="J500" s="231"/>
      <c r="K500" s="231"/>
      <c r="L500" s="236"/>
      <c r="M500" s="237"/>
      <c r="N500" s="238"/>
      <c r="O500" s="238"/>
      <c r="P500" s="238"/>
      <c r="Q500" s="238"/>
      <c r="R500" s="238"/>
      <c r="S500" s="238"/>
      <c r="T500" s="23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0" t="s">
        <v>136</v>
      </c>
      <c r="AU500" s="240" t="s">
        <v>84</v>
      </c>
      <c r="AV500" s="14" t="s">
        <v>84</v>
      </c>
      <c r="AW500" s="14" t="s">
        <v>35</v>
      </c>
      <c r="AX500" s="14" t="s">
        <v>74</v>
      </c>
      <c r="AY500" s="240" t="s">
        <v>128</v>
      </c>
    </row>
    <row r="501" s="13" customFormat="1">
      <c r="A501" s="13"/>
      <c r="B501" s="219"/>
      <c r="C501" s="220"/>
      <c r="D501" s="221" t="s">
        <v>136</v>
      </c>
      <c r="E501" s="222" t="s">
        <v>19</v>
      </c>
      <c r="F501" s="223" t="s">
        <v>1126</v>
      </c>
      <c r="G501" s="220"/>
      <c r="H501" s="222" t="s">
        <v>19</v>
      </c>
      <c r="I501" s="224"/>
      <c r="J501" s="220"/>
      <c r="K501" s="220"/>
      <c r="L501" s="225"/>
      <c r="M501" s="226"/>
      <c r="N501" s="227"/>
      <c r="O501" s="227"/>
      <c r="P501" s="227"/>
      <c r="Q501" s="227"/>
      <c r="R501" s="227"/>
      <c r="S501" s="227"/>
      <c r="T501" s="22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29" t="s">
        <v>136</v>
      </c>
      <c r="AU501" s="229" t="s">
        <v>84</v>
      </c>
      <c r="AV501" s="13" t="s">
        <v>82</v>
      </c>
      <c r="AW501" s="13" t="s">
        <v>35</v>
      </c>
      <c r="AX501" s="13" t="s">
        <v>74</v>
      </c>
      <c r="AY501" s="229" t="s">
        <v>128</v>
      </c>
    </row>
    <row r="502" s="14" customFormat="1">
      <c r="A502" s="14"/>
      <c r="B502" s="230"/>
      <c r="C502" s="231"/>
      <c r="D502" s="221" t="s">
        <v>136</v>
      </c>
      <c r="E502" s="232" t="s">
        <v>19</v>
      </c>
      <c r="F502" s="233" t="s">
        <v>226</v>
      </c>
      <c r="G502" s="231"/>
      <c r="H502" s="234">
        <v>10</v>
      </c>
      <c r="I502" s="235"/>
      <c r="J502" s="231"/>
      <c r="K502" s="231"/>
      <c r="L502" s="236"/>
      <c r="M502" s="237"/>
      <c r="N502" s="238"/>
      <c r="O502" s="238"/>
      <c r="P502" s="238"/>
      <c r="Q502" s="238"/>
      <c r="R502" s="238"/>
      <c r="S502" s="238"/>
      <c r="T502" s="23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0" t="s">
        <v>136</v>
      </c>
      <c r="AU502" s="240" t="s">
        <v>84</v>
      </c>
      <c r="AV502" s="14" t="s">
        <v>84</v>
      </c>
      <c r="AW502" s="14" t="s">
        <v>35</v>
      </c>
      <c r="AX502" s="14" t="s">
        <v>74</v>
      </c>
      <c r="AY502" s="240" t="s">
        <v>128</v>
      </c>
    </row>
    <row r="503" s="15" customFormat="1">
      <c r="A503" s="15"/>
      <c r="B503" s="251"/>
      <c r="C503" s="252"/>
      <c r="D503" s="221" t="s">
        <v>136</v>
      </c>
      <c r="E503" s="253" t="s">
        <v>19</v>
      </c>
      <c r="F503" s="254" t="s">
        <v>284</v>
      </c>
      <c r="G503" s="252"/>
      <c r="H503" s="255">
        <v>103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1" t="s">
        <v>136</v>
      </c>
      <c r="AU503" s="261" t="s">
        <v>84</v>
      </c>
      <c r="AV503" s="15" t="s">
        <v>134</v>
      </c>
      <c r="AW503" s="15" t="s">
        <v>35</v>
      </c>
      <c r="AX503" s="15" t="s">
        <v>82</v>
      </c>
      <c r="AY503" s="261" t="s">
        <v>128</v>
      </c>
    </row>
    <row r="504" s="2" customFormat="1" ht="16.5" customHeight="1">
      <c r="A504" s="40"/>
      <c r="B504" s="41"/>
      <c r="C504" s="241" t="s">
        <v>1127</v>
      </c>
      <c r="D504" s="241" t="s">
        <v>228</v>
      </c>
      <c r="E504" s="242" t="s">
        <v>1128</v>
      </c>
      <c r="F504" s="243" t="s">
        <v>1129</v>
      </c>
      <c r="G504" s="244" t="s">
        <v>223</v>
      </c>
      <c r="H504" s="245">
        <v>108.15000000000001</v>
      </c>
      <c r="I504" s="246"/>
      <c r="J504" s="247">
        <f>ROUND(I504*H504,2)</f>
        <v>0</v>
      </c>
      <c r="K504" s="243" t="s">
        <v>383</v>
      </c>
      <c r="L504" s="248"/>
      <c r="M504" s="249" t="s">
        <v>19</v>
      </c>
      <c r="N504" s="250" t="s">
        <v>45</v>
      </c>
      <c r="O504" s="86"/>
      <c r="P504" s="215">
        <f>O504*H504</f>
        <v>0</v>
      </c>
      <c r="Q504" s="215">
        <v>0.00025999999999999998</v>
      </c>
      <c r="R504" s="215">
        <f>Q504*H504</f>
        <v>0.028118999999999998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746</v>
      </c>
      <c r="AT504" s="217" t="s">
        <v>228</v>
      </c>
      <c r="AU504" s="217" t="s">
        <v>84</v>
      </c>
      <c r="AY504" s="19" t="s">
        <v>128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82</v>
      </c>
      <c r="BK504" s="218">
        <f>ROUND(I504*H504,2)</f>
        <v>0</v>
      </c>
      <c r="BL504" s="19" t="s">
        <v>746</v>
      </c>
      <c r="BM504" s="217" t="s">
        <v>1130</v>
      </c>
    </row>
    <row r="505" s="14" customFormat="1">
      <c r="A505" s="14"/>
      <c r="B505" s="230"/>
      <c r="C505" s="231"/>
      <c r="D505" s="221" t="s">
        <v>136</v>
      </c>
      <c r="E505" s="232" t="s">
        <v>19</v>
      </c>
      <c r="F505" s="233" t="s">
        <v>1131</v>
      </c>
      <c r="G505" s="231"/>
      <c r="H505" s="234">
        <v>108.15000000000001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0" t="s">
        <v>136</v>
      </c>
      <c r="AU505" s="240" t="s">
        <v>84</v>
      </c>
      <c r="AV505" s="14" t="s">
        <v>84</v>
      </c>
      <c r="AW505" s="14" t="s">
        <v>35</v>
      </c>
      <c r="AX505" s="14" t="s">
        <v>82</v>
      </c>
      <c r="AY505" s="240" t="s">
        <v>128</v>
      </c>
    </row>
    <row r="506" s="2" customFormat="1" ht="21.75" customHeight="1">
      <c r="A506" s="40"/>
      <c r="B506" s="41"/>
      <c r="C506" s="206" t="s">
        <v>1132</v>
      </c>
      <c r="D506" s="206" t="s">
        <v>130</v>
      </c>
      <c r="E506" s="207" t="s">
        <v>1133</v>
      </c>
      <c r="F506" s="208" t="s">
        <v>1134</v>
      </c>
      <c r="G506" s="209" t="s">
        <v>223</v>
      </c>
      <c r="H506" s="210">
        <v>58</v>
      </c>
      <c r="I506" s="211"/>
      <c r="J506" s="212">
        <f>ROUND(I506*H506,2)</f>
        <v>0</v>
      </c>
      <c r="K506" s="208" t="s">
        <v>383</v>
      </c>
      <c r="L506" s="46"/>
      <c r="M506" s="213" t="s">
        <v>19</v>
      </c>
      <c r="N506" s="214" t="s">
        <v>45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265</v>
      </c>
      <c r="AT506" s="217" t="s">
        <v>130</v>
      </c>
      <c r="AU506" s="217" t="s">
        <v>84</v>
      </c>
      <c r="AY506" s="19" t="s">
        <v>128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82</v>
      </c>
      <c r="BK506" s="218">
        <f>ROUND(I506*H506,2)</f>
        <v>0</v>
      </c>
      <c r="BL506" s="19" t="s">
        <v>265</v>
      </c>
      <c r="BM506" s="217" t="s">
        <v>1135</v>
      </c>
    </row>
    <row r="507" s="2" customFormat="1">
      <c r="A507" s="40"/>
      <c r="B507" s="41"/>
      <c r="C507" s="42"/>
      <c r="D507" s="267" t="s">
        <v>385</v>
      </c>
      <c r="E507" s="42"/>
      <c r="F507" s="268" t="s">
        <v>1136</v>
      </c>
      <c r="G507" s="42"/>
      <c r="H507" s="42"/>
      <c r="I507" s="269"/>
      <c r="J507" s="42"/>
      <c r="K507" s="42"/>
      <c r="L507" s="46"/>
      <c r="M507" s="270"/>
      <c r="N507" s="271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385</v>
      </c>
      <c r="AU507" s="19" t="s">
        <v>84</v>
      </c>
    </row>
    <row r="508" s="13" customFormat="1">
      <c r="A508" s="13"/>
      <c r="B508" s="219"/>
      <c r="C508" s="220"/>
      <c r="D508" s="221" t="s">
        <v>136</v>
      </c>
      <c r="E508" s="222" t="s">
        <v>19</v>
      </c>
      <c r="F508" s="223" t="s">
        <v>1117</v>
      </c>
      <c r="G508" s="220"/>
      <c r="H508" s="222" t="s">
        <v>19</v>
      </c>
      <c r="I508" s="224"/>
      <c r="J508" s="220"/>
      <c r="K508" s="220"/>
      <c r="L508" s="225"/>
      <c r="M508" s="226"/>
      <c r="N508" s="227"/>
      <c r="O508" s="227"/>
      <c r="P508" s="227"/>
      <c r="Q508" s="227"/>
      <c r="R508" s="227"/>
      <c r="S508" s="227"/>
      <c r="T508" s="22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29" t="s">
        <v>136</v>
      </c>
      <c r="AU508" s="229" t="s">
        <v>84</v>
      </c>
      <c r="AV508" s="13" t="s">
        <v>82</v>
      </c>
      <c r="AW508" s="13" t="s">
        <v>35</v>
      </c>
      <c r="AX508" s="13" t="s">
        <v>74</v>
      </c>
      <c r="AY508" s="229" t="s">
        <v>128</v>
      </c>
    </row>
    <row r="509" s="14" customFormat="1">
      <c r="A509" s="14"/>
      <c r="B509" s="230"/>
      <c r="C509" s="231"/>
      <c r="D509" s="221" t="s">
        <v>136</v>
      </c>
      <c r="E509" s="232" t="s">
        <v>19</v>
      </c>
      <c r="F509" s="233" t="s">
        <v>1118</v>
      </c>
      <c r="G509" s="231"/>
      <c r="H509" s="234">
        <v>6</v>
      </c>
      <c r="I509" s="235"/>
      <c r="J509" s="231"/>
      <c r="K509" s="231"/>
      <c r="L509" s="236"/>
      <c r="M509" s="237"/>
      <c r="N509" s="238"/>
      <c r="O509" s="238"/>
      <c r="P509" s="238"/>
      <c r="Q509" s="238"/>
      <c r="R509" s="238"/>
      <c r="S509" s="238"/>
      <c r="T509" s="23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0" t="s">
        <v>136</v>
      </c>
      <c r="AU509" s="240" t="s">
        <v>84</v>
      </c>
      <c r="AV509" s="14" t="s">
        <v>84</v>
      </c>
      <c r="AW509" s="14" t="s">
        <v>35</v>
      </c>
      <c r="AX509" s="14" t="s">
        <v>74</v>
      </c>
      <c r="AY509" s="240" t="s">
        <v>128</v>
      </c>
    </row>
    <row r="510" s="14" customFormat="1">
      <c r="A510" s="14"/>
      <c r="B510" s="230"/>
      <c r="C510" s="231"/>
      <c r="D510" s="221" t="s">
        <v>136</v>
      </c>
      <c r="E510" s="232" t="s">
        <v>19</v>
      </c>
      <c r="F510" s="233" t="s">
        <v>1137</v>
      </c>
      <c r="G510" s="231"/>
      <c r="H510" s="234">
        <v>4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0" t="s">
        <v>136</v>
      </c>
      <c r="AU510" s="240" t="s">
        <v>84</v>
      </c>
      <c r="AV510" s="14" t="s">
        <v>84</v>
      </c>
      <c r="AW510" s="14" t="s">
        <v>35</v>
      </c>
      <c r="AX510" s="14" t="s">
        <v>74</v>
      </c>
      <c r="AY510" s="240" t="s">
        <v>128</v>
      </c>
    </row>
    <row r="511" s="14" customFormat="1">
      <c r="A511" s="14"/>
      <c r="B511" s="230"/>
      <c r="C511" s="231"/>
      <c r="D511" s="221" t="s">
        <v>136</v>
      </c>
      <c r="E511" s="232" t="s">
        <v>19</v>
      </c>
      <c r="F511" s="233" t="s">
        <v>1120</v>
      </c>
      <c r="G511" s="231"/>
      <c r="H511" s="234">
        <v>3</v>
      </c>
      <c r="I511" s="235"/>
      <c r="J511" s="231"/>
      <c r="K511" s="231"/>
      <c r="L511" s="236"/>
      <c r="M511" s="237"/>
      <c r="N511" s="238"/>
      <c r="O511" s="238"/>
      <c r="P511" s="238"/>
      <c r="Q511" s="238"/>
      <c r="R511" s="238"/>
      <c r="S511" s="238"/>
      <c r="T511" s="23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0" t="s">
        <v>136</v>
      </c>
      <c r="AU511" s="240" t="s">
        <v>84</v>
      </c>
      <c r="AV511" s="14" t="s">
        <v>84</v>
      </c>
      <c r="AW511" s="14" t="s">
        <v>35</v>
      </c>
      <c r="AX511" s="14" t="s">
        <v>74</v>
      </c>
      <c r="AY511" s="240" t="s">
        <v>128</v>
      </c>
    </row>
    <row r="512" s="14" customFormat="1">
      <c r="A512" s="14"/>
      <c r="B512" s="230"/>
      <c r="C512" s="231"/>
      <c r="D512" s="221" t="s">
        <v>136</v>
      </c>
      <c r="E512" s="232" t="s">
        <v>19</v>
      </c>
      <c r="F512" s="233" t="s">
        <v>1138</v>
      </c>
      <c r="G512" s="231"/>
      <c r="H512" s="234">
        <v>0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0" t="s">
        <v>136</v>
      </c>
      <c r="AU512" s="240" t="s">
        <v>84</v>
      </c>
      <c r="AV512" s="14" t="s">
        <v>84</v>
      </c>
      <c r="AW512" s="14" t="s">
        <v>35</v>
      </c>
      <c r="AX512" s="14" t="s">
        <v>74</v>
      </c>
      <c r="AY512" s="240" t="s">
        <v>128</v>
      </c>
    </row>
    <row r="513" s="14" customFormat="1">
      <c r="A513" s="14"/>
      <c r="B513" s="230"/>
      <c r="C513" s="231"/>
      <c r="D513" s="221" t="s">
        <v>136</v>
      </c>
      <c r="E513" s="232" t="s">
        <v>19</v>
      </c>
      <c r="F513" s="233" t="s">
        <v>1122</v>
      </c>
      <c r="G513" s="231"/>
      <c r="H513" s="234">
        <v>4</v>
      </c>
      <c r="I513" s="235"/>
      <c r="J513" s="231"/>
      <c r="K513" s="231"/>
      <c r="L513" s="236"/>
      <c r="M513" s="237"/>
      <c r="N513" s="238"/>
      <c r="O513" s="238"/>
      <c r="P513" s="238"/>
      <c r="Q513" s="238"/>
      <c r="R513" s="238"/>
      <c r="S513" s="238"/>
      <c r="T513" s="23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0" t="s">
        <v>136</v>
      </c>
      <c r="AU513" s="240" t="s">
        <v>84</v>
      </c>
      <c r="AV513" s="14" t="s">
        <v>84</v>
      </c>
      <c r="AW513" s="14" t="s">
        <v>35</v>
      </c>
      <c r="AX513" s="14" t="s">
        <v>74</v>
      </c>
      <c r="AY513" s="240" t="s">
        <v>128</v>
      </c>
    </row>
    <row r="514" s="14" customFormat="1">
      <c r="A514" s="14"/>
      <c r="B514" s="230"/>
      <c r="C514" s="231"/>
      <c r="D514" s="221" t="s">
        <v>136</v>
      </c>
      <c r="E514" s="232" t="s">
        <v>19</v>
      </c>
      <c r="F514" s="233" t="s">
        <v>1123</v>
      </c>
      <c r="G514" s="231"/>
      <c r="H514" s="234">
        <v>19</v>
      </c>
      <c r="I514" s="235"/>
      <c r="J514" s="231"/>
      <c r="K514" s="231"/>
      <c r="L514" s="236"/>
      <c r="M514" s="237"/>
      <c r="N514" s="238"/>
      <c r="O514" s="238"/>
      <c r="P514" s="238"/>
      <c r="Q514" s="238"/>
      <c r="R514" s="238"/>
      <c r="S514" s="238"/>
      <c r="T514" s="23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0" t="s">
        <v>136</v>
      </c>
      <c r="AU514" s="240" t="s">
        <v>84</v>
      </c>
      <c r="AV514" s="14" t="s">
        <v>84</v>
      </c>
      <c r="AW514" s="14" t="s">
        <v>35</v>
      </c>
      <c r="AX514" s="14" t="s">
        <v>74</v>
      </c>
      <c r="AY514" s="240" t="s">
        <v>128</v>
      </c>
    </row>
    <row r="515" s="14" customFormat="1">
      <c r="A515" s="14"/>
      <c r="B515" s="230"/>
      <c r="C515" s="231"/>
      <c r="D515" s="221" t="s">
        <v>136</v>
      </c>
      <c r="E515" s="232" t="s">
        <v>19</v>
      </c>
      <c r="F515" s="233" t="s">
        <v>1139</v>
      </c>
      <c r="G515" s="231"/>
      <c r="H515" s="234">
        <v>0</v>
      </c>
      <c r="I515" s="235"/>
      <c r="J515" s="231"/>
      <c r="K515" s="231"/>
      <c r="L515" s="236"/>
      <c r="M515" s="237"/>
      <c r="N515" s="238"/>
      <c r="O515" s="238"/>
      <c r="P515" s="238"/>
      <c r="Q515" s="238"/>
      <c r="R515" s="238"/>
      <c r="S515" s="238"/>
      <c r="T515" s="23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0" t="s">
        <v>136</v>
      </c>
      <c r="AU515" s="240" t="s">
        <v>84</v>
      </c>
      <c r="AV515" s="14" t="s">
        <v>84</v>
      </c>
      <c r="AW515" s="14" t="s">
        <v>35</v>
      </c>
      <c r="AX515" s="14" t="s">
        <v>74</v>
      </c>
      <c r="AY515" s="240" t="s">
        <v>128</v>
      </c>
    </row>
    <row r="516" s="14" customFormat="1">
      <c r="A516" s="14"/>
      <c r="B516" s="230"/>
      <c r="C516" s="231"/>
      <c r="D516" s="221" t="s">
        <v>136</v>
      </c>
      <c r="E516" s="232" t="s">
        <v>19</v>
      </c>
      <c r="F516" s="233" t="s">
        <v>1122</v>
      </c>
      <c r="G516" s="231"/>
      <c r="H516" s="234">
        <v>4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0" t="s">
        <v>136</v>
      </c>
      <c r="AU516" s="240" t="s">
        <v>84</v>
      </c>
      <c r="AV516" s="14" t="s">
        <v>84</v>
      </c>
      <c r="AW516" s="14" t="s">
        <v>35</v>
      </c>
      <c r="AX516" s="14" t="s">
        <v>74</v>
      </c>
      <c r="AY516" s="240" t="s">
        <v>128</v>
      </c>
    </row>
    <row r="517" s="14" customFormat="1">
      <c r="A517" s="14"/>
      <c r="B517" s="230"/>
      <c r="C517" s="231"/>
      <c r="D517" s="221" t="s">
        <v>136</v>
      </c>
      <c r="E517" s="232" t="s">
        <v>19</v>
      </c>
      <c r="F517" s="233" t="s">
        <v>1119</v>
      </c>
      <c r="G517" s="231"/>
      <c r="H517" s="234">
        <v>2</v>
      </c>
      <c r="I517" s="235"/>
      <c r="J517" s="231"/>
      <c r="K517" s="231"/>
      <c r="L517" s="236"/>
      <c r="M517" s="237"/>
      <c r="N517" s="238"/>
      <c r="O517" s="238"/>
      <c r="P517" s="238"/>
      <c r="Q517" s="238"/>
      <c r="R517" s="238"/>
      <c r="S517" s="238"/>
      <c r="T517" s="23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0" t="s">
        <v>136</v>
      </c>
      <c r="AU517" s="240" t="s">
        <v>84</v>
      </c>
      <c r="AV517" s="14" t="s">
        <v>84</v>
      </c>
      <c r="AW517" s="14" t="s">
        <v>35</v>
      </c>
      <c r="AX517" s="14" t="s">
        <v>74</v>
      </c>
      <c r="AY517" s="240" t="s">
        <v>128</v>
      </c>
    </row>
    <row r="518" s="14" customFormat="1">
      <c r="A518" s="14"/>
      <c r="B518" s="230"/>
      <c r="C518" s="231"/>
      <c r="D518" s="221" t="s">
        <v>136</v>
      </c>
      <c r="E518" s="232" t="s">
        <v>19</v>
      </c>
      <c r="F518" s="233" t="s">
        <v>1120</v>
      </c>
      <c r="G518" s="231"/>
      <c r="H518" s="234">
        <v>3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0" t="s">
        <v>136</v>
      </c>
      <c r="AU518" s="240" t="s">
        <v>84</v>
      </c>
      <c r="AV518" s="14" t="s">
        <v>84</v>
      </c>
      <c r="AW518" s="14" t="s">
        <v>35</v>
      </c>
      <c r="AX518" s="14" t="s">
        <v>74</v>
      </c>
      <c r="AY518" s="240" t="s">
        <v>128</v>
      </c>
    </row>
    <row r="519" s="14" customFormat="1">
      <c r="A519" s="14"/>
      <c r="B519" s="230"/>
      <c r="C519" s="231"/>
      <c r="D519" s="221" t="s">
        <v>136</v>
      </c>
      <c r="E519" s="232" t="s">
        <v>19</v>
      </c>
      <c r="F519" s="233" t="s">
        <v>1120</v>
      </c>
      <c r="G519" s="231"/>
      <c r="H519" s="234">
        <v>3</v>
      </c>
      <c r="I519" s="235"/>
      <c r="J519" s="231"/>
      <c r="K519" s="231"/>
      <c r="L519" s="236"/>
      <c r="M519" s="237"/>
      <c r="N519" s="238"/>
      <c r="O519" s="238"/>
      <c r="P519" s="238"/>
      <c r="Q519" s="238"/>
      <c r="R519" s="238"/>
      <c r="S519" s="238"/>
      <c r="T519" s="23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0" t="s">
        <v>136</v>
      </c>
      <c r="AU519" s="240" t="s">
        <v>84</v>
      </c>
      <c r="AV519" s="14" t="s">
        <v>84</v>
      </c>
      <c r="AW519" s="14" t="s">
        <v>35</v>
      </c>
      <c r="AX519" s="14" t="s">
        <v>74</v>
      </c>
      <c r="AY519" s="240" t="s">
        <v>128</v>
      </c>
    </row>
    <row r="520" s="14" customFormat="1">
      <c r="A520" s="14"/>
      <c r="B520" s="230"/>
      <c r="C520" s="231"/>
      <c r="D520" s="221" t="s">
        <v>136</v>
      </c>
      <c r="E520" s="232" t="s">
        <v>19</v>
      </c>
      <c r="F520" s="233" t="s">
        <v>1140</v>
      </c>
      <c r="G520" s="231"/>
      <c r="H520" s="234">
        <v>0</v>
      </c>
      <c r="I520" s="235"/>
      <c r="J520" s="231"/>
      <c r="K520" s="231"/>
      <c r="L520" s="236"/>
      <c r="M520" s="237"/>
      <c r="N520" s="238"/>
      <c r="O520" s="238"/>
      <c r="P520" s="238"/>
      <c r="Q520" s="238"/>
      <c r="R520" s="238"/>
      <c r="S520" s="238"/>
      <c r="T520" s="23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0" t="s">
        <v>136</v>
      </c>
      <c r="AU520" s="240" t="s">
        <v>84</v>
      </c>
      <c r="AV520" s="14" t="s">
        <v>84</v>
      </c>
      <c r="AW520" s="14" t="s">
        <v>35</v>
      </c>
      <c r="AX520" s="14" t="s">
        <v>74</v>
      </c>
      <c r="AY520" s="240" t="s">
        <v>128</v>
      </c>
    </row>
    <row r="521" s="13" customFormat="1">
      <c r="A521" s="13"/>
      <c r="B521" s="219"/>
      <c r="C521" s="220"/>
      <c r="D521" s="221" t="s">
        <v>136</v>
      </c>
      <c r="E521" s="222" t="s">
        <v>19</v>
      </c>
      <c r="F521" s="223" t="s">
        <v>1126</v>
      </c>
      <c r="G521" s="220"/>
      <c r="H521" s="222" t="s">
        <v>19</v>
      </c>
      <c r="I521" s="224"/>
      <c r="J521" s="220"/>
      <c r="K521" s="220"/>
      <c r="L521" s="225"/>
      <c r="M521" s="226"/>
      <c r="N521" s="227"/>
      <c r="O521" s="227"/>
      <c r="P521" s="227"/>
      <c r="Q521" s="227"/>
      <c r="R521" s="227"/>
      <c r="S521" s="227"/>
      <c r="T521" s="22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29" t="s">
        <v>136</v>
      </c>
      <c r="AU521" s="229" t="s">
        <v>84</v>
      </c>
      <c r="AV521" s="13" t="s">
        <v>82</v>
      </c>
      <c r="AW521" s="13" t="s">
        <v>35</v>
      </c>
      <c r="AX521" s="13" t="s">
        <v>74</v>
      </c>
      <c r="AY521" s="229" t="s">
        <v>128</v>
      </c>
    </row>
    <row r="522" s="14" customFormat="1">
      <c r="A522" s="14"/>
      <c r="B522" s="230"/>
      <c r="C522" s="231"/>
      <c r="D522" s="221" t="s">
        <v>136</v>
      </c>
      <c r="E522" s="232" t="s">
        <v>19</v>
      </c>
      <c r="F522" s="233" t="s">
        <v>226</v>
      </c>
      <c r="G522" s="231"/>
      <c r="H522" s="234">
        <v>10</v>
      </c>
      <c r="I522" s="235"/>
      <c r="J522" s="231"/>
      <c r="K522" s="231"/>
      <c r="L522" s="236"/>
      <c r="M522" s="237"/>
      <c r="N522" s="238"/>
      <c r="O522" s="238"/>
      <c r="P522" s="238"/>
      <c r="Q522" s="238"/>
      <c r="R522" s="238"/>
      <c r="S522" s="238"/>
      <c r="T522" s="23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0" t="s">
        <v>136</v>
      </c>
      <c r="AU522" s="240" t="s">
        <v>84</v>
      </c>
      <c r="AV522" s="14" t="s">
        <v>84</v>
      </c>
      <c r="AW522" s="14" t="s">
        <v>35</v>
      </c>
      <c r="AX522" s="14" t="s">
        <v>74</v>
      </c>
      <c r="AY522" s="240" t="s">
        <v>128</v>
      </c>
    </row>
    <row r="523" s="15" customFormat="1">
      <c r="A523" s="15"/>
      <c r="B523" s="251"/>
      <c r="C523" s="252"/>
      <c r="D523" s="221" t="s">
        <v>136</v>
      </c>
      <c r="E523" s="253" t="s">
        <v>19</v>
      </c>
      <c r="F523" s="254" t="s">
        <v>284</v>
      </c>
      <c r="G523" s="252"/>
      <c r="H523" s="255">
        <v>58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1" t="s">
        <v>136</v>
      </c>
      <c r="AU523" s="261" t="s">
        <v>84</v>
      </c>
      <c r="AV523" s="15" t="s">
        <v>134</v>
      </c>
      <c r="AW523" s="15" t="s">
        <v>35</v>
      </c>
      <c r="AX523" s="15" t="s">
        <v>82</v>
      </c>
      <c r="AY523" s="261" t="s">
        <v>128</v>
      </c>
    </row>
    <row r="524" s="2" customFormat="1" ht="16.5" customHeight="1">
      <c r="A524" s="40"/>
      <c r="B524" s="41"/>
      <c r="C524" s="241" t="s">
        <v>1141</v>
      </c>
      <c r="D524" s="241" t="s">
        <v>228</v>
      </c>
      <c r="E524" s="242" t="s">
        <v>1142</v>
      </c>
      <c r="F524" s="243" t="s">
        <v>1143</v>
      </c>
      <c r="G524" s="244" t="s">
        <v>223</v>
      </c>
      <c r="H524" s="245">
        <v>60.899999999999999</v>
      </c>
      <c r="I524" s="246"/>
      <c r="J524" s="247">
        <f>ROUND(I524*H524,2)</f>
        <v>0</v>
      </c>
      <c r="K524" s="243" t="s">
        <v>383</v>
      </c>
      <c r="L524" s="248"/>
      <c r="M524" s="249" t="s">
        <v>19</v>
      </c>
      <c r="N524" s="250" t="s">
        <v>45</v>
      </c>
      <c r="O524" s="86"/>
      <c r="P524" s="215">
        <f>O524*H524</f>
        <v>0</v>
      </c>
      <c r="Q524" s="215">
        <v>0.00068999999999999997</v>
      </c>
      <c r="R524" s="215">
        <f>Q524*H524</f>
        <v>0.042020999999999996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746</v>
      </c>
      <c r="AT524" s="217" t="s">
        <v>228</v>
      </c>
      <c r="AU524" s="217" t="s">
        <v>84</v>
      </c>
      <c r="AY524" s="19" t="s">
        <v>128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82</v>
      </c>
      <c r="BK524" s="218">
        <f>ROUND(I524*H524,2)</f>
        <v>0</v>
      </c>
      <c r="BL524" s="19" t="s">
        <v>746</v>
      </c>
      <c r="BM524" s="217" t="s">
        <v>1144</v>
      </c>
    </row>
    <row r="525" s="14" customFormat="1">
      <c r="A525" s="14"/>
      <c r="B525" s="230"/>
      <c r="C525" s="231"/>
      <c r="D525" s="221" t="s">
        <v>136</v>
      </c>
      <c r="E525" s="232" t="s">
        <v>19</v>
      </c>
      <c r="F525" s="233" t="s">
        <v>1145</v>
      </c>
      <c r="G525" s="231"/>
      <c r="H525" s="234">
        <v>60.899999999999999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0" t="s">
        <v>136</v>
      </c>
      <c r="AU525" s="240" t="s">
        <v>84</v>
      </c>
      <c r="AV525" s="14" t="s">
        <v>84</v>
      </c>
      <c r="AW525" s="14" t="s">
        <v>35</v>
      </c>
      <c r="AX525" s="14" t="s">
        <v>82</v>
      </c>
      <c r="AY525" s="240" t="s">
        <v>128</v>
      </c>
    </row>
    <row r="526" s="2" customFormat="1" ht="24.15" customHeight="1">
      <c r="A526" s="40"/>
      <c r="B526" s="41"/>
      <c r="C526" s="206" t="s">
        <v>1146</v>
      </c>
      <c r="D526" s="206" t="s">
        <v>130</v>
      </c>
      <c r="E526" s="207" t="s">
        <v>512</v>
      </c>
      <c r="F526" s="208" t="s">
        <v>513</v>
      </c>
      <c r="G526" s="209" t="s">
        <v>133</v>
      </c>
      <c r="H526" s="210">
        <v>14</v>
      </c>
      <c r="I526" s="211"/>
      <c r="J526" s="212">
        <f>ROUND(I526*H526,2)</f>
        <v>0</v>
      </c>
      <c r="K526" s="208" t="s">
        <v>383</v>
      </c>
      <c r="L526" s="46"/>
      <c r="M526" s="213" t="s">
        <v>19</v>
      </c>
      <c r="N526" s="214" t="s">
        <v>45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0.28999999999999998</v>
      </c>
      <c r="T526" s="216">
        <f>S526*H526</f>
        <v>4.0599999999999996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265</v>
      </c>
      <c r="AT526" s="217" t="s">
        <v>130</v>
      </c>
      <c r="AU526" s="217" t="s">
        <v>84</v>
      </c>
      <c r="AY526" s="19" t="s">
        <v>128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82</v>
      </c>
      <c r="BK526" s="218">
        <f>ROUND(I526*H526,2)</f>
        <v>0</v>
      </c>
      <c r="BL526" s="19" t="s">
        <v>265</v>
      </c>
      <c r="BM526" s="217" t="s">
        <v>1147</v>
      </c>
    </row>
    <row r="527" s="2" customFormat="1">
      <c r="A527" s="40"/>
      <c r="B527" s="41"/>
      <c r="C527" s="42"/>
      <c r="D527" s="267" t="s">
        <v>385</v>
      </c>
      <c r="E527" s="42"/>
      <c r="F527" s="268" t="s">
        <v>515</v>
      </c>
      <c r="G527" s="42"/>
      <c r="H527" s="42"/>
      <c r="I527" s="269"/>
      <c r="J527" s="42"/>
      <c r="K527" s="42"/>
      <c r="L527" s="46"/>
      <c r="M527" s="270"/>
      <c r="N527" s="271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385</v>
      </c>
      <c r="AU527" s="19" t="s">
        <v>84</v>
      </c>
    </row>
    <row r="528" s="13" customFormat="1">
      <c r="A528" s="13"/>
      <c r="B528" s="219"/>
      <c r="C528" s="220"/>
      <c r="D528" s="221" t="s">
        <v>136</v>
      </c>
      <c r="E528" s="222" t="s">
        <v>19</v>
      </c>
      <c r="F528" s="223" t="s">
        <v>516</v>
      </c>
      <c r="G528" s="220"/>
      <c r="H528" s="222" t="s">
        <v>19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29" t="s">
        <v>136</v>
      </c>
      <c r="AU528" s="229" t="s">
        <v>84</v>
      </c>
      <c r="AV528" s="13" t="s">
        <v>82</v>
      </c>
      <c r="AW528" s="13" t="s">
        <v>35</v>
      </c>
      <c r="AX528" s="13" t="s">
        <v>74</v>
      </c>
      <c r="AY528" s="229" t="s">
        <v>128</v>
      </c>
    </row>
    <row r="529" s="13" customFormat="1">
      <c r="A529" s="13"/>
      <c r="B529" s="219"/>
      <c r="C529" s="220"/>
      <c r="D529" s="221" t="s">
        <v>136</v>
      </c>
      <c r="E529" s="222" t="s">
        <v>19</v>
      </c>
      <c r="F529" s="223" t="s">
        <v>587</v>
      </c>
      <c r="G529" s="220"/>
      <c r="H529" s="222" t="s">
        <v>19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29" t="s">
        <v>136</v>
      </c>
      <c r="AU529" s="229" t="s">
        <v>84</v>
      </c>
      <c r="AV529" s="13" t="s">
        <v>82</v>
      </c>
      <c r="AW529" s="13" t="s">
        <v>35</v>
      </c>
      <c r="AX529" s="13" t="s">
        <v>74</v>
      </c>
      <c r="AY529" s="229" t="s">
        <v>128</v>
      </c>
    </row>
    <row r="530" s="14" customFormat="1">
      <c r="A530" s="14"/>
      <c r="B530" s="230"/>
      <c r="C530" s="231"/>
      <c r="D530" s="221" t="s">
        <v>136</v>
      </c>
      <c r="E530" s="232" t="s">
        <v>19</v>
      </c>
      <c r="F530" s="233" t="s">
        <v>186</v>
      </c>
      <c r="G530" s="231"/>
      <c r="H530" s="234">
        <v>14</v>
      </c>
      <c r="I530" s="235"/>
      <c r="J530" s="231"/>
      <c r="K530" s="231"/>
      <c r="L530" s="236"/>
      <c r="M530" s="237"/>
      <c r="N530" s="238"/>
      <c r="O530" s="238"/>
      <c r="P530" s="238"/>
      <c r="Q530" s="238"/>
      <c r="R530" s="238"/>
      <c r="S530" s="238"/>
      <c r="T530" s="23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0" t="s">
        <v>136</v>
      </c>
      <c r="AU530" s="240" t="s">
        <v>84</v>
      </c>
      <c r="AV530" s="14" t="s">
        <v>84</v>
      </c>
      <c r="AW530" s="14" t="s">
        <v>35</v>
      </c>
      <c r="AX530" s="14" t="s">
        <v>82</v>
      </c>
      <c r="AY530" s="240" t="s">
        <v>128</v>
      </c>
    </row>
    <row r="531" s="2" customFormat="1" ht="16.5" customHeight="1">
      <c r="A531" s="40"/>
      <c r="B531" s="41"/>
      <c r="C531" s="206" t="s">
        <v>1148</v>
      </c>
      <c r="D531" s="206" t="s">
        <v>130</v>
      </c>
      <c r="E531" s="207" t="s">
        <v>371</v>
      </c>
      <c r="F531" s="208" t="s">
        <v>372</v>
      </c>
      <c r="G531" s="209" t="s">
        <v>365</v>
      </c>
      <c r="H531" s="210">
        <v>4.0599999999999996</v>
      </c>
      <c r="I531" s="211"/>
      <c r="J531" s="212">
        <f>ROUND(I531*H531,2)</f>
        <v>0</v>
      </c>
      <c r="K531" s="208" t="s">
        <v>383</v>
      </c>
      <c r="L531" s="46"/>
      <c r="M531" s="213" t="s">
        <v>19</v>
      </c>
      <c r="N531" s="214" t="s">
        <v>45</v>
      </c>
      <c r="O531" s="86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265</v>
      </c>
      <c r="AT531" s="217" t="s">
        <v>130</v>
      </c>
      <c r="AU531" s="217" t="s">
        <v>84</v>
      </c>
      <c r="AY531" s="19" t="s">
        <v>128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82</v>
      </c>
      <c r="BK531" s="218">
        <f>ROUND(I531*H531,2)</f>
        <v>0</v>
      </c>
      <c r="BL531" s="19" t="s">
        <v>265</v>
      </c>
      <c r="BM531" s="217" t="s">
        <v>1149</v>
      </c>
    </row>
    <row r="532" s="2" customFormat="1">
      <c r="A532" s="40"/>
      <c r="B532" s="41"/>
      <c r="C532" s="42"/>
      <c r="D532" s="267" t="s">
        <v>385</v>
      </c>
      <c r="E532" s="42"/>
      <c r="F532" s="268" t="s">
        <v>1150</v>
      </c>
      <c r="G532" s="42"/>
      <c r="H532" s="42"/>
      <c r="I532" s="269"/>
      <c r="J532" s="42"/>
      <c r="K532" s="42"/>
      <c r="L532" s="46"/>
      <c r="M532" s="270"/>
      <c r="N532" s="271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385</v>
      </c>
      <c r="AU532" s="19" t="s">
        <v>84</v>
      </c>
    </row>
    <row r="533" s="2" customFormat="1" ht="21.75" customHeight="1">
      <c r="A533" s="40"/>
      <c r="B533" s="41"/>
      <c r="C533" s="206" t="s">
        <v>1151</v>
      </c>
      <c r="D533" s="206" t="s">
        <v>130</v>
      </c>
      <c r="E533" s="207" t="s">
        <v>375</v>
      </c>
      <c r="F533" s="208" t="s">
        <v>376</v>
      </c>
      <c r="G533" s="209" t="s">
        <v>365</v>
      </c>
      <c r="H533" s="210">
        <v>40.600000000000001</v>
      </c>
      <c r="I533" s="211"/>
      <c r="J533" s="212">
        <f>ROUND(I533*H533,2)</f>
        <v>0</v>
      </c>
      <c r="K533" s="208" t="s">
        <v>383</v>
      </c>
      <c r="L533" s="46"/>
      <c r="M533" s="213" t="s">
        <v>19</v>
      </c>
      <c r="N533" s="214" t="s">
        <v>45</v>
      </c>
      <c r="O533" s="86"/>
      <c r="P533" s="215">
        <f>O533*H533</f>
        <v>0</v>
      </c>
      <c r="Q533" s="215">
        <v>0</v>
      </c>
      <c r="R533" s="215">
        <f>Q533*H533</f>
        <v>0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265</v>
      </c>
      <c r="AT533" s="217" t="s">
        <v>130</v>
      </c>
      <c r="AU533" s="217" t="s">
        <v>84</v>
      </c>
      <c r="AY533" s="19" t="s">
        <v>128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82</v>
      </c>
      <c r="BK533" s="218">
        <f>ROUND(I533*H533,2)</f>
        <v>0</v>
      </c>
      <c r="BL533" s="19" t="s">
        <v>265</v>
      </c>
      <c r="BM533" s="217" t="s">
        <v>1152</v>
      </c>
    </row>
    <row r="534" s="2" customFormat="1">
      <c r="A534" s="40"/>
      <c r="B534" s="41"/>
      <c r="C534" s="42"/>
      <c r="D534" s="267" t="s">
        <v>385</v>
      </c>
      <c r="E534" s="42"/>
      <c r="F534" s="268" t="s">
        <v>1153</v>
      </c>
      <c r="G534" s="42"/>
      <c r="H534" s="42"/>
      <c r="I534" s="269"/>
      <c r="J534" s="42"/>
      <c r="K534" s="42"/>
      <c r="L534" s="46"/>
      <c r="M534" s="276"/>
      <c r="N534" s="277"/>
      <c r="O534" s="264"/>
      <c r="P534" s="264"/>
      <c r="Q534" s="264"/>
      <c r="R534" s="264"/>
      <c r="S534" s="264"/>
      <c r="T534" s="278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385</v>
      </c>
      <c r="AU534" s="19" t="s">
        <v>84</v>
      </c>
    </row>
    <row r="535" s="2" customFormat="1" ht="6.96" customHeight="1">
      <c r="A535" s="40"/>
      <c r="B535" s="61"/>
      <c r="C535" s="62"/>
      <c r="D535" s="62"/>
      <c r="E535" s="62"/>
      <c r="F535" s="62"/>
      <c r="G535" s="62"/>
      <c r="H535" s="62"/>
      <c r="I535" s="62"/>
      <c r="J535" s="62"/>
      <c r="K535" s="62"/>
      <c r="L535" s="46"/>
      <c r="M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</row>
  </sheetData>
  <sheetProtection sheet="1" autoFilter="0" formatColumns="0" formatRows="0" objects="1" scenarios="1" spinCount="100000" saltValue="fLV+A8MUEaARQaHnZ3KHd3mrM0U41nbjZmIuVzg4GGAB7QlPgF3wX83ABVk379/7B0V6TkNXEb9UqGn3G3SvjQ==" hashValue="ITig+wkidwG2lJdaRX1saYkfG6RC32SpvHHhgFxXZazrV1RTw+xRL5biKaanCLmsKgleGFv2Mj//GefmxPzhiQ==" algorithmName="SHA-512" password="CC35"/>
  <autoFilter ref="C89:K53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113106123"/>
    <hyperlink ref="F100" r:id="rId2" display="https://podminky.urs.cz/item/CS_URS_2025_01/596211120"/>
    <hyperlink ref="F112" r:id="rId3" display="https://podminky.urs.cz/item/CS_URS_2025_01/564710001"/>
    <hyperlink ref="F118" r:id="rId4" display="https://podminky.urs.cz/item/CS_URS_2025_01/564851011"/>
    <hyperlink ref="F125" r:id="rId5" display="https://podminky.urs.cz/item/CS_URS_2025_01/998223011"/>
    <hyperlink ref="F127" r:id="rId6" display="https://podminky.urs.cz/item/CS_URS_2025_01/998223091"/>
    <hyperlink ref="F129" r:id="rId7" display="https://podminky.urs.cz/item/CS_URS_2025_01/998223095"/>
    <hyperlink ref="F131" r:id="rId8" display="https://podminky.urs.cz/item/CS_URS_2025_01/998229111"/>
    <hyperlink ref="F133" r:id="rId9" display="https://podminky.urs.cz/item/CS_URS_2025_01/998229121"/>
    <hyperlink ref="F137" r:id="rId10" display="https://podminky.urs.cz/item/CS_URS_2025_01/741122122"/>
    <hyperlink ref="F141" r:id="rId11" display="https://podminky.urs.cz/item/CS_URS_2025_01/741122152"/>
    <hyperlink ref="F145" r:id="rId12" display="https://podminky.urs.cz/item/CS_URS_2025_01/741122153"/>
    <hyperlink ref="F149" r:id="rId13" display="https://podminky.urs.cz/item/CS_URS_2025_01/741122155"/>
    <hyperlink ref="F153" r:id="rId14" display="https://podminky.urs.cz/item/CS_URS_2025_01/741122222"/>
    <hyperlink ref="F210" r:id="rId15" display="https://podminky.urs.cz/item/CS_URS_2025_01/741210201"/>
    <hyperlink ref="F214" r:id="rId16" display="https://podminky.urs.cz/item/CS_URS_2025_01/741230001"/>
    <hyperlink ref="F218" r:id="rId17" display="https://podminky.urs.cz/item/CS_URS_2025_01/741231013"/>
    <hyperlink ref="F222" r:id="rId18" display="https://podminky.urs.cz/item/CS_URS_2025_01/741231003"/>
    <hyperlink ref="F226" r:id="rId19" display="https://podminky.urs.cz/item/CS_URS_2025_01/998741121"/>
    <hyperlink ref="F228" r:id="rId20" display="https://podminky.urs.cz/item/CS_URS_2025_01/998741129"/>
    <hyperlink ref="F232" r:id="rId21" display="https://podminky.urs.cz/item/CS_URS_2025_01/210220020"/>
    <hyperlink ref="F239" r:id="rId22" display="https://podminky.urs.cz/item/CS_URS_2025_01/210220022"/>
    <hyperlink ref="F330" r:id="rId23" display="https://podminky.urs.cz/item/CS_URS_2025_01/220960182"/>
    <hyperlink ref="F334" r:id="rId24" display="https://podminky.urs.cz/item/CS_URS_2025_01/220960003"/>
    <hyperlink ref="F339" r:id="rId25" display="https://podminky.urs.cz/item/CS_URS_2025_01/220960002"/>
    <hyperlink ref="F345" r:id="rId26" display="https://podminky.urs.cz/item/CS_URS_2025_01/220960005"/>
    <hyperlink ref="F349" r:id="rId27" display="https://podminky.urs.cz/item/CS_URS_2025_01/220960021"/>
    <hyperlink ref="F352" r:id="rId28" display="https://podminky.urs.cz/item/CS_URS_2025_01/220960031"/>
    <hyperlink ref="F356" r:id="rId29" display="https://podminky.urs.cz/item/CS_URS_2025_01/220960036"/>
    <hyperlink ref="F360" r:id="rId30" display="https://podminky.urs.cz/item/CS_URS_2025_01/220960041"/>
    <hyperlink ref="F364" r:id="rId31" display="https://podminky.urs.cz/item/CS_URS_2025_01/220960044"/>
    <hyperlink ref="F368" r:id="rId32" display="https://podminky.urs.cz/item/CS_URS_2025_01/220960113"/>
    <hyperlink ref="F372" r:id="rId33" display="https://podminky.urs.cz/item/CS_URS_2025_01/220960161"/>
    <hyperlink ref="F376" r:id="rId34" display="https://podminky.urs.cz/item/CS_URS_2025_01/220960116"/>
    <hyperlink ref="F380" r:id="rId35" display="https://podminky.urs.cz/item/CS_URS_2025_01/220960120"/>
    <hyperlink ref="F384" r:id="rId36" display="https://podminky.urs.cz/item/CS_URS_2025_01/220960125"/>
    <hyperlink ref="F388" r:id="rId37" display="https://podminky.urs.cz/item/CS_URS_2025_01/220960126"/>
    <hyperlink ref="F392" r:id="rId38" display="https://podminky.urs.cz/item/CS_URS_2025_01/220960133"/>
    <hyperlink ref="F396" r:id="rId39" display="https://podminky.urs.cz/item/CS_URS_2025_01/220960134"/>
    <hyperlink ref="F400" r:id="rId40" display="https://podminky.urs.cz/item/CS_URS_2025_01/220960156"/>
    <hyperlink ref="F404" r:id="rId41" display="https://podminky.urs.cz/item/CS_URS_2025_01/220960171"/>
    <hyperlink ref="F408" r:id="rId42" display="https://podminky.urs.cz/item/CS_URS_2025_01/220960191"/>
    <hyperlink ref="F412" r:id="rId43" display="https://podminky.urs.cz/item/CS_URS_2025_01/220960197"/>
    <hyperlink ref="F416" r:id="rId44" display="https://podminky.urs.cz/item/CS_URS_2025_01/220960222"/>
    <hyperlink ref="F420" r:id="rId45" display="https://podminky.urs.cz/item/CS_URS_2025_01/220960311"/>
    <hyperlink ref="F424" r:id="rId46" display="https://podminky.urs.cz/item/CS_URS_2025_01/220960312"/>
    <hyperlink ref="F428" r:id="rId47" display="https://podminky.urs.cz/item/CS_URS_2025_01/220110152"/>
    <hyperlink ref="F432" r:id="rId48" display="https://podminky.urs.cz/item/CS_URS_2025_01/220110346"/>
    <hyperlink ref="F439" r:id="rId49" display="https://podminky.urs.cz/item/CS_URS_2025_01/220300523"/>
    <hyperlink ref="F443" r:id="rId50" display="https://podminky.urs.cz/item/CS_URS_2025_01/220300533"/>
    <hyperlink ref="F452" r:id="rId51" display="https://podminky.urs.cz/item/CS_URS_2025_01/460010022"/>
    <hyperlink ref="F456" r:id="rId52" display="https://podminky.urs.cz/item/CS_URS_2025_01/460161152"/>
    <hyperlink ref="F460" r:id="rId53" display="https://podminky.urs.cz/item/CS_URS_2025_01/460161482"/>
    <hyperlink ref="F464" r:id="rId54" display="https://podminky.urs.cz/item/CS_URS_2025_01/460631212"/>
    <hyperlink ref="F473" r:id="rId55" display="https://podminky.urs.cz/item/CS_URS_2025_01/460631215"/>
    <hyperlink ref="F479" r:id="rId56" display="https://podminky.urs.cz/item/CS_URS_2025_01/460632113"/>
    <hyperlink ref="F483" r:id="rId57" display="https://podminky.urs.cz/item/CS_URS_2025_01/460632213"/>
    <hyperlink ref="F487" r:id="rId58" display="https://podminky.urs.cz/item/CS_URS_2025_01/460791212"/>
    <hyperlink ref="F507" r:id="rId59" display="https://podminky.urs.cz/item/CS_URS_2025_01/460791214"/>
    <hyperlink ref="F527" r:id="rId60" display="https://podminky.urs.cz/item/CS_URS_2025_01/468011122"/>
    <hyperlink ref="F532" r:id="rId61" display="https://podminky.urs.cz/item/CS_URS_2025_01/469972111"/>
    <hyperlink ref="F534" r:id="rId62" display="https://podminky.urs.cz/item/CS_URS_2025_01/469972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Měšice, křižovatka silnic II/244 x III/2443 – SSZ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1154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ROUND((SUM(BE81:BE101)),  2)</f>
        <v>0</v>
      </c>
      <c r="G33" s="40"/>
      <c r="H33" s="40"/>
      <c r="I33" s="150">
        <v>0.20999999999999999</v>
      </c>
      <c r="J33" s="149">
        <f>ROUND(((SUM(BE81:BE101))*I33),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ROUND((SUM(BF81:BF101)),  2)</f>
        <v>0</v>
      </c>
      <c r="G34" s="40"/>
      <c r="H34" s="40"/>
      <c r="I34" s="150">
        <v>0.12</v>
      </c>
      <c r="J34" s="149">
        <f>ROUND(((SUM(BF81:BF101))*I34),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ROUND((SUM(BG81:BG101)),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ROUND((SUM(BH81:BH101)),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ROUND((SUM(BI81:BI101)),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Měšice, křižovatka silnic II/244 x III/2443 – SSZ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DK - Příprava pro dohledové kamery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Měšice, křižovatka silnic 11/244 x 111/2443</v>
      </c>
      <c r="G52" s="42"/>
      <c r="H52" s="42"/>
      <c r="I52" s="34" t="s">
        <v>23</v>
      </c>
      <c r="J52" s="74" t="str">
        <f>IF(J12="","",J12)</f>
        <v>19. 2. 2025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KSÚS Středočeského kraje</v>
      </c>
      <c r="G54" s="42"/>
      <c r="H54" s="42"/>
      <c r="I54" s="34" t="s">
        <v>31</v>
      </c>
      <c r="J54" s="38" t="str">
        <f>E21</f>
        <v>AŽD Praha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AŽD Praha s.r.o., DAST Brno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581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582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113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Měšice, křižovatka silnic II/244 x III/2443 – SSZ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DK - Příprava pro dohledové kamery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Měšice, křižovatka silnic 11/244 x 111/2443</v>
      </c>
      <c r="G75" s="42"/>
      <c r="H75" s="42"/>
      <c r="I75" s="34" t="s">
        <v>23</v>
      </c>
      <c r="J75" s="74" t="str">
        <f>IF(J12="","",J12)</f>
        <v>19. 2. 2025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KSÚS Středočeského kraje</v>
      </c>
      <c r="G77" s="42"/>
      <c r="H77" s="42"/>
      <c r="I77" s="34" t="s">
        <v>31</v>
      </c>
      <c r="J77" s="38" t="str">
        <f>E21</f>
        <v>AŽD Praha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>AŽD Praha s.r.o., DAST Brno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114</v>
      </c>
      <c r="D80" s="182" t="s">
        <v>59</v>
      </c>
      <c r="E80" s="182" t="s">
        <v>55</v>
      </c>
      <c r="F80" s="182" t="s">
        <v>56</v>
      </c>
      <c r="G80" s="182" t="s">
        <v>115</v>
      </c>
      <c r="H80" s="182" t="s">
        <v>116</v>
      </c>
      <c r="I80" s="182" t="s">
        <v>117</v>
      </c>
      <c r="J80" s="182" t="s">
        <v>102</v>
      </c>
      <c r="K80" s="183" t="s">
        <v>118</v>
      </c>
      <c r="L80" s="184"/>
      <c r="M80" s="94" t="s">
        <v>19</v>
      </c>
      <c r="N80" s="95" t="s">
        <v>44</v>
      </c>
      <c r="O80" s="95" t="s">
        <v>119</v>
      </c>
      <c r="P80" s="95" t="s">
        <v>120</v>
      </c>
      <c r="Q80" s="95" t="s">
        <v>121</v>
      </c>
      <c r="R80" s="95" t="s">
        <v>122</v>
      </c>
      <c r="S80" s="95" t="s">
        <v>123</v>
      </c>
      <c r="T80" s="96" t="s">
        <v>124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125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0.0074200000000000004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73</v>
      </c>
      <c r="AU81" s="19" t="s">
        <v>103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73</v>
      </c>
      <c r="E82" s="193" t="s">
        <v>614</v>
      </c>
      <c r="F82" s="193" t="s">
        <v>615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0.0074200000000000004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84</v>
      </c>
      <c r="AT82" s="202" t="s">
        <v>73</v>
      </c>
      <c r="AU82" s="202" t="s">
        <v>74</v>
      </c>
      <c r="AY82" s="201" t="s">
        <v>128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73</v>
      </c>
      <c r="E83" s="204" t="s">
        <v>616</v>
      </c>
      <c r="F83" s="204" t="s">
        <v>617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SUM(P84:P101)</f>
        <v>0</v>
      </c>
      <c r="Q83" s="198"/>
      <c r="R83" s="199">
        <f>SUM(R84:R101)</f>
        <v>0.0074200000000000004</v>
      </c>
      <c r="S83" s="198"/>
      <c r="T83" s="200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84</v>
      </c>
      <c r="AT83" s="202" t="s">
        <v>73</v>
      </c>
      <c r="AU83" s="202" t="s">
        <v>82</v>
      </c>
      <c r="AY83" s="201" t="s">
        <v>128</v>
      </c>
      <c r="BK83" s="203">
        <f>SUM(BK84:BK101)</f>
        <v>0</v>
      </c>
    </row>
    <row r="84" s="2" customFormat="1" ht="16.5" customHeight="1">
      <c r="A84" s="40"/>
      <c r="B84" s="41"/>
      <c r="C84" s="241" t="s">
        <v>264</v>
      </c>
      <c r="D84" s="241" t="s">
        <v>228</v>
      </c>
      <c r="E84" s="242" t="s">
        <v>688</v>
      </c>
      <c r="F84" s="243" t="s">
        <v>689</v>
      </c>
      <c r="G84" s="244" t="s">
        <v>223</v>
      </c>
      <c r="H84" s="245">
        <v>169</v>
      </c>
      <c r="I84" s="246"/>
      <c r="J84" s="247">
        <f>ROUND(I84*H84,2)</f>
        <v>0</v>
      </c>
      <c r="K84" s="243" t="s">
        <v>19</v>
      </c>
      <c r="L84" s="248"/>
      <c r="M84" s="249" t="s">
        <v>19</v>
      </c>
      <c r="N84" s="250" t="s">
        <v>45</v>
      </c>
      <c r="O84" s="86"/>
      <c r="P84" s="215">
        <f>O84*H84</f>
        <v>0</v>
      </c>
      <c r="Q84" s="215">
        <v>4.0000000000000003E-05</v>
      </c>
      <c r="R84" s="215">
        <f>Q84*H84</f>
        <v>0.0067600000000000004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656</v>
      </c>
      <c r="AT84" s="217" t="s">
        <v>228</v>
      </c>
      <c r="AU84" s="217" t="s">
        <v>84</v>
      </c>
      <c r="AY84" s="19" t="s">
        <v>128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82</v>
      </c>
      <c r="BK84" s="218">
        <f>ROUND(I84*H84,2)</f>
        <v>0</v>
      </c>
      <c r="BL84" s="19" t="s">
        <v>265</v>
      </c>
      <c r="BM84" s="217" t="s">
        <v>1155</v>
      </c>
    </row>
    <row r="85" s="2" customFormat="1">
      <c r="A85" s="40"/>
      <c r="B85" s="41"/>
      <c r="C85" s="42"/>
      <c r="D85" s="221" t="s">
        <v>1156</v>
      </c>
      <c r="E85" s="42"/>
      <c r="F85" s="279" t="s">
        <v>1157</v>
      </c>
      <c r="G85" s="42"/>
      <c r="H85" s="42"/>
      <c r="I85" s="269"/>
      <c r="J85" s="42"/>
      <c r="K85" s="42"/>
      <c r="L85" s="46"/>
      <c r="M85" s="270"/>
      <c r="N85" s="27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1156</v>
      </c>
      <c r="AU85" s="19" t="s">
        <v>84</v>
      </c>
    </row>
    <row r="86" s="13" customFormat="1">
      <c r="A86" s="13"/>
      <c r="B86" s="219"/>
      <c r="C86" s="220"/>
      <c r="D86" s="221" t="s">
        <v>136</v>
      </c>
      <c r="E86" s="222" t="s">
        <v>19</v>
      </c>
      <c r="F86" s="223" t="s">
        <v>1158</v>
      </c>
      <c r="G86" s="220"/>
      <c r="H86" s="222" t="s">
        <v>19</v>
      </c>
      <c r="I86" s="224"/>
      <c r="J86" s="220"/>
      <c r="K86" s="220"/>
      <c r="L86" s="225"/>
      <c r="M86" s="226"/>
      <c r="N86" s="227"/>
      <c r="O86" s="227"/>
      <c r="P86" s="227"/>
      <c r="Q86" s="227"/>
      <c r="R86" s="227"/>
      <c r="S86" s="227"/>
      <c r="T86" s="22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9" t="s">
        <v>136</v>
      </c>
      <c r="AU86" s="229" t="s">
        <v>84</v>
      </c>
      <c r="AV86" s="13" t="s">
        <v>82</v>
      </c>
      <c r="AW86" s="13" t="s">
        <v>35</v>
      </c>
      <c r="AX86" s="13" t="s">
        <v>74</v>
      </c>
      <c r="AY86" s="229" t="s">
        <v>128</v>
      </c>
    </row>
    <row r="87" s="14" customFormat="1">
      <c r="A87" s="14"/>
      <c r="B87" s="230"/>
      <c r="C87" s="231"/>
      <c r="D87" s="221" t="s">
        <v>136</v>
      </c>
      <c r="E87" s="232" t="s">
        <v>19</v>
      </c>
      <c r="F87" s="233" t="s">
        <v>555</v>
      </c>
      <c r="G87" s="231"/>
      <c r="H87" s="234">
        <v>169</v>
      </c>
      <c r="I87" s="235"/>
      <c r="J87" s="231"/>
      <c r="K87" s="231"/>
      <c r="L87" s="236"/>
      <c r="M87" s="237"/>
      <c r="N87" s="238"/>
      <c r="O87" s="238"/>
      <c r="P87" s="238"/>
      <c r="Q87" s="238"/>
      <c r="R87" s="238"/>
      <c r="S87" s="238"/>
      <c r="T87" s="239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0" t="s">
        <v>136</v>
      </c>
      <c r="AU87" s="240" t="s">
        <v>84</v>
      </c>
      <c r="AV87" s="14" t="s">
        <v>84</v>
      </c>
      <c r="AW87" s="14" t="s">
        <v>35</v>
      </c>
      <c r="AX87" s="14" t="s">
        <v>82</v>
      </c>
      <c r="AY87" s="240" t="s">
        <v>128</v>
      </c>
    </row>
    <row r="88" s="2" customFormat="1" ht="24.15" customHeight="1">
      <c r="A88" s="40"/>
      <c r="B88" s="41"/>
      <c r="C88" s="206" t="s">
        <v>84</v>
      </c>
      <c r="D88" s="206" t="s">
        <v>130</v>
      </c>
      <c r="E88" s="207" t="s">
        <v>1159</v>
      </c>
      <c r="F88" s="208" t="s">
        <v>1160</v>
      </c>
      <c r="G88" s="209" t="s">
        <v>223</v>
      </c>
      <c r="H88" s="210">
        <v>169</v>
      </c>
      <c r="I88" s="211"/>
      <c r="J88" s="212">
        <f>ROUND(I88*H88,2)</f>
        <v>0</v>
      </c>
      <c r="K88" s="208" t="s">
        <v>383</v>
      </c>
      <c r="L88" s="46"/>
      <c r="M88" s="213" t="s">
        <v>19</v>
      </c>
      <c r="N88" s="214" t="s">
        <v>45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533</v>
      </c>
      <c r="AT88" s="217" t="s">
        <v>130</v>
      </c>
      <c r="AU88" s="217" t="s">
        <v>84</v>
      </c>
      <c r="AY88" s="19" t="s">
        <v>128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82</v>
      </c>
      <c r="BK88" s="218">
        <f>ROUND(I88*H88,2)</f>
        <v>0</v>
      </c>
      <c r="BL88" s="19" t="s">
        <v>533</v>
      </c>
      <c r="BM88" s="217" t="s">
        <v>1161</v>
      </c>
    </row>
    <row r="89" s="2" customFormat="1">
      <c r="A89" s="40"/>
      <c r="B89" s="41"/>
      <c r="C89" s="42"/>
      <c r="D89" s="267" t="s">
        <v>385</v>
      </c>
      <c r="E89" s="42"/>
      <c r="F89" s="268" t="s">
        <v>1162</v>
      </c>
      <c r="G89" s="42"/>
      <c r="H89" s="42"/>
      <c r="I89" s="269"/>
      <c r="J89" s="42"/>
      <c r="K89" s="42"/>
      <c r="L89" s="46"/>
      <c r="M89" s="270"/>
      <c r="N89" s="27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385</v>
      </c>
      <c r="AU89" s="19" t="s">
        <v>84</v>
      </c>
    </row>
    <row r="90" s="13" customFormat="1">
      <c r="A90" s="13"/>
      <c r="B90" s="219"/>
      <c r="C90" s="220"/>
      <c r="D90" s="221" t="s">
        <v>136</v>
      </c>
      <c r="E90" s="222" t="s">
        <v>19</v>
      </c>
      <c r="F90" s="223" t="s">
        <v>1163</v>
      </c>
      <c r="G90" s="220"/>
      <c r="H90" s="222" t="s">
        <v>19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136</v>
      </c>
      <c r="AU90" s="229" t="s">
        <v>84</v>
      </c>
      <c r="AV90" s="13" t="s">
        <v>82</v>
      </c>
      <c r="AW90" s="13" t="s">
        <v>35</v>
      </c>
      <c r="AX90" s="13" t="s">
        <v>74</v>
      </c>
      <c r="AY90" s="229" t="s">
        <v>128</v>
      </c>
    </row>
    <row r="91" s="14" customFormat="1">
      <c r="A91" s="14"/>
      <c r="B91" s="230"/>
      <c r="C91" s="231"/>
      <c r="D91" s="221" t="s">
        <v>136</v>
      </c>
      <c r="E91" s="232" t="s">
        <v>19</v>
      </c>
      <c r="F91" s="233" t="s">
        <v>555</v>
      </c>
      <c r="G91" s="231"/>
      <c r="H91" s="234">
        <v>169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0" t="s">
        <v>136</v>
      </c>
      <c r="AU91" s="240" t="s">
        <v>84</v>
      </c>
      <c r="AV91" s="14" t="s">
        <v>84</v>
      </c>
      <c r="AW91" s="14" t="s">
        <v>35</v>
      </c>
      <c r="AX91" s="14" t="s">
        <v>82</v>
      </c>
      <c r="AY91" s="240" t="s">
        <v>128</v>
      </c>
    </row>
    <row r="92" s="2" customFormat="1" ht="16.5" customHeight="1">
      <c r="A92" s="40"/>
      <c r="B92" s="41"/>
      <c r="C92" s="206" t="s">
        <v>166</v>
      </c>
      <c r="D92" s="206" t="s">
        <v>130</v>
      </c>
      <c r="E92" s="207" t="s">
        <v>1164</v>
      </c>
      <c r="F92" s="208" t="s">
        <v>1165</v>
      </c>
      <c r="G92" s="209" t="s">
        <v>217</v>
      </c>
      <c r="H92" s="210">
        <v>1</v>
      </c>
      <c r="I92" s="211"/>
      <c r="J92" s="212">
        <f>ROUND(I92*H92,2)</f>
        <v>0</v>
      </c>
      <c r="K92" s="208" t="s">
        <v>383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533</v>
      </c>
      <c r="AT92" s="217" t="s">
        <v>130</v>
      </c>
      <c r="AU92" s="217" t="s">
        <v>84</v>
      </c>
      <c r="AY92" s="19" t="s">
        <v>128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533</v>
      </c>
      <c r="BM92" s="217" t="s">
        <v>1166</v>
      </c>
    </row>
    <row r="93" s="2" customFormat="1">
      <c r="A93" s="40"/>
      <c r="B93" s="41"/>
      <c r="C93" s="42"/>
      <c r="D93" s="267" t="s">
        <v>385</v>
      </c>
      <c r="E93" s="42"/>
      <c r="F93" s="268" t="s">
        <v>1167</v>
      </c>
      <c r="G93" s="42"/>
      <c r="H93" s="42"/>
      <c r="I93" s="269"/>
      <c r="J93" s="42"/>
      <c r="K93" s="42"/>
      <c r="L93" s="46"/>
      <c r="M93" s="270"/>
      <c r="N93" s="27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385</v>
      </c>
      <c r="AU93" s="19" t="s">
        <v>84</v>
      </c>
    </row>
    <row r="94" s="13" customFormat="1">
      <c r="A94" s="13"/>
      <c r="B94" s="219"/>
      <c r="C94" s="220"/>
      <c r="D94" s="221" t="s">
        <v>136</v>
      </c>
      <c r="E94" s="222" t="s">
        <v>19</v>
      </c>
      <c r="F94" s="223" t="s">
        <v>1168</v>
      </c>
      <c r="G94" s="220"/>
      <c r="H94" s="222" t="s">
        <v>19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136</v>
      </c>
      <c r="AU94" s="229" t="s">
        <v>84</v>
      </c>
      <c r="AV94" s="13" t="s">
        <v>82</v>
      </c>
      <c r="AW94" s="13" t="s">
        <v>35</v>
      </c>
      <c r="AX94" s="13" t="s">
        <v>74</v>
      </c>
      <c r="AY94" s="229" t="s">
        <v>128</v>
      </c>
    </row>
    <row r="95" s="14" customFormat="1">
      <c r="A95" s="14"/>
      <c r="B95" s="230"/>
      <c r="C95" s="231"/>
      <c r="D95" s="221" t="s">
        <v>136</v>
      </c>
      <c r="E95" s="232" t="s">
        <v>19</v>
      </c>
      <c r="F95" s="233" t="s">
        <v>82</v>
      </c>
      <c r="G95" s="231"/>
      <c r="H95" s="234">
        <v>1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0" t="s">
        <v>136</v>
      </c>
      <c r="AU95" s="240" t="s">
        <v>84</v>
      </c>
      <c r="AV95" s="14" t="s">
        <v>84</v>
      </c>
      <c r="AW95" s="14" t="s">
        <v>35</v>
      </c>
      <c r="AX95" s="14" t="s">
        <v>82</v>
      </c>
      <c r="AY95" s="240" t="s">
        <v>128</v>
      </c>
    </row>
    <row r="96" s="2" customFormat="1" ht="16.5" customHeight="1">
      <c r="A96" s="40"/>
      <c r="B96" s="41"/>
      <c r="C96" s="241" t="s">
        <v>354</v>
      </c>
      <c r="D96" s="241" t="s">
        <v>228</v>
      </c>
      <c r="E96" s="242" t="s">
        <v>1169</v>
      </c>
      <c r="F96" s="243" t="s">
        <v>1170</v>
      </c>
      <c r="G96" s="244" t="s">
        <v>217</v>
      </c>
      <c r="H96" s="245">
        <v>1</v>
      </c>
      <c r="I96" s="246"/>
      <c r="J96" s="247">
        <f>ROUND(I96*H96,2)</f>
        <v>0</v>
      </c>
      <c r="K96" s="243" t="s">
        <v>383</v>
      </c>
      <c r="L96" s="248"/>
      <c r="M96" s="249" t="s">
        <v>19</v>
      </c>
      <c r="N96" s="250" t="s">
        <v>45</v>
      </c>
      <c r="O96" s="86"/>
      <c r="P96" s="215">
        <f>O96*H96</f>
        <v>0</v>
      </c>
      <c r="Q96" s="215">
        <v>0.00025999999999999998</v>
      </c>
      <c r="R96" s="215">
        <f>Q96*H96</f>
        <v>0.00025999999999999998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207</v>
      </c>
      <c r="AT96" s="217" t="s">
        <v>228</v>
      </c>
      <c r="AU96" s="217" t="s">
        <v>84</v>
      </c>
      <c r="AY96" s="19" t="s">
        <v>128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82</v>
      </c>
      <c r="BK96" s="218">
        <f>ROUND(I96*H96,2)</f>
        <v>0</v>
      </c>
      <c r="BL96" s="19" t="s">
        <v>533</v>
      </c>
      <c r="BM96" s="217" t="s">
        <v>1171</v>
      </c>
    </row>
    <row r="97" s="2" customFormat="1" ht="16.5" customHeight="1">
      <c r="A97" s="40"/>
      <c r="B97" s="41"/>
      <c r="C97" s="206" t="s">
        <v>144</v>
      </c>
      <c r="D97" s="206" t="s">
        <v>130</v>
      </c>
      <c r="E97" s="207" t="s">
        <v>1172</v>
      </c>
      <c r="F97" s="208" t="s">
        <v>1173</v>
      </c>
      <c r="G97" s="209" t="s">
        <v>217</v>
      </c>
      <c r="H97" s="210">
        <v>1</v>
      </c>
      <c r="I97" s="211"/>
      <c r="J97" s="212">
        <f>ROUND(I97*H97,2)</f>
        <v>0</v>
      </c>
      <c r="K97" s="208" t="s">
        <v>383</v>
      </c>
      <c r="L97" s="46"/>
      <c r="M97" s="213" t="s">
        <v>19</v>
      </c>
      <c r="N97" s="214" t="s">
        <v>45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533</v>
      </c>
      <c r="AT97" s="217" t="s">
        <v>130</v>
      </c>
      <c r="AU97" s="217" t="s">
        <v>84</v>
      </c>
      <c r="AY97" s="19" t="s">
        <v>128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82</v>
      </c>
      <c r="BK97" s="218">
        <f>ROUND(I97*H97,2)</f>
        <v>0</v>
      </c>
      <c r="BL97" s="19" t="s">
        <v>533</v>
      </c>
      <c r="BM97" s="217" t="s">
        <v>1174</v>
      </c>
    </row>
    <row r="98" s="2" customFormat="1">
      <c r="A98" s="40"/>
      <c r="B98" s="41"/>
      <c r="C98" s="42"/>
      <c r="D98" s="267" t="s">
        <v>385</v>
      </c>
      <c r="E98" s="42"/>
      <c r="F98" s="268" t="s">
        <v>1175</v>
      </c>
      <c r="G98" s="42"/>
      <c r="H98" s="42"/>
      <c r="I98" s="269"/>
      <c r="J98" s="42"/>
      <c r="K98" s="42"/>
      <c r="L98" s="46"/>
      <c r="M98" s="270"/>
      <c r="N98" s="27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385</v>
      </c>
      <c r="AU98" s="19" t="s">
        <v>84</v>
      </c>
    </row>
    <row r="99" s="13" customFormat="1">
      <c r="A99" s="13"/>
      <c r="B99" s="219"/>
      <c r="C99" s="220"/>
      <c r="D99" s="221" t="s">
        <v>136</v>
      </c>
      <c r="E99" s="222" t="s">
        <v>19</v>
      </c>
      <c r="F99" s="223" t="s">
        <v>1176</v>
      </c>
      <c r="G99" s="220"/>
      <c r="H99" s="222" t="s">
        <v>19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136</v>
      </c>
      <c r="AU99" s="229" t="s">
        <v>84</v>
      </c>
      <c r="AV99" s="13" t="s">
        <v>82</v>
      </c>
      <c r="AW99" s="13" t="s">
        <v>35</v>
      </c>
      <c r="AX99" s="13" t="s">
        <v>74</v>
      </c>
      <c r="AY99" s="229" t="s">
        <v>128</v>
      </c>
    </row>
    <row r="100" s="14" customFormat="1">
      <c r="A100" s="14"/>
      <c r="B100" s="230"/>
      <c r="C100" s="231"/>
      <c r="D100" s="221" t="s">
        <v>136</v>
      </c>
      <c r="E100" s="232" t="s">
        <v>19</v>
      </c>
      <c r="F100" s="233" t="s">
        <v>82</v>
      </c>
      <c r="G100" s="231"/>
      <c r="H100" s="234">
        <v>1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136</v>
      </c>
      <c r="AU100" s="240" t="s">
        <v>84</v>
      </c>
      <c r="AV100" s="14" t="s">
        <v>84</v>
      </c>
      <c r="AW100" s="14" t="s">
        <v>35</v>
      </c>
      <c r="AX100" s="14" t="s">
        <v>82</v>
      </c>
      <c r="AY100" s="240" t="s">
        <v>128</v>
      </c>
    </row>
    <row r="101" s="2" customFormat="1" ht="16.5" customHeight="1">
      <c r="A101" s="40"/>
      <c r="B101" s="41"/>
      <c r="C101" s="241" t="s">
        <v>134</v>
      </c>
      <c r="D101" s="241" t="s">
        <v>228</v>
      </c>
      <c r="E101" s="242" t="s">
        <v>1177</v>
      </c>
      <c r="F101" s="243" t="s">
        <v>1178</v>
      </c>
      <c r="G101" s="244" t="s">
        <v>217</v>
      </c>
      <c r="H101" s="245">
        <v>1</v>
      </c>
      <c r="I101" s="246"/>
      <c r="J101" s="247">
        <f>ROUND(I101*H101,2)</f>
        <v>0</v>
      </c>
      <c r="K101" s="243" t="s">
        <v>383</v>
      </c>
      <c r="L101" s="248"/>
      <c r="M101" s="280" t="s">
        <v>19</v>
      </c>
      <c r="N101" s="281" t="s">
        <v>45</v>
      </c>
      <c r="O101" s="264"/>
      <c r="P101" s="265">
        <f>O101*H101</f>
        <v>0</v>
      </c>
      <c r="Q101" s="265">
        <v>0.00040000000000000002</v>
      </c>
      <c r="R101" s="265">
        <f>Q101*H101</f>
        <v>0.00040000000000000002</v>
      </c>
      <c r="S101" s="265">
        <v>0</v>
      </c>
      <c r="T101" s="26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207</v>
      </c>
      <c r="AT101" s="217" t="s">
        <v>228</v>
      </c>
      <c r="AU101" s="217" t="s">
        <v>84</v>
      </c>
      <c r="AY101" s="19" t="s">
        <v>128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82</v>
      </c>
      <c r="BK101" s="218">
        <f>ROUND(I101*H101,2)</f>
        <v>0</v>
      </c>
      <c r="BL101" s="19" t="s">
        <v>533</v>
      </c>
      <c r="BM101" s="217" t="s">
        <v>1179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x4z2q04/0aY2quVChnThgctrsbeXqt3eDQgu4PblvrxYlHxt2ISYQxylpZ9ZVJDomPouSopZYGgDWI40ujln5A==" hashValue="RytnPBxxu9/TGwIjRWqkChTsQ2D3E8kMTeKNgXCiGjvLh4naI1Kihdceq0BkLmMzo1TQDmoSxSvIz/5hBRMOpg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9" r:id="rId1" display="https://podminky.urs.cz/item/CS_URS_2025_01/741122121"/>
    <hyperlink ref="F93" r:id="rId2" display="https://podminky.urs.cz/item/CS_URS_2025_01/741313009"/>
    <hyperlink ref="F98" r:id="rId3" display="https://podminky.urs.cz/item/CS_URS_2025_01/7413201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Měšice, křižovatka silnic II/244 x III/2443 – SSZ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19. 2. 2025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1181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1182</v>
      </c>
      <c r="F15" s="40"/>
      <c r="G15" s="40"/>
      <c r="H15" s="40"/>
      <c r="I15" s="134" t="s">
        <v>28</v>
      </c>
      <c r="J15" s="138" t="s">
        <v>1183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1184</v>
      </c>
      <c r="F21" s="40"/>
      <c r="G21" s="40"/>
      <c r="H21" s="40"/>
      <c r="I21" s="134" t="s">
        <v>28</v>
      </c>
      <c r="J21" s="138" t="s">
        <v>34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1184</v>
      </c>
      <c r="F24" s="40"/>
      <c r="G24" s="40"/>
      <c r="H24" s="40"/>
      <c r="I24" s="134" t="s">
        <v>28</v>
      </c>
      <c r="J24" s="138" t="s">
        <v>34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ROUND((SUM(BE84:BE139)),  2)</f>
        <v>0</v>
      </c>
      <c r="G33" s="40"/>
      <c r="H33" s="40"/>
      <c r="I33" s="150">
        <v>0.20999999999999999</v>
      </c>
      <c r="J33" s="149">
        <f>ROUND(((SUM(BE84:BE139))*I33),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ROUND((SUM(BF84:BF139)),  2)</f>
        <v>0</v>
      </c>
      <c r="G34" s="40"/>
      <c r="H34" s="40"/>
      <c r="I34" s="150">
        <v>0.12</v>
      </c>
      <c r="J34" s="149">
        <f>ROUND(((SUM(BF84:BF139))*I34),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ROUND((SUM(BG84:BG139)),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ROUND((SUM(BH84:BH139)),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ROUND((SUM(BI84:BI139)),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Měšice, křižovatka silnic II/244 x III/2443 – SSZ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Měšice, křižovatka silnic 11/244 x 111/2443</v>
      </c>
      <c r="G52" s="42"/>
      <c r="H52" s="42"/>
      <c r="I52" s="34" t="s">
        <v>23</v>
      </c>
      <c r="J52" s="74" t="str">
        <f>IF(J12="","",J12)</f>
        <v>19. 2. 2025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KSÚS Středočeského kraje</v>
      </c>
      <c r="G54" s="42"/>
      <c r="H54" s="42"/>
      <c r="I54" s="34" t="s">
        <v>31</v>
      </c>
      <c r="J54" s="38" t="str">
        <f>E21</f>
        <v>AŽD Praha,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AŽD Praha,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1180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1185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1186</v>
      </c>
      <c r="E62" s="176"/>
      <c r="F62" s="176"/>
      <c r="G62" s="176"/>
      <c r="H62" s="176"/>
      <c r="I62" s="176"/>
      <c r="J62" s="177">
        <f>J103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1187</v>
      </c>
      <c r="E63" s="176"/>
      <c r="F63" s="176"/>
      <c r="G63" s="176"/>
      <c r="H63" s="176"/>
      <c r="I63" s="176"/>
      <c r="J63" s="177">
        <f>J119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1188</v>
      </c>
      <c r="E64" s="176"/>
      <c r="F64" s="176"/>
      <c r="G64" s="176"/>
      <c r="H64" s="176"/>
      <c r="I64" s="176"/>
      <c r="J64" s="177">
        <f>J130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Měšice, křižovatka silnic II/244 x III/2443 – SSZ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98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Měšice, křižovatka silnic 11/244 x 111/2443</v>
      </c>
      <c r="G78" s="42"/>
      <c r="H78" s="42"/>
      <c r="I78" s="34" t="s">
        <v>23</v>
      </c>
      <c r="J78" s="74" t="str">
        <f>IF(J12="","",J12)</f>
        <v>19. 2. 2025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KSÚS Středočeského kraje</v>
      </c>
      <c r="G80" s="42"/>
      <c r="H80" s="42"/>
      <c r="I80" s="34" t="s">
        <v>31</v>
      </c>
      <c r="J80" s="38" t="str">
        <f>E21</f>
        <v>AŽD Praha,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>AŽD Praha,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114</v>
      </c>
      <c r="D83" s="182" t="s">
        <v>59</v>
      </c>
      <c r="E83" s="182" t="s">
        <v>55</v>
      </c>
      <c r="F83" s="182" t="s">
        <v>56</v>
      </c>
      <c r="G83" s="182" t="s">
        <v>115</v>
      </c>
      <c r="H83" s="182" t="s">
        <v>116</v>
      </c>
      <c r="I83" s="182" t="s">
        <v>117</v>
      </c>
      <c r="J83" s="182" t="s">
        <v>102</v>
      </c>
      <c r="K83" s="183" t="s">
        <v>118</v>
      </c>
      <c r="L83" s="184"/>
      <c r="M83" s="94" t="s">
        <v>19</v>
      </c>
      <c r="N83" s="95" t="s">
        <v>44</v>
      </c>
      <c r="O83" s="95" t="s">
        <v>119</v>
      </c>
      <c r="P83" s="95" t="s">
        <v>120</v>
      </c>
      <c r="Q83" s="95" t="s">
        <v>121</v>
      </c>
      <c r="R83" s="95" t="s">
        <v>122</v>
      </c>
      <c r="S83" s="95" t="s">
        <v>123</v>
      </c>
      <c r="T83" s="96" t="s">
        <v>124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125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103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73</v>
      </c>
      <c r="E85" s="193" t="s">
        <v>94</v>
      </c>
      <c r="F85" s="193" t="s">
        <v>95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P86+P103+P119+P130</f>
        <v>0</v>
      </c>
      <c r="Q85" s="198"/>
      <c r="R85" s="199">
        <f>R86+R103+R119+R130</f>
        <v>0</v>
      </c>
      <c r="S85" s="198"/>
      <c r="T85" s="200">
        <f>T86+T103+T119+T130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166</v>
      </c>
      <c r="AT85" s="202" t="s">
        <v>73</v>
      </c>
      <c r="AU85" s="202" t="s">
        <v>74</v>
      </c>
      <c r="AY85" s="201" t="s">
        <v>128</v>
      </c>
      <c r="BK85" s="203">
        <f>BK86+BK103+BK119+BK130</f>
        <v>0</v>
      </c>
    </row>
    <row r="86" s="12" customFormat="1" ht="22.8" customHeight="1">
      <c r="A86" s="12"/>
      <c r="B86" s="190"/>
      <c r="C86" s="191"/>
      <c r="D86" s="192" t="s">
        <v>73</v>
      </c>
      <c r="E86" s="204" t="s">
        <v>1189</v>
      </c>
      <c r="F86" s="204" t="s">
        <v>1190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SUM(P87:P102)</f>
        <v>0</v>
      </c>
      <c r="Q86" s="198"/>
      <c r="R86" s="199">
        <f>SUM(R87:R102)</f>
        <v>0</v>
      </c>
      <c r="S86" s="198"/>
      <c r="T86" s="200">
        <f>SUM(T87:T102)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166</v>
      </c>
      <c r="AT86" s="202" t="s">
        <v>73</v>
      </c>
      <c r="AU86" s="202" t="s">
        <v>82</v>
      </c>
      <c r="AY86" s="201" t="s">
        <v>128</v>
      </c>
      <c r="BK86" s="203">
        <f>SUM(BK87:BK102)</f>
        <v>0</v>
      </c>
    </row>
    <row r="87" s="2" customFormat="1" ht="16.5" customHeight="1">
      <c r="A87" s="40"/>
      <c r="B87" s="41"/>
      <c r="C87" s="206" t="s">
        <v>82</v>
      </c>
      <c r="D87" s="206" t="s">
        <v>130</v>
      </c>
      <c r="E87" s="207" t="s">
        <v>1191</v>
      </c>
      <c r="F87" s="208" t="s">
        <v>1192</v>
      </c>
      <c r="G87" s="209" t="s">
        <v>1193</v>
      </c>
      <c r="H87" s="210">
        <v>1</v>
      </c>
      <c r="I87" s="211"/>
      <c r="J87" s="212">
        <f>ROUND(I87*H87,2)</f>
        <v>0</v>
      </c>
      <c r="K87" s="208" t="s">
        <v>383</v>
      </c>
      <c r="L87" s="46"/>
      <c r="M87" s="213" t="s">
        <v>19</v>
      </c>
      <c r="N87" s="214" t="s">
        <v>45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1194</v>
      </c>
      <c r="AT87" s="217" t="s">
        <v>130</v>
      </c>
      <c r="AU87" s="217" t="s">
        <v>84</v>
      </c>
      <c r="AY87" s="19" t="s">
        <v>128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82</v>
      </c>
      <c r="BK87" s="218">
        <f>ROUND(I87*H87,2)</f>
        <v>0</v>
      </c>
      <c r="BL87" s="19" t="s">
        <v>1194</v>
      </c>
      <c r="BM87" s="217" t="s">
        <v>1195</v>
      </c>
    </row>
    <row r="88" s="2" customFormat="1">
      <c r="A88" s="40"/>
      <c r="B88" s="41"/>
      <c r="C88" s="42"/>
      <c r="D88" s="267" t="s">
        <v>385</v>
      </c>
      <c r="E88" s="42"/>
      <c r="F88" s="268" t="s">
        <v>1196</v>
      </c>
      <c r="G88" s="42"/>
      <c r="H88" s="42"/>
      <c r="I88" s="269"/>
      <c r="J88" s="42"/>
      <c r="K88" s="42"/>
      <c r="L88" s="46"/>
      <c r="M88" s="270"/>
      <c r="N88" s="27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385</v>
      </c>
      <c r="AU88" s="19" t="s">
        <v>84</v>
      </c>
    </row>
    <row r="89" s="14" customFormat="1">
      <c r="A89" s="14"/>
      <c r="B89" s="230"/>
      <c r="C89" s="231"/>
      <c r="D89" s="221" t="s">
        <v>136</v>
      </c>
      <c r="E89" s="232" t="s">
        <v>19</v>
      </c>
      <c r="F89" s="233" t="s">
        <v>82</v>
      </c>
      <c r="G89" s="231"/>
      <c r="H89" s="234">
        <v>1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0" t="s">
        <v>136</v>
      </c>
      <c r="AU89" s="240" t="s">
        <v>84</v>
      </c>
      <c r="AV89" s="14" t="s">
        <v>84</v>
      </c>
      <c r="AW89" s="14" t="s">
        <v>35</v>
      </c>
      <c r="AX89" s="14" t="s">
        <v>74</v>
      </c>
      <c r="AY89" s="240" t="s">
        <v>128</v>
      </c>
    </row>
    <row r="90" s="15" customFormat="1">
      <c r="A90" s="15"/>
      <c r="B90" s="251"/>
      <c r="C90" s="252"/>
      <c r="D90" s="221" t="s">
        <v>136</v>
      </c>
      <c r="E90" s="253" t="s">
        <v>19</v>
      </c>
      <c r="F90" s="254" t="s">
        <v>284</v>
      </c>
      <c r="G90" s="252"/>
      <c r="H90" s="255">
        <v>1</v>
      </c>
      <c r="I90" s="256"/>
      <c r="J90" s="252"/>
      <c r="K90" s="252"/>
      <c r="L90" s="257"/>
      <c r="M90" s="258"/>
      <c r="N90" s="259"/>
      <c r="O90" s="259"/>
      <c r="P90" s="259"/>
      <c r="Q90" s="259"/>
      <c r="R90" s="259"/>
      <c r="S90" s="259"/>
      <c r="T90" s="260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1" t="s">
        <v>136</v>
      </c>
      <c r="AU90" s="261" t="s">
        <v>84</v>
      </c>
      <c r="AV90" s="15" t="s">
        <v>134</v>
      </c>
      <c r="AW90" s="15" t="s">
        <v>35</v>
      </c>
      <c r="AX90" s="15" t="s">
        <v>82</v>
      </c>
      <c r="AY90" s="261" t="s">
        <v>128</v>
      </c>
    </row>
    <row r="91" s="2" customFormat="1" ht="16.5" customHeight="1">
      <c r="A91" s="40"/>
      <c r="B91" s="41"/>
      <c r="C91" s="206" t="s">
        <v>84</v>
      </c>
      <c r="D91" s="206" t="s">
        <v>130</v>
      </c>
      <c r="E91" s="207" t="s">
        <v>1197</v>
      </c>
      <c r="F91" s="208" t="s">
        <v>1198</v>
      </c>
      <c r="G91" s="209" t="s">
        <v>217</v>
      </c>
      <c r="H91" s="210">
        <v>1</v>
      </c>
      <c r="I91" s="211"/>
      <c r="J91" s="212">
        <f>ROUND(I91*H91,2)</f>
        <v>0</v>
      </c>
      <c r="K91" s="208" t="s">
        <v>383</v>
      </c>
      <c r="L91" s="46"/>
      <c r="M91" s="213" t="s">
        <v>19</v>
      </c>
      <c r="N91" s="214" t="s">
        <v>45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1194</v>
      </c>
      <c r="AT91" s="217" t="s">
        <v>130</v>
      </c>
      <c r="AU91" s="217" t="s">
        <v>84</v>
      </c>
      <c r="AY91" s="19" t="s">
        <v>128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82</v>
      </c>
      <c r="BK91" s="218">
        <f>ROUND(I91*H91,2)</f>
        <v>0</v>
      </c>
      <c r="BL91" s="19" t="s">
        <v>1194</v>
      </c>
      <c r="BM91" s="217" t="s">
        <v>1199</v>
      </c>
    </row>
    <row r="92" s="2" customFormat="1">
      <c r="A92" s="40"/>
      <c r="B92" s="41"/>
      <c r="C92" s="42"/>
      <c r="D92" s="267" t="s">
        <v>385</v>
      </c>
      <c r="E92" s="42"/>
      <c r="F92" s="268" t="s">
        <v>1200</v>
      </c>
      <c r="G92" s="42"/>
      <c r="H92" s="42"/>
      <c r="I92" s="269"/>
      <c r="J92" s="42"/>
      <c r="K92" s="42"/>
      <c r="L92" s="46"/>
      <c r="M92" s="270"/>
      <c r="N92" s="27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385</v>
      </c>
      <c r="AU92" s="19" t="s">
        <v>84</v>
      </c>
    </row>
    <row r="93" s="14" customFormat="1">
      <c r="A93" s="14"/>
      <c r="B93" s="230"/>
      <c r="C93" s="231"/>
      <c r="D93" s="221" t="s">
        <v>136</v>
      </c>
      <c r="E93" s="232" t="s">
        <v>19</v>
      </c>
      <c r="F93" s="233" t="s">
        <v>82</v>
      </c>
      <c r="G93" s="231"/>
      <c r="H93" s="234">
        <v>1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136</v>
      </c>
      <c r="AU93" s="240" t="s">
        <v>84</v>
      </c>
      <c r="AV93" s="14" t="s">
        <v>84</v>
      </c>
      <c r="AW93" s="14" t="s">
        <v>35</v>
      </c>
      <c r="AX93" s="14" t="s">
        <v>74</v>
      </c>
      <c r="AY93" s="240" t="s">
        <v>128</v>
      </c>
    </row>
    <row r="94" s="15" customFormat="1">
      <c r="A94" s="15"/>
      <c r="B94" s="251"/>
      <c r="C94" s="252"/>
      <c r="D94" s="221" t="s">
        <v>136</v>
      </c>
      <c r="E94" s="253" t="s">
        <v>19</v>
      </c>
      <c r="F94" s="254" t="s">
        <v>284</v>
      </c>
      <c r="G94" s="252"/>
      <c r="H94" s="255">
        <v>1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1" t="s">
        <v>136</v>
      </c>
      <c r="AU94" s="261" t="s">
        <v>84</v>
      </c>
      <c r="AV94" s="15" t="s">
        <v>134</v>
      </c>
      <c r="AW94" s="15" t="s">
        <v>35</v>
      </c>
      <c r="AX94" s="15" t="s">
        <v>82</v>
      </c>
      <c r="AY94" s="261" t="s">
        <v>128</v>
      </c>
    </row>
    <row r="95" s="2" customFormat="1" ht="16.5" customHeight="1">
      <c r="A95" s="40"/>
      <c r="B95" s="41"/>
      <c r="C95" s="206" t="s">
        <v>144</v>
      </c>
      <c r="D95" s="206" t="s">
        <v>130</v>
      </c>
      <c r="E95" s="207" t="s">
        <v>1201</v>
      </c>
      <c r="F95" s="208" t="s">
        <v>1202</v>
      </c>
      <c r="G95" s="209" t="s">
        <v>1193</v>
      </c>
      <c r="H95" s="210">
        <v>1</v>
      </c>
      <c r="I95" s="211"/>
      <c r="J95" s="212">
        <f>ROUND(I95*H95,2)</f>
        <v>0</v>
      </c>
      <c r="K95" s="208" t="s">
        <v>383</v>
      </c>
      <c r="L95" s="46"/>
      <c r="M95" s="213" t="s">
        <v>19</v>
      </c>
      <c r="N95" s="214" t="s">
        <v>45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1194</v>
      </c>
      <c r="AT95" s="217" t="s">
        <v>130</v>
      </c>
      <c r="AU95" s="217" t="s">
        <v>84</v>
      </c>
      <c r="AY95" s="19" t="s">
        <v>128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82</v>
      </c>
      <c r="BK95" s="218">
        <f>ROUND(I95*H95,2)</f>
        <v>0</v>
      </c>
      <c r="BL95" s="19" t="s">
        <v>1194</v>
      </c>
      <c r="BM95" s="217" t="s">
        <v>1203</v>
      </c>
    </row>
    <row r="96" s="2" customFormat="1">
      <c r="A96" s="40"/>
      <c r="B96" s="41"/>
      <c r="C96" s="42"/>
      <c r="D96" s="267" t="s">
        <v>385</v>
      </c>
      <c r="E96" s="42"/>
      <c r="F96" s="268" t="s">
        <v>1204</v>
      </c>
      <c r="G96" s="42"/>
      <c r="H96" s="42"/>
      <c r="I96" s="269"/>
      <c r="J96" s="42"/>
      <c r="K96" s="42"/>
      <c r="L96" s="46"/>
      <c r="M96" s="270"/>
      <c r="N96" s="27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385</v>
      </c>
      <c r="AU96" s="19" t="s">
        <v>84</v>
      </c>
    </row>
    <row r="97" s="14" customFormat="1">
      <c r="A97" s="14"/>
      <c r="B97" s="230"/>
      <c r="C97" s="231"/>
      <c r="D97" s="221" t="s">
        <v>136</v>
      </c>
      <c r="E97" s="232" t="s">
        <v>19</v>
      </c>
      <c r="F97" s="233" t="s">
        <v>82</v>
      </c>
      <c r="G97" s="231"/>
      <c r="H97" s="234">
        <v>1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0" t="s">
        <v>136</v>
      </c>
      <c r="AU97" s="240" t="s">
        <v>84</v>
      </c>
      <c r="AV97" s="14" t="s">
        <v>84</v>
      </c>
      <c r="AW97" s="14" t="s">
        <v>35</v>
      </c>
      <c r="AX97" s="14" t="s">
        <v>74</v>
      </c>
      <c r="AY97" s="240" t="s">
        <v>128</v>
      </c>
    </row>
    <row r="98" s="15" customFormat="1">
      <c r="A98" s="15"/>
      <c r="B98" s="251"/>
      <c r="C98" s="252"/>
      <c r="D98" s="221" t="s">
        <v>136</v>
      </c>
      <c r="E98" s="253" t="s">
        <v>19</v>
      </c>
      <c r="F98" s="254" t="s">
        <v>284</v>
      </c>
      <c r="G98" s="252"/>
      <c r="H98" s="255">
        <v>1</v>
      </c>
      <c r="I98" s="256"/>
      <c r="J98" s="252"/>
      <c r="K98" s="252"/>
      <c r="L98" s="257"/>
      <c r="M98" s="258"/>
      <c r="N98" s="259"/>
      <c r="O98" s="259"/>
      <c r="P98" s="259"/>
      <c r="Q98" s="259"/>
      <c r="R98" s="259"/>
      <c r="S98" s="259"/>
      <c r="T98" s="260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1" t="s">
        <v>136</v>
      </c>
      <c r="AU98" s="261" t="s">
        <v>84</v>
      </c>
      <c r="AV98" s="15" t="s">
        <v>134</v>
      </c>
      <c r="AW98" s="15" t="s">
        <v>35</v>
      </c>
      <c r="AX98" s="15" t="s">
        <v>82</v>
      </c>
      <c r="AY98" s="261" t="s">
        <v>128</v>
      </c>
    </row>
    <row r="99" s="2" customFormat="1" ht="16.5" customHeight="1">
      <c r="A99" s="40"/>
      <c r="B99" s="41"/>
      <c r="C99" s="206" t="s">
        <v>134</v>
      </c>
      <c r="D99" s="206" t="s">
        <v>130</v>
      </c>
      <c r="E99" s="207" t="s">
        <v>1205</v>
      </c>
      <c r="F99" s="208" t="s">
        <v>1206</v>
      </c>
      <c r="G99" s="209" t="s">
        <v>217</v>
      </c>
      <c r="H99" s="210">
        <v>1</v>
      </c>
      <c r="I99" s="211"/>
      <c r="J99" s="212">
        <f>ROUND(I99*H99,2)</f>
        <v>0</v>
      </c>
      <c r="K99" s="208" t="s">
        <v>383</v>
      </c>
      <c r="L99" s="46"/>
      <c r="M99" s="213" t="s">
        <v>19</v>
      </c>
      <c r="N99" s="214" t="s">
        <v>45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1194</v>
      </c>
      <c r="AT99" s="217" t="s">
        <v>130</v>
      </c>
      <c r="AU99" s="217" t="s">
        <v>84</v>
      </c>
      <c r="AY99" s="19" t="s">
        <v>128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82</v>
      </c>
      <c r="BK99" s="218">
        <f>ROUND(I99*H99,2)</f>
        <v>0</v>
      </c>
      <c r="BL99" s="19" t="s">
        <v>1194</v>
      </c>
      <c r="BM99" s="217" t="s">
        <v>1207</v>
      </c>
    </row>
    <row r="100" s="2" customFormat="1">
      <c r="A100" s="40"/>
      <c r="B100" s="41"/>
      <c r="C100" s="42"/>
      <c r="D100" s="267" t="s">
        <v>385</v>
      </c>
      <c r="E100" s="42"/>
      <c r="F100" s="268" t="s">
        <v>1208</v>
      </c>
      <c r="G100" s="42"/>
      <c r="H100" s="42"/>
      <c r="I100" s="269"/>
      <c r="J100" s="42"/>
      <c r="K100" s="42"/>
      <c r="L100" s="46"/>
      <c r="M100" s="270"/>
      <c r="N100" s="27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385</v>
      </c>
      <c r="AU100" s="19" t="s">
        <v>84</v>
      </c>
    </row>
    <row r="101" s="14" customFormat="1">
      <c r="A101" s="14"/>
      <c r="B101" s="230"/>
      <c r="C101" s="231"/>
      <c r="D101" s="221" t="s">
        <v>136</v>
      </c>
      <c r="E101" s="232" t="s">
        <v>19</v>
      </c>
      <c r="F101" s="233" t="s">
        <v>82</v>
      </c>
      <c r="G101" s="231"/>
      <c r="H101" s="234">
        <v>1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136</v>
      </c>
      <c r="AU101" s="240" t="s">
        <v>84</v>
      </c>
      <c r="AV101" s="14" t="s">
        <v>84</v>
      </c>
      <c r="AW101" s="14" t="s">
        <v>35</v>
      </c>
      <c r="AX101" s="14" t="s">
        <v>74</v>
      </c>
      <c r="AY101" s="240" t="s">
        <v>128</v>
      </c>
    </row>
    <row r="102" s="15" customFormat="1">
      <c r="A102" s="15"/>
      <c r="B102" s="251"/>
      <c r="C102" s="252"/>
      <c r="D102" s="221" t="s">
        <v>136</v>
      </c>
      <c r="E102" s="253" t="s">
        <v>19</v>
      </c>
      <c r="F102" s="254" t="s">
        <v>284</v>
      </c>
      <c r="G102" s="252"/>
      <c r="H102" s="255">
        <v>1</v>
      </c>
      <c r="I102" s="256"/>
      <c r="J102" s="252"/>
      <c r="K102" s="252"/>
      <c r="L102" s="257"/>
      <c r="M102" s="258"/>
      <c r="N102" s="259"/>
      <c r="O102" s="259"/>
      <c r="P102" s="259"/>
      <c r="Q102" s="259"/>
      <c r="R102" s="259"/>
      <c r="S102" s="259"/>
      <c r="T102" s="260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1" t="s">
        <v>136</v>
      </c>
      <c r="AU102" s="261" t="s">
        <v>84</v>
      </c>
      <c r="AV102" s="15" t="s">
        <v>134</v>
      </c>
      <c r="AW102" s="15" t="s">
        <v>35</v>
      </c>
      <c r="AX102" s="15" t="s">
        <v>82</v>
      </c>
      <c r="AY102" s="261" t="s">
        <v>128</v>
      </c>
    </row>
    <row r="103" s="12" customFormat="1" ht="22.8" customHeight="1">
      <c r="A103" s="12"/>
      <c r="B103" s="190"/>
      <c r="C103" s="191"/>
      <c r="D103" s="192" t="s">
        <v>73</v>
      </c>
      <c r="E103" s="204" t="s">
        <v>1209</v>
      </c>
      <c r="F103" s="204" t="s">
        <v>1210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SUM(P104:P118)</f>
        <v>0</v>
      </c>
      <c r="Q103" s="198"/>
      <c r="R103" s="199">
        <f>SUM(R104:R118)</f>
        <v>0</v>
      </c>
      <c r="S103" s="198"/>
      <c r="T103" s="200">
        <f>SUM(T104:T118)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166</v>
      </c>
      <c r="AT103" s="202" t="s">
        <v>73</v>
      </c>
      <c r="AU103" s="202" t="s">
        <v>82</v>
      </c>
      <c r="AY103" s="201" t="s">
        <v>128</v>
      </c>
      <c r="BK103" s="203">
        <f>SUM(BK104:BK118)</f>
        <v>0</v>
      </c>
    </row>
    <row r="104" s="2" customFormat="1" ht="16.5" customHeight="1">
      <c r="A104" s="40"/>
      <c r="B104" s="41"/>
      <c r="C104" s="206" t="s">
        <v>166</v>
      </c>
      <c r="D104" s="206" t="s">
        <v>130</v>
      </c>
      <c r="E104" s="207" t="s">
        <v>1211</v>
      </c>
      <c r="F104" s="208" t="s">
        <v>1212</v>
      </c>
      <c r="G104" s="209" t="s">
        <v>217</v>
      </c>
      <c r="H104" s="210">
        <v>1</v>
      </c>
      <c r="I104" s="211"/>
      <c r="J104" s="212">
        <f>ROUND(I104*H104,2)</f>
        <v>0</v>
      </c>
      <c r="K104" s="208" t="s">
        <v>383</v>
      </c>
      <c r="L104" s="46"/>
      <c r="M104" s="213" t="s">
        <v>19</v>
      </c>
      <c r="N104" s="214" t="s">
        <v>45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1194</v>
      </c>
      <c r="AT104" s="217" t="s">
        <v>130</v>
      </c>
      <c r="AU104" s="217" t="s">
        <v>84</v>
      </c>
      <c r="AY104" s="19" t="s">
        <v>128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82</v>
      </c>
      <c r="BK104" s="218">
        <f>ROUND(I104*H104,2)</f>
        <v>0</v>
      </c>
      <c r="BL104" s="19" t="s">
        <v>1194</v>
      </c>
      <c r="BM104" s="217" t="s">
        <v>1213</v>
      </c>
    </row>
    <row r="105" s="2" customFormat="1">
      <c r="A105" s="40"/>
      <c r="B105" s="41"/>
      <c r="C105" s="42"/>
      <c r="D105" s="267" t="s">
        <v>385</v>
      </c>
      <c r="E105" s="42"/>
      <c r="F105" s="268" t="s">
        <v>1214</v>
      </c>
      <c r="G105" s="42"/>
      <c r="H105" s="42"/>
      <c r="I105" s="269"/>
      <c r="J105" s="42"/>
      <c r="K105" s="42"/>
      <c r="L105" s="46"/>
      <c r="M105" s="270"/>
      <c r="N105" s="27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385</v>
      </c>
      <c r="AU105" s="19" t="s">
        <v>84</v>
      </c>
    </row>
    <row r="106" s="14" customFormat="1">
      <c r="A106" s="14"/>
      <c r="B106" s="230"/>
      <c r="C106" s="231"/>
      <c r="D106" s="221" t="s">
        <v>136</v>
      </c>
      <c r="E106" s="232" t="s">
        <v>19</v>
      </c>
      <c r="F106" s="233" t="s">
        <v>82</v>
      </c>
      <c r="G106" s="231"/>
      <c r="H106" s="234">
        <v>1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136</v>
      </c>
      <c r="AU106" s="240" t="s">
        <v>84</v>
      </c>
      <c r="AV106" s="14" t="s">
        <v>84</v>
      </c>
      <c r="AW106" s="14" t="s">
        <v>35</v>
      </c>
      <c r="AX106" s="14" t="s">
        <v>74</v>
      </c>
      <c r="AY106" s="240" t="s">
        <v>128</v>
      </c>
    </row>
    <row r="107" s="15" customFormat="1">
      <c r="A107" s="15"/>
      <c r="B107" s="251"/>
      <c r="C107" s="252"/>
      <c r="D107" s="221" t="s">
        <v>136</v>
      </c>
      <c r="E107" s="253" t="s">
        <v>19</v>
      </c>
      <c r="F107" s="254" t="s">
        <v>284</v>
      </c>
      <c r="G107" s="252"/>
      <c r="H107" s="255">
        <v>1</v>
      </c>
      <c r="I107" s="256"/>
      <c r="J107" s="252"/>
      <c r="K107" s="252"/>
      <c r="L107" s="257"/>
      <c r="M107" s="258"/>
      <c r="N107" s="259"/>
      <c r="O107" s="259"/>
      <c r="P107" s="259"/>
      <c r="Q107" s="259"/>
      <c r="R107" s="259"/>
      <c r="S107" s="259"/>
      <c r="T107" s="26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1" t="s">
        <v>136</v>
      </c>
      <c r="AU107" s="261" t="s">
        <v>84</v>
      </c>
      <c r="AV107" s="15" t="s">
        <v>134</v>
      </c>
      <c r="AW107" s="15" t="s">
        <v>35</v>
      </c>
      <c r="AX107" s="15" t="s">
        <v>82</v>
      </c>
      <c r="AY107" s="261" t="s">
        <v>128</v>
      </c>
    </row>
    <row r="108" s="2" customFormat="1" ht="16.5" customHeight="1">
      <c r="A108" s="40"/>
      <c r="B108" s="41"/>
      <c r="C108" s="206" t="s">
        <v>354</v>
      </c>
      <c r="D108" s="206" t="s">
        <v>130</v>
      </c>
      <c r="E108" s="207" t="s">
        <v>1215</v>
      </c>
      <c r="F108" s="208" t="s">
        <v>1216</v>
      </c>
      <c r="G108" s="209" t="s">
        <v>1193</v>
      </c>
      <c r="H108" s="210">
        <v>1</v>
      </c>
      <c r="I108" s="211"/>
      <c r="J108" s="212">
        <f>ROUND(I108*H108,2)</f>
        <v>0</v>
      </c>
      <c r="K108" s="208" t="s">
        <v>383</v>
      </c>
      <c r="L108" s="46"/>
      <c r="M108" s="213" t="s">
        <v>19</v>
      </c>
      <c r="N108" s="214" t="s">
        <v>45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1194</v>
      </c>
      <c r="AT108" s="217" t="s">
        <v>130</v>
      </c>
      <c r="AU108" s="217" t="s">
        <v>84</v>
      </c>
      <c r="AY108" s="19" t="s">
        <v>128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82</v>
      </c>
      <c r="BK108" s="218">
        <f>ROUND(I108*H108,2)</f>
        <v>0</v>
      </c>
      <c r="BL108" s="19" t="s">
        <v>1194</v>
      </c>
      <c r="BM108" s="217" t="s">
        <v>1217</v>
      </c>
    </row>
    <row r="109" s="2" customFormat="1">
      <c r="A109" s="40"/>
      <c r="B109" s="41"/>
      <c r="C109" s="42"/>
      <c r="D109" s="267" t="s">
        <v>385</v>
      </c>
      <c r="E109" s="42"/>
      <c r="F109" s="268" t="s">
        <v>1218</v>
      </c>
      <c r="G109" s="42"/>
      <c r="H109" s="42"/>
      <c r="I109" s="269"/>
      <c r="J109" s="42"/>
      <c r="K109" s="42"/>
      <c r="L109" s="46"/>
      <c r="M109" s="270"/>
      <c r="N109" s="27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385</v>
      </c>
      <c r="AU109" s="19" t="s">
        <v>84</v>
      </c>
    </row>
    <row r="110" s="2" customFormat="1">
      <c r="A110" s="40"/>
      <c r="B110" s="41"/>
      <c r="C110" s="42"/>
      <c r="D110" s="221" t="s">
        <v>1156</v>
      </c>
      <c r="E110" s="42"/>
      <c r="F110" s="279" t="s">
        <v>1219</v>
      </c>
      <c r="G110" s="42"/>
      <c r="H110" s="42"/>
      <c r="I110" s="269"/>
      <c r="J110" s="42"/>
      <c r="K110" s="42"/>
      <c r="L110" s="46"/>
      <c r="M110" s="270"/>
      <c r="N110" s="27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1156</v>
      </c>
      <c r="AU110" s="19" t="s">
        <v>84</v>
      </c>
    </row>
    <row r="111" s="14" customFormat="1">
      <c r="A111" s="14"/>
      <c r="B111" s="230"/>
      <c r="C111" s="231"/>
      <c r="D111" s="221" t="s">
        <v>136</v>
      </c>
      <c r="E111" s="232" t="s">
        <v>19</v>
      </c>
      <c r="F111" s="233" t="s">
        <v>82</v>
      </c>
      <c r="G111" s="231"/>
      <c r="H111" s="234">
        <v>1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136</v>
      </c>
      <c r="AU111" s="240" t="s">
        <v>84</v>
      </c>
      <c r="AV111" s="14" t="s">
        <v>84</v>
      </c>
      <c r="AW111" s="14" t="s">
        <v>35</v>
      </c>
      <c r="AX111" s="14" t="s">
        <v>74</v>
      </c>
      <c r="AY111" s="240" t="s">
        <v>128</v>
      </c>
    </row>
    <row r="112" s="15" customFormat="1">
      <c r="A112" s="15"/>
      <c r="B112" s="251"/>
      <c r="C112" s="252"/>
      <c r="D112" s="221" t="s">
        <v>136</v>
      </c>
      <c r="E112" s="253" t="s">
        <v>19</v>
      </c>
      <c r="F112" s="254" t="s">
        <v>284</v>
      </c>
      <c r="G112" s="252"/>
      <c r="H112" s="255">
        <v>1</v>
      </c>
      <c r="I112" s="256"/>
      <c r="J112" s="252"/>
      <c r="K112" s="252"/>
      <c r="L112" s="257"/>
      <c r="M112" s="258"/>
      <c r="N112" s="259"/>
      <c r="O112" s="259"/>
      <c r="P112" s="259"/>
      <c r="Q112" s="259"/>
      <c r="R112" s="259"/>
      <c r="S112" s="259"/>
      <c r="T112" s="26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1" t="s">
        <v>136</v>
      </c>
      <c r="AU112" s="261" t="s">
        <v>84</v>
      </c>
      <c r="AV112" s="15" t="s">
        <v>134</v>
      </c>
      <c r="AW112" s="15" t="s">
        <v>35</v>
      </c>
      <c r="AX112" s="15" t="s">
        <v>82</v>
      </c>
      <c r="AY112" s="261" t="s">
        <v>128</v>
      </c>
    </row>
    <row r="113" s="2" customFormat="1" ht="16.5" customHeight="1">
      <c r="A113" s="40"/>
      <c r="B113" s="41"/>
      <c r="C113" s="206" t="s">
        <v>264</v>
      </c>
      <c r="D113" s="206" t="s">
        <v>130</v>
      </c>
      <c r="E113" s="207" t="s">
        <v>1220</v>
      </c>
      <c r="F113" s="208" t="s">
        <v>1221</v>
      </c>
      <c r="G113" s="209" t="s">
        <v>217</v>
      </c>
      <c r="H113" s="210">
        <v>1</v>
      </c>
      <c r="I113" s="211"/>
      <c r="J113" s="212">
        <f>ROUND(I113*H113,2)</f>
        <v>0</v>
      </c>
      <c r="K113" s="208" t="s">
        <v>383</v>
      </c>
      <c r="L113" s="46"/>
      <c r="M113" s="213" t="s">
        <v>19</v>
      </c>
      <c r="N113" s="214" t="s">
        <v>45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1194</v>
      </c>
      <c r="AT113" s="217" t="s">
        <v>130</v>
      </c>
      <c r="AU113" s="217" t="s">
        <v>84</v>
      </c>
      <c r="AY113" s="19" t="s">
        <v>128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82</v>
      </c>
      <c r="BK113" s="218">
        <f>ROUND(I113*H113,2)</f>
        <v>0</v>
      </c>
      <c r="BL113" s="19" t="s">
        <v>1194</v>
      </c>
      <c r="BM113" s="217" t="s">
        <v>1222</v>
      </c>
    </row>
    <row r="114" s="2" customFormat="1">
      <c r="A114" s="40"/>
      <c r="B114" s="41"/>
      <c r="C114" s="42"/>
      <c r="D114" s="267" t="s">
        <v>385</v>
      </c>
      <c r="E114" s="42"/>
      <c r="F114" s="268" t="s">
        <v>1223</v>
      </c>
      <c r="G114" s="42"/>
      <c r="H114" s="42"/>
      <c r="I114" s="269"/>
      <c r="J114" s="42"/>
      <c r="K114" s="42"/>
      <c r="L114" s="46"/>
      <c r="M114" s="270"/>
      <c r="N114" s="27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385</v>
      </c>
      <c r="AU114" s="19" t="s">
        <v>84</v>
      </c>
    </row>
    <row r="115" s="13" customFormat="1">
      <c r="A115" s="13"/>
      <c r="B115" s="219"/>
      <c r="C115" s="220"/>
      <c r="D115" s="221" t="s">
        <v>136</v>
      </c>
      <c r="E115" s="222" t="s">
        <v>19</v>
      </c>
      <c r="F115" s="223" t="s">
        <v>1224</v>
      </c>
      <c r="G115" s="220"/>
      <c r="H115" s="222" t="s">
        <v>19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136</v>
      </c>
      <c r="AU115" s="229" t="s">
        <v>84</v>
      </c>
      <c r="AV115" s="13" t="s">
        <v>82</v>
      </c>
      <c r="AW115" s="13" t="s">
        <v>35</v>
      </c>
      <c r="AX115" s="13" t="s">
        <v>74</v>
      </c>
      <c r="AY115" s="229" t="s">
        <v>128</v>
      </c>
    </row>
    <row r="116" s="13" customFormat="1">
      <c r="A116" s="13"/>
      <c r="B116" s="219"/>
      <c r="C116" s="220"/>
      <c r="D116" s="221" t="s">
        <v>136</v>
      </c>
      <c r="E116" s="222" t="s">
        <v>19</v>
      </c>
      <c r="F116" s="223" t="s">
        <v>1225</v>
      </c>
      <c r="G116" s="220"/>
      <c r="H116" s="222" t="s">
        <v>19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136</v>
      </c>
      <c r="AU116" s="229" t="s">
        <v>84</v>
      </c>
      <c r="AV116" s="13" t="s">
        <v>82</v>
      </c>
      <c r="AW116" s="13" t="s">
        <v>35</v>
      </c>
      <c r="AX116" s="13" t="s">
        <v>74</v>
      </c>
      <c r="AY116" s="229" t="s">
        <v>128</v>
      </c>
    </row>
    <row r="117" s="14" customFormat="1">
      <c r="A117" s="14"/>
      <c r="B117" s="230"/>
      <c r="C117" s="231"/>
      <c r="D117" s="221" t="s">
        <v>136</v>
      </c>
      <c r="E117" s="232" t="s">
        <v>19</v>
      </c>
      <c r="F117" s="233" t="s">
        <v>82</v>
      </c>
      <c r="G117" s="231"/>
      <c r="H117" s="234">
        <v>1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136</v>
      </c>
      <c r="AU117" s="240" t="s">
        <v>84</v>
      </c>
      <c r="AV117" s="14" t="s">
        <v>84</v>
      </c>
      <c r="AW117" s="14" t="s">
        <v>35</v>
      </c>
      <c r="AX117" s="14" t="s">
        <v>74</v>
      </c>
      <c r="AY117" s="240" t="s">
        <v>128</v>
      </c>
    </row>
    <row r="118" s="15" customFormat="1">
      <c r="A118" s="15"/>
      <c r="B118" s="251"/>
      <c r="C118" s="252"/>
      <c r="D118" s="221" t="s">
        <v>136</v>
      </c>
      <c r="E118" s="253" t="s">
        <v>19</v>
      </c>
      <c r="F118" s="254" t="s">
        <v>284</v>
      </c>
      <c r="G118" s="252"/>
      <c r="H118" s="255">
        <v>1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1" t="s">
        <v>136</v>
      </c>
      <c r="AU118" s="261" t="s">
        <v>84</v>
      </c>
      <c r="AV118" s="15" t="s">
        <v>134</v>
      </c>
      <c r="AW118" s="15" t="s">
        <v>35</v>
      </c>
      <c r="AX118" s="15" t="s">
        <v>82</v>
      </c>
      <c r="AY118" s="261" t="s">
        <v>128</v>
      </c>
    </row>
    <row r="119" s="12" customFormat="1" ht="22.8" customHeight="1">
      <c r="A119" s="12"/>
      <c r="B119" s="190"/>
      <c r="C119" s="191"/>
      <c r="D119" s="192" t="s">
        <v>73</v>
      </c>
      <c r="E119" s="204" t="s">
        <v>1226</v>
      </c>
      <c r="F119" s="204" t="s">
        <v>1227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SUM(P120:P129)</f>
        <v>0</v>
      </c>
      <c r="Q119" s="198"/>
      <c r="R119" s="199">
        <f>SUM(R120:R129)</f>
        <v>0</v>
      </c>
      <c r="S119" s="198"/>
      <c r="T119" s="200">
        <f>SUM(T120:T129)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166</v>
      </c>
      <c r="AT119" s="202" t="s">
        <v>73</v>
      </c>
      <c r="AU119" s="202" t="s">
        <v>82</v>
      </c>
      <c r="AY119" s="201" t="s">
        <v>128</v>
      </c>
      <c r="BK119" s="203">
        <f>SUM(BK120:BK129)</f>
        <v>0</v>
      </c>
    </row>
    <row r="120" s="2" customFormat="1" ht="16.5" customHeight="1">
      <c r="A120" s="40"/>
      <c r="B120" s="41"/>
      <c r="C120" s="206" t="s">
        <v>212</v>
      </c>
      <c r="D120" s="206" t="s">
        <v>130</v>
      </c>
      <c r="E120" s="207" t="s">
        <v>1228</v>
      </c>
      <c r="F120" s="208" t="s">
        <v>1229</v>
      </c>
      <c r="G120" s="209" t="s">
        <v>217</v>
      </c>
      <c r="H120" s="210">
        <v>1</v>
      </c>
      <c r="I120" s="211"/>
      <c r="J120" s="212">
        <f>ROUND(I120*H120,2)</f>
        <v>0</v>
      </c>
      <c r="K120" s="208" t="s">
        <v>383</v>
      </c>
      <c r="L120" s="46"/>
      <c r="M120" s="213" t="s">
        <v>19</v>
      </c>
      <c r="N120" s="214" t="s">
        <v>45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1194</v>
      </c>
      <c r="AT120" s="217" t="s">
        <v>130</v>
      </c>
      <c r="AU120" s="217" t="s">
        <v>84</v>
      </c>
      <c r="AY120" s="19" t="s">
        <v>128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82</v>
      </c>
      <c r="BK120" s="218">
        <f>ROUND(I120*H120,2)</f>
        <v>0</v>
      </c>
      <c r="BL120" s="19" t="s">
        <v>1194</v>
      </c>
      <c r="BM120" s="217" t="s">
        <v>1230</v>
      </c>
    </row>
    <row r="121" s="2" customFormat="1">
      <c r="A121" s="40"/>
      <c r="B121" s="41"/>
      <c r="C121" s="42"/>
      <c r="D121" s="267" t="s">
        <v>385</v>
      </c>
      <c r="E121" s="42"/>
      <c r="F121" s="268" t="s">
        <v>1231</v>
      </c>
      <c r="G121" s="42"/>
      <c r="H121" s="42"/>
      <c r="I121" s="269"/>
      <c r="J121" s="42"/>
      <c r="K121" s="42"/>
      <c r="L121" s="46"/>
      <c r="M121" s="270"/>
      <c r="N121" s="27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385</v>
      </c>
      <c r="AU121" s="19" t="s">
        <v>84</v>
      </c>
    </row>
    <row r="122" s="13" customFormat="1">
      <c r="A122" s="13"/>
      <c r="B122" s="219"/>
      <c r="C122" s="220"/>
      <c r="D122" s="221" t="s">
        <v>136</v>
      </c>
      <c r="E122" s="222" t="s">
        <v>19</v>
      </c>
      <c r="F122" s="223" t="s">
        <v>1224</v>
      </c>
      <c r="G122" s="220"/>
      <c r="H122" s="222" t="s">
        <v>19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136</v>
      </c>
      <c r="AU122" s="229" t="s">
        <v>84</v>
      </c>
      <c r="AV122" s="13" t="s">
        <v>82</v>
      </c>
      <c r="AW122" s="13" t="s">
        <v>35</v>
      </c>
      <c r="AX122" s="13" t="s">
        <v>74</v>
      </c>
      <c r="AY122" s="229" t="s">
        <v>128</v>
      </c>
    </row>
    <row r="123" s="14" customFormat="1">
      <c r="A123" s="14"/>
      <c r="B123" s="230"/>
      <c r="C123" s="231"/>
      <c r="D123" s="221" t="s">
        <v>136</v>
      </c>
      <c r="E123" s="232" t="s">
        <v>19</v>
      </c>
      <c r="F123" s="233" t="s">
        <v>82</v>
      </c>
      <c r="G123" s="231"/>
      <c r="H123" s="234">
        <v>1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136</v>
      </c>
      <c r="AU123" s="240" t="s">
        <v>84</v>
      </c>
      <c r="AV123" s="14" t="s">
        <v>84</v>
      </c>
      <c r="AW123" s="14" t="s">
        <v>35</v>
      </c>
      <c r="AX123" s="14" t="s">
        <v>74</v>
      </c>
      <c r="AY123" s="240" t="s">
        <v>128</v>
      </c>
    </row>
    <row r="124" s="15" customFormat="1">
      <c r="A124" s="15"/>
      <c r="B124" s="251"/>
      <c r="C124" s="252"/>
      <c r="D124" s="221" t="s">
        <v>136</v>
      </c>
      <c r="E124" s="253" t="s">
        <v>19</v>
      </c>
      <c r="F124" s="254" t="s">
        <v>284</v>
      </c>
      <c r="G124" s="252"/>
      <c r="H124" s="255">
        <v>1</v>
      </c>
      <c r="I124" s="256"/>
      <c r="J124" s="252"/>
      <c r="K124" s="252"/>
      <c r="L124" s="257"/>
      <c r="M124" s="258"/>
      <c r="N124" s="259"/>
      <c r="O124" s="259"/>
      <c r="P124" s="259"/>
      <c r="Q124" s="259"/>
      <c r="R124" s="259"/>
      <c r="S124" s="259"/>
      <c r="T124" s="260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1" t="s">
        <v>136</v>
      </c>
      <c r="AU124" s="261" t="s">
        <v>84</v>
      </c>
      <c r="AV124" s="15" t="s">
        <v>134</v>
      </c>
      <c r="AW124" s="15" t="s">
        <v>35</v>
      </c>
      <c r="AX124" s="15" t="s">
        <v>82</v>
      </c>
      <c r="AY124" s="261" t="s">
        <v>128</v>
      </c>
    </row>
    <row r="125" s="2" customFormat="1" ht="16.5" customHeight="1">
      <c r="A125" s="40"/>
      <c r="B125" s="41"/>
      <c r="C125" s="206" t="s">
        <v>242</v>
      </c>
      <c r="D125" s="206" t="s">
        <v>130</v>
      </c>
      <c r="E125" s="207" t="s">
        <v>1232</v>
      </c>
      <c r="F125" s="208" t="s">
        <v>1233</v>
      </c>
      <c r="G125" s="209" t="s">
        <v>217</v>
      </c>
      <c r="H125" s="210">
        <v>1</v>
      </c>
      <c r="I125" s="211"/>
      <c r="J125" s="212">
        <f>ROUND(I125*H125,2)</f>
        <v>0</v>
      </c>
      <c r="K125" s="208" t="s">
        <v>383</v>
      </c>
      <c r="L125" s="46"/>
      <c r="M125" s="213" t="s">
        <v>19</v>
      </c>
      <c r="N125" s="214" t="s">
        <v>45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1194</v>
      </c>
      <c r="AT125" s="217" t="s">
        <v>130</v>
      </c>
      <c r="AU125" s="217" t="s">
        <v>84</v>
      </c>
      <c r="AY125" s="19" t="s">
        <v>128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82</v>
      </c>
      <c r="BK125" s="218">
        <f>ROUND(I125*H125,2)</f>
        <v>0</v>
      </c>
      <c r="BL125" s="19" t="s">
        <v>1194</v>
      </c>
      <c r="BM125" s="217" t="s">
        <v>1234</v>
      </c>
    </row>
    <row r="126" s="2" customFormat="1">
      <c r="A126" s="40"/>
      <c r="B126" s="41"/>
      <c r="C126" s="42"/>
      <c r="D126" s="267" t="s">
        <v>385</v>
      </c>
      <c r="E126" s="42"/>
      <c r="F126" s="268" t="s">
        <v>1235</v>
      </c>
      <c r="G126" s="42"/>
      <c r="H126" s="42"/>
      <c r="I126" s="269"/>
      <c r="J126" s="42"/>
      <c r="K126" s="42"/>
      <c r="L126" s="46"/>
      <c r="M126" s="270"/>
      <c r="N126" s="27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385</v>
      </c>
      <c r="AU126" s="19" t="s">
        <v>84</v>
      </c>
    </row>
    <row r="127" s="13" customFormat="1">
      <c r="A127" s="13"/>
      <c r="B127" s="219"/>
      <c r="C127" s="220"/>
      <c r="D127" s="221" t="s">
        <v>136</v>
      </c>
      <c r="E127" s="222" t="s">
        <v>19</v>
      </c>
      <c r="F127" s="223" t="s">
        <v>1224</v>
      </c>
      <c r="G127" s="220"/>
      <c r="H127" s="222" t="s">
        <v>19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136</v>
      </c>
      <c r="AU127" s="229" t="s">
        <v>84</v>
      </c>
      <c r="AV127" s="13" t="s">
        <v>82</v>
      </c>
      <c r="AW127" s="13" t="s">
        <v>35</v>
      </c>
      <c r="AX127" s="13" t="s">
        <v>74</v>
      </c>
      <c r="AY127" s="229" t="s">
        <v>128</v>
      </c>
    </row>
    <row r="128" s="14" customFormat="1">
      <c r="A128" s="14"/>
      <c r="B128" s="230"/>
      <c r="C128" s="231"/>
      <c r="D128" s="221" t="s">
        <v>136</v>
      </c>
      <c r="E128" s="232" t="s">
        <v>19</v>
      </c>
      <c r="F128" s="233" t="s">
        <v>82</v>
      </c>
      <c r="G128" s="231"/>
      <c r="H128" s="234">
        <v>1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0" t="s">
        <v>136</v>
      </c>
      <c r="AU128" s="240" t="s">
        <v>84</v>
      </c>
      <c r="AV128" s="14" t="s">
        <v>84</v>
      </c>
      <c r="AW128" s="14" t="s">
        <v>35</v>
      </c>
      <c r="AX128" s="14" t="s">
        <v>74</v>
      </c>
      <c r="AY128" s="240" t="s">
        <v>128</v>
      </c>
    </row>
    <row r="129" s="15" customFormat="1">
      <c r="A129" s="15"/>
      <c r="B129" s="251"/>
      <c r="C129" s="252"/>
      <c r="D129" s="221" t="s">
        <v>136</v>
      </c>
      <c r="E129" s="253" t="s">
        <v>19</v>
      </c>
      <c r="F129" s="254" t="s">
        <v>284</v>
      </c>
      <c r="G129" s="252"/>
      <c r="H129" s="255">
        <v>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1" t="s">
        <v>136</v>
      </c>
      <c r="AU129" s="261" t="s">
        <v>84</v>
      </c>
      <c r="AV129" s="15" t="s">
        <v>134</v>
      </c>
      <c r="AW129" s="15" t="s">
        <v>35</v>
      </c>
      <c r="AX129" s="15" t="s">
        <v>82</v>
      </c>
      <c r="AY129" s="261" t="s">
        <v>128</v>
      </c>
    </row>
    <row r="130" s="12" customFormat="1" ht="22.8" customHeight="1">
      <c r="A130" s="12"/>
      <c r="B130" s="190"/>
      <c r="C130" s="191"/>
      <c r="D130" s="192" t="s">
        <v>73</v>
      </c>
      <c r="E130" s="204" t="s">
        <v>1236</v>
      </c>
      <c r="F130" s="204" t="s">
        <v>1237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SUM(P131:P139)</f>
        <v>0</v>
      </c>
      <c r="Q130" s="198"/>
      <c r="R130" s="199">
        <f>SUM(R131:R139)</f>
        <v>0</v>
      </c>
      <c r="S130" s="198"/>
      <c r="T130" s="200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166</v>
      </c>
      <c r="AT130" s="202" t="s">
        <v>73</v>
      </c>
      <c r="AU130" s="202" t="s">
        <v>82</v>
      </c>
      <c r="AY130" s="201" t="s">
        <v>128</v>
      </c>
      <c r="BK130" s="203">
        <f>SUM(BK131:BK139)</f>
        <v>0</v>
      </c>
    </row>
    <row r="131" s="2" customFormat="1" ht="16.5" customHeight="1">
      <c r="A131" s="40"/>
      <c r="B131" s="41"/>
      <c r="C131" s="206" t="s">
        <v>8</v>
      </c>
      <c r="D131" s="206" t="s">
        <v>130</v>
      </c>
      <c r="E131" s="207" t="s">
        <v>1238</v>
      </c>
      <c r="F131" s="208" t="s">
        <v>1239</v>
      </c>
      <c r="G131" s="209" t="s">
        <v>1193</v>
      </c>
      <c r="H131" s="210">
        <v>1</v>
      </c>
      <c r="I131" s="211"/>
      <c r="J131" s="212">
        <f>ROUND(I131*H131,2)</f>
        <v>0</v>
      </c>
      <c r="K131" s="208" t="s">
        <v>383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1194</v>
      </c>
      <c r="AT131" s="217" t="s">
        <v>130</v>
      </c>
      <c r="AU131" s="217" t="s">
        <v>84</v>
      </c>
      <c r="AY131" s="19" t="s">
        <v>128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1194</v>
      </c>
      <c r="BM131" s="217" t="s">
        <v>1240</v>
      </c>
    </row>
    <row r="132" s="2" customFormat="1">
      <c r="A132" s="40"/>
      <c r="B132" s="41"/>
      <c r="C132" s="42"/>
      <c r="D132" s="267" t="s">
        <v>385</v>
      </c>
      <c r="E132" s="42"/>
      <c r="F132" s="268" t="s">
        <v>1241</v>
      </c>
      <c r="G132" s="42"/>
      <c r="H132" s="42"/>
      <c r="I132" s="269"/>
      <c r="J132" s="42"/>
      <c r="K132" s="42"/>
      <c r="L132" s="46"/>
      <c r="M132" s="270"/>
      <c r="N132" s="27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385</v>
      </c>
      <c r="AU132" s="19" t="s">
        <v>84</v>
      </c>
    </row>
    <row r="133" s="2" customFormat="1" ht="16.5" customHeight="1">
      <c r="A133" s="40"/>
      <c r="B133" s="41"/>
      <c r="C133" s="206" t="s">
        <v>316</v>
      </c>
      <c r="D133" s="206" t="s">
        <v>130</v>
      </c>
      <c r="E133" s="207" t="s">
        <v>1242</v>
      </c>
      <c r="F133" s="208" t="s">
        <v>1243</v>
      </c>
      <c r="G133" s="209" t="s">
        <v>1193</v>
      </c>
      <c r="H133" s="210">
        <v>1</v>
      </c>
      <c r="I133" s="211"/>
      <c r="J133" s="212">
        <f>ROUND(I133*H133,2)</f>
        <v>0</v>
      </c>
      <c r="K133" s="208" t="s">
        <v>383</v>
      </c>
      <c r="L133" s="46"/>
      <c r="M133" s="213" t="s">
        <v>19</v>
      </c>
      <c r="N133" s="214" t="s">
        <v>45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1194</v>
      </c>
      <c r="AT133" s="217" t="s">
        <v>130</v>
      </c>
      <c r="AU133" s="217" t="s">
        <v>84</v>
      </c>
      <c r="AY133" s="19" t="s">
        <v>128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82</v>
      </c>
      <c r="BK133" s="218">
        <f>ROUND(I133*H133,2)</f>
        <v>0</v>
      </c>
      <c r="BL133" s="19" t="s">
        <v>1194</v>
      </c>
      <c r="BM133" s="217" t="s">
        <v>1244</v>
      </c>
    </row>
    <row r="134" s="2" customFormat="1">
      <c r="A134" s="40"/>
      <c r="B134" s="41"/>
      <c r="C134" s="42"/>
      <c r="D134" s="267" t="s">
        <v>385</v>
      </c>
      <c r="E134" s="42"/>
      <c r="F134" s="268" t="s">
        <v>1245</v>
      </c>
      <c r="G134" s="42"/>
      <c r="H134" s="42"/>
      <c r="I134" s="269"/>
      <c r="J134" s="42"/>
      <c r="K134" s="42"/>
      <c r="L134" s="46"/>
      <c r="M134" s="270"/>
      <c r="N134" s="27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385</v>
      </c>
      <c r="AU134" s="19" t="s">
        <v>84</v>
      </c>
    </row>
    <row r="135" s="2" customFormat="1" ht="16.5" customHeight="1">
      <c r="A135" s="40"/>
      <c r="B135" s="41"/>
      <c r="C135" s="206" t="s">
        <v>311</v>
      </c>
      <c r="D135" s="206" t="s">
        <v>130</v>
      </c>
      <c r="E135" s="207" t="s">
        <v>1246</v>
      </c>
      <c r="F135" s="208" t="s">
        <v>1247</v>
      </c>
      <c r="G135" s="209" t="s">
        <v>1248</v>
      </c>
      <c r="H135" s="210">
        <v>1</v>
      </c>
      <c r="I135" s="211"/>
      <c r="J135" s="212">
        <f>ROUND(I135*H135,2)</f>
        <v>0</v>
      </c>
      <c r="K135" s="208" t="s">
        <v>383</v>
      </c>
      <c r="L135" s="46"/>
      <c r="M135" s="213" t="s">
        <v>19</v>
      </c>
      <c r="N135" s="214" t="s">
        <v>45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1194</v>
      </c>
      <c r="AT135" s="217" t="s">
        <v>130</v>
      </c>
      <c r="AU135" s="217" t="s">
        <v>84</v>
      </c>
      <c r="AY135" s="19" t="s">
        <v>128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82</v>
      </c>
      <c r="BK135" s="218">
        <f>ROUND(I135*H135,2)</f>
        <v>0</v>
      </c>
      <c r="BL135" s="19" t="s">
        <v>1194</v>
      </c>
      <c r="BM135" s="217" t="s">
        <v>1249</v>
      </c>
    </row>
    <row r="136" s="2" customFormat="1">
      <c r="A136" s="40"/>
      <c r="B136" s="41"/>
      <c r="C136" s="42"/>
      <c r="D136" s="267" t="s">
        <v>385</v>
      </c>
      <c r="E136" s="42"/>
      <c r="F136" s="268" t="s">
        <v>1250</v>
      </c>
      <c r="G136" s="42"/>
      <c r="H136" s="42"/>
      <c r="I136" s="269"/>
      <c r="J136" s="42"/>
      <c r="K136" s="42"/>
      <c r="L136" s="46"/>
      <c r="M136" s="270"/>
      <c r="N136" s="27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385</v>
      </c>
      <c r="AU136" s="19" t="s">
        <v>84</v>
      </c>
    </row>
    <row r="137" s="13" customFormat="1">
      <c r="A137" s="13"/>
      <c r="B137" s="219"/>
      <c r="C137" s="220"/>
      <c r="D137" s="221" t="s">
        <v>136</v>
      </c>
      <c r="E137" s="222" t="s">
        <v>19</v>
      </c>
      <c r="F137" s="223" t="s">
        <v>1247</v>
      </c>
      <c r="G137" s="220"/>
      <c r="H137" s="222" t="s">
        <v>19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136</v>
      </c>
      <c r="AU137" s="229" t="s">
        <v>84</v>
      </c>
      <c r="AV137" s="13" t="s">
        <v>82</v>
      </c>
      <c r="AW137" s="13" t="s">
        <v>35</v>
      </c>
      <c r="AX137" s="13" t="s">
        <v>74</v>
      </c>
      <c r="AY137" s="229" t="s">
        <v>128</v>
      </c>
    </row>
    <row r="138" s="14" customFormat="1">
      <c r="A138" s="14"/>
      <c r="B138" s="230"/>
      <c r="C138" s="231"/>
      <c r="D138" s="221" t="s">
        <v>136</v>
      </c>
      <c r="E138" s="232" t="s">
        <v>19</v>
      </c>
      <c r="F138" s="233" t="s">
        <v>82</v>
      </c>
      <c r="G138" s="231"/>
      <c r="H138" s="234">
        <v>1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136</v>
      </c>
      <c r="AU138" s="240" t="s">
        <v>84</v>
      </c>
      <c r="AV138" s="14" t="s">
        <v>84</v>
      </c>
      <c r="AW138" s="14" t="s">
        <v>35</v>
      </c>
      <c r="AX138" s="14" t="s">
        <v>74</v>
      </c>
      <c r="AY138" s="240" t="s">
        <v>128</v>
      </c>
    </row>
    <row r="139" s="15" customFormat="1">
      <c r="A139" s="15"/>
      <c r="B139" s="251"/>
      <c r="C139" s="252"/>
      <c r="D139" s="221" t="s">
        <v>136</v>
      </c>
      <c r="E139" s="253" t="s">
        <v>19</v>
      </c>
      <c r="F139" s="254" t="s">
        <v>284</v>
      </c>
      <c r="G139" s="252"/>
      <c r="H139" s="255">
        <v>1</v>
      </c>
      <c r="I139" s="256"/>
      <c r="J139" s="252"/>
      <c r="K139" s="252"/>
      <c r="L139" s="257"/>
      <c r="M139" s="282"/>
      <c r="N139" s="283"/>
      <c r="O139" s="283"/>
      <c r="P139" s="283"/>
      <c r="Q139" s="283"/>
      <c r="R139" s="283"/>
      <c r="S139" s="283"/>
      <c r="T139" s="28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1" t="s">
        <v>136</v>
      </c>
      <c r="AU139" s="261" t="s">
        <v>84</v>
      </c>
      <c r="AV139" s="15" t="s">
        <v>134</v>
      </c>
      <c r="AW139" s="15" t="s">
        <v>35</v>
      </c>
      <c r="AX139" s="15" t="s">
        <v>82</v>
      </c>
      <c r="AY139" s="261" t="s">
        <v>128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dqtdaHHD0D1DSSTreETW5Nub0m1rQPrFsQXQ8VBs0CVLy9lO3CaeLnVpF0rWVSeSHrUUXcrZWJj9qjleMuBv1Q==" hashValue="/a6TdCmBf7a3+U1i+l3NlquAA9q+pfL+1TjAfZZqLufyPNujQO+avS2ms+1xFl4nMbhJrvPZNvniRbXVKVv3cQ==" algorithmName="SHA-512" password="CC35"/>
  <autoFilter ref="C83:K13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012103000"/>
    <hyperlink ref="F92" r:id="rId2" display="https://podminky.urs.cz/item/CS_URS_2025_01/012303000"/>
    <hyperlink ref="F96" r:id="rId3" display="https://podminky.urs.cz/item/CS_URS_2025_01/013244000"/>
    <hyperlink ref="F100" r:id="rId4" display="https://podminky.urs.cz/item/CS_URS_2025_01/013254000"/>
    <hyperlink ref="F105" r:id="rId5" display="https://podminky.urs.cz/item/CS_URS_2025_01/032002000"/>
    <hyperlink ref="F109" r:id="rId6" display="https://podminky.urs.cz/item/CS_URS_2025_01/032403000"/>
    <hyperlink ref="F114" r:id="rId7" display="https://podminky.urs.cz/item/CS_URS_2025_01/034303000"/>
    <hyperlink ref="F121" r:id="rId8" display="https://podminky.urs.cz/item/CS_URS_2025_01/044002000"/>
    <hyperlink ref="F126" r:id="rId9" display="https://podminky.urs.cz/item/CS_URS_2025_01/045303000"/>
    <hyperlink ref="F132" r:id="rId10" display="https://podminky.urs.cz/item/CS_URS_2025_01/072103000"/>
    <hyperlink ref="F134" r:id="rId11" display="https://podminky.urs.cz/item/CS_URS_2025_01/072203000"/>
    <hyperlink ref="F136" r:id="rId12" display="https://podminky.urs.cz/item/CS_URS_2025_01/04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2"/>
    </row>
    <row r="4" s="1" customFormat="1" ht="24.96" customHeight="1">
      <c r="B4" s="22"/>
      <c r="C4" s="132" t="s">
        <v>1251</v>
      </c>
      <c r="H4" s="22"/>
    </row>
    <row r="5" s="1" customFormat="1" ht="12" customHeight="1">
      <c r="B5" s="22"/>
      <c r="C5" s="285" t="s">
        <v>13</v>
      </c>
      <c r="D5" s="142" t="s">
        <v>14</v>
      </c>
      <c r="E5" s="1"/>
      <c r="F5" s="1"/>
      <c r="H5" s="22"/>
    </row>
    <row r="6" s="1" customFormat="1" ht="36.96" customHeight="1">
      <c r="B6" s="22"/>
      <c r="C6" s="286" t="s">
        <v>16</v>
      </c>
      <c r="D6" s="287" t="s">
        <v>17</v>
      </c>
      <c r="E6" s="1"/>
      <c r="F6" s="1"/>
      <c r="H6" s="22"/>
    </row>
    <row r="7" s="1" customFormat="1" ht="16.5" customHeight="1">
      <c r="B7" s="22"/>
      <c r="C7" s="134" t="s">
        <v>23</v>
      </c>
      <c r="D7" s="139" t="str">
        <f>'Rekapitulace stavby'!AN8</f>
        <v>19. 2. 2025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9"/>
      <c r="B9" s="288"/>
      <c r="C9" s="289" t="s">
        <v>55</v>
      </c>
      <c r="D9" s="290" t="s">
        <v>56</v>
      </c>
      <c r="E9" s="290" t="s">
        <v>115</v>
      </c>
      <c r="F9" s="291" t="s">
        <v>1252</v>
      </c>
      <c r="G9" s="179"/>
      <c r="H9" s="288"/>
    </row>
    <row r="10" s="2" customFormat="1" ht="26.4" customHeight="1">
      <c r="A10" s="40"/>
      <c r="B10" s="46"/>
      <c r="C10" s="292" t="s">
        <v>88</v>
      </c>
      <c r="D10" s="292" t="s">
        <v>89</v>
      </c>
      <c r="E10" s="40"/>
      <c r="F10" s="40"/>
      <c r="G10" s="40"/>
      <c r="H10" s="46"/>
    </row>
    <row r="11" s="2" customFormat="1" ht="16.8" customHeight="1">
      <c r="A11" s="40"/>
      <c r="B11" s="46"/>
      <c r="C11" s="293" t="s">
        <v>549</v>
      </c>
      <c r="D11" s="294" t="s">
        <v>550</v>
      </c>
      <c r="E11" s="295" t="s">
        <v>19</v>
      </c>
      <c r="F11" s="296">
        <v>29</v>
      </c>
      <c r="G11" s="40"/>
      <c r="H11" s="46"/>
    </row>
    <row r="12" s="2" customFormat="1" ht="16.8" customHeight="1">
      <c r="A12" s="40"/>
      <c r="B12" s="46"/>
      <c r="C12" s="297" t="s">
        <v>19</v>
      </c>
      <c r="D12" s="297" t="s">
        <v>662</v>
      </c>
      <c r="E12" s="19" t="s">
        <v>19</v>
      </c>
      <c r="F12" s="298">
        <v>0</v>
      </c>
      <c r="G12" s="40"/>
      <c r="H12" s="46"/>
    </row>
    <row r="13" s="2" customFormat="1" ht="16.8" customHeight="1">
      <c r="A13" s="40"/>
      <c r="B13" s="46"/>
      <c r="C13" s="297" t="s">
        <v>19</v>
      </c>
      <c r="D13" s="297" t="s">
        <v>663</v>
      </c>
      <c r="E13" s="19" t="s">
        <v>19</v>
      </c>
      <c r="F13" s="298">
        <v>29</v>
      </c>
      <c r="G13" s="40"/>
      <c r="H13" s="46"/>
    </row>
    <row r="14" s="2" customFormat="1" ht="16.8" customHeight="1">
      <c r="A14" s="40"/>
      <c r="B14" s="46"/>
      <c r="C14" s="297" t="s">
        <v>549</v>
      </c>
      <c r="D14" s="297" t="s">
        <v>284</v>
      </c>
      <c r="E14" s="19" t="s">
        <v>19</v>
      </c>
      <c r="F14" s="298">
        <v>29</v>
      </c>
      <c r="G14" s="40"/>
      <c r="H14" s="46"/>
    </row>
    <row r="15" s="2" customFormat="1" ht="16.8" customHeight="1">
      <c r="A15" s="40"/>
      <c r="B15" s="46"/>
      <c r="C15" s="299" t="s">
        <v>1253</v>
      </c>
      <c r="D15" s="40"/>
      <c r="E15" s="40"/>
      <c r="F15" s="40"/>
      <c r="G15" s="40"/>
      <c r="H15" s="46"/>
    </row>
    <row r="16" s="2" customFormat="1" ht="16.8" customHeight="1">
      <c r="A16" s="40"/>
      <c r="B16" s="46"/>
      <c r="C16" s="297" t="s">
        <v>659</v>
      </c>
      <c r="D16" s="297" t="s">
        <v>660</v>
      </c>
      <c r="E16" s="19" t="s">
        <v>223</v>
      </c>
      <c r="F16" s="298">
        <v>29</v>
      </c>
      <c r="G16" s="40"/>
      <c r="H16" s="46"/>
    </row>
    <row r="17" s="2" customFormat="1">
      <c r="A17" s="40"/>
      <c r="B17" s="46"/>
      <c r="C17" s="297" t="s">
        <v>623</v>
      </c>
      <c r="D17" s="297" t="s">
        <v>624</v>
      </c>
      <c r="E17" s="19" t="s">
        <v>223</v>
      </c>
      <c r="F17" s="298">
        <v>29</v>
      </c>
      <c r="G17" s="40"/>
      <c r="H17" s="46"/>
    </row>
    <row r="18" s="2" customFormat="1" ht="16.8" customHeight="1">
      <c r="A18" s="40"/>
      <c r="B18" s="46"/>
      <c r="C18" s="293" t="s">
        <v>551</v>
      </c>
      <c r="D18" s="294" t="s">
        <v>552</v>
      </c>
      <c r="E18" s="295" t="s">
        <v>19</v>
      </c>
      <c r="F18" s="296">
        <v>51</v>
      </c>
      <c r="G18" s="40"/>
      <c r="H18" s="46"/>
    </row>
    <row r="19" s="2" customFormat="1" ht="16.8" customHeight="1">
      <c r="A19" s="40"/>
      <c r="B19" s="46"/>
      <c r="C19" s="297" t="s">
        <v>19</v>
      </c>
      <c r="D19" s="297" t="s">
        <v>667</v>
      </c>
      <c r="E19" s="19" t="s">
        <v>19</v>
      </c>
      <c r="F19" s="298">
        <v>0</v>
      </c>
      <c r="G19" s="40"/>
      <c r="H19" s="46"/>
    </row>
    <row r="20" s="2" customFormat="1" ht="16.8" customHeight="1">
      <c r="A20" s="40"/>
      <c r="B20" s="46"/>
      <c r="C20" s="297" t="s">
        <v>19</v>
      </c>
      <c r="D20" s="297" t="s">
        <v>668</v>
      </c>
      <c r="E20" s="19" t="s">
        <v>19</v>
      </c>
      <c r="F20" s="298">
        <v>51</v>
      </c>
      <c r="G20" s="40"/>
      <c r="H20" s="46"/>
    </row>
    <row r="21" s="2" customFormat="1" ht="16.8" customHeight="1">
      <c r="A21" s="40"/>
      <c r="B21" s="46"/>
      <c r="C21" s="297" t="s">
        <v>551</v>
      </c>
      <c r="D21" s="297" t="s">
        <v>284</v>
      </c>
      <c r="E21" s="19" t="s">
        <v>19</v>
      </c>
      <c r="F21" s="298">
        <v>51</v>
      </c>
      <c r="G21" s="40"/>
      <c r="H21" s="46"/>
    </row>
    <row r="22" s="2" customFormat="1" ht="16.8" customHeight="1">
      <c r="A22" s="40"/>
      <c r="B22" s="46"/>
      <c r="C22" s="299" t="s">
        <v>1253</v>
      </c>
      <c r="D22" s="40"/>
      <c r="E22" s="40"/>
      <c r="F22" s="40"/>
      <c r="G22" s="40"/>
      <c r="H22" s="46"/>
    </row>
    <row r="23" s="2" customFormat="1" ht="16.8" customHeight="1">
      <c r="A23" s="40"/>
      <c r="B23" s="46"/>
      <c r="C23" s="297" t="s">
        <v>664</v>
      </c>
      <c r="D23" s="297" t="s">
        <v>665</v>
      </c>
      <c r="E23" s="19" t="s">
        <v>223</v>
      </c>
      <c r="F23" s="298">
        <v>51</v>
      </c>
      <c r="G23" s="40"/>
      <c r="H23" s="46"/>
    </row>
    <row r="24" s="2" customFormat="1" ht="16.8" customHeight="1">
      <c r="A24" s="40"/>
      <c r="B24" s="46"/>
      <c r="C24" s="297" t="s">
        <v>628</v>
      </c>
      <c r="D24" s="297" t="s">
        <v>629</v>
      </c>
      <c r="E24" s="19" t="s">
        <v>223</v>
      </c>
      <c r="F24" s="298">
        <v>51</v>
      </c>
      <c r="G24" s="40"/>
      <c r="H24" s="46"/>
    </row>
    <row r="25" s="2" customFormat="1" ht="16.8" customHeight="1">
      <c r="A25" s="40"/>
      <c r="B25" s="46"/>
      <c r="C25" s="293" t="s">
        <v>553</v>
      </c>
      <c r="D25" s="294" t="s">
        <v>554</v>
      </c>
      <c r="E25" s="295" t="s">
        <v>19</v>
      </c>
      <c r="F25" s="296">
        <v>169</v>
      </c>
      <c r="G25" s="40"/>
      <c r="H25" s="46"/>
    </row>
    <row r="26" s="2" customFormat="1" ht="16.8" customHeight="1">
      <c r="A26" s="40"/>
      <c r="B26" s="46"/>
      <c r="C26" s="297" t="s">
        <v>19</v>
      </c>
      <c r="D26" s="297" t="s">
        <v>672</v>
      </c>
      <c r="E26" s="19" t="s">
        <v>19</v>
      </c>
      <c r="F26" s="298">
        <v>0</v>
      </c>
      <c r="G26" s="40"/>
      <c r="H26" s="46"/>
    </row>
    <row r="27" s="2" customFormat="1" ht="16.8" customHeight="1">
      <c r="A27" s="40"/>
      <c r="B27" s="46"/>
      <c r="C27" s="297" t="s">
        <v>19</v>
      </c>
      <c r="D27" s="297" t="s">
        <v>673</v>
      </c>
      <c r="E27" s="19" t="s">
        <v>19</v>
      </c>
      <c r="F27" s="298">
        <v>169</v>
      </c>
      <c r="G27" s="40"/>
      <c r="H27" s="46"/>
    </row>
    <row r="28" s="2" customFormat="1" ht="16.8" customHeight="1">
      <c r="A28" s="40"/>
      <c r="B28" s="46"/>
      <c r="C28" s="297" t="s">
        <v>553</v>
      </c>
      <c r="D28" s="297" t="s">
        <v>284</v>
      </c>
      <c r="E28" s="19" t="s">
        <v>19</v>
      </c>
      <c r="F28" s="298">
        <v>169</v>
      </c>
      <c r="G28" s="40"/>
      <c r="H28" s="46"/>
    </row>
    <row r="29" s="2" customFormat="1" ht="16.8" customHeight="1">
      <c r="A29" s="40"/>
      <c r="B29" s="46"/>
      <c r="C29" s="299" t="s">
        <v>1253</v>
      </c>
      <c r="D29" s="40"/>
      <c r="E29" s="40"/>
      <c r="F29" s="40"/>
      <c r="G29" s="40"/>
      <c r="H29" s="46"/>
    </row>
    <row r="30" s="2" customFormat="1" ht="16.8" customHeight="1">
      <c r="A30" s="40"/>
      <c r="B30" s="46"/>
      <c r="C30" s="297" t="s">
        <v>669</v>
      </c>
      <c r="D30" s="297" t="s">
        <v>670</v>
      </c>
      <c r="E30" s="19" t="s">
        <v>223</v>
      </c>
      <c r="F30" s="298">
        <v>169</v>
      </c>
      <c r="G30" s="40"/>
      <c r="H30" s="46"/>
    </row>
    <row r="31" s="2" customFormat="1" ht="16.8" customHeight="1">
      <c r="A31" s="40"/>
      <c r="B31" s="46"/>
      <c r="C31" s="297" t="s">
        <v>634</v>
      </c>
      <c r="D31" s="297" t="s">
        <v>635</v>
      </c>
      <c r="E31" s="19" t="s">
        <v>223</v>
      </c>
      <c r="F31" s="298">
        <v>169</v>
      </c>
      <c r="G31" s="40"/>
      <c r="H31" s="46"/>
    </row>
    <row r="32" s="2" customFormat="1" ht="16.8" customHeight="1">
      <c r="A32" s="40"/>
      <c r="B32" s="46"/>
      <c r="C32" s="293" t="s">
        <v>556</v>
      </c>
      <c r="D32" s="294" t="s">
        <v>557</v>
      </c>
      <c r="E32" s="295" t="s">
        <v>19</v>
      </c>
      <c r="F32" s="296">
        <v>24</v>
      </c>
      <c r="G32" s="40"/>
      <c r="H32" s="46"/>
    </row>
    <row r="33" s="2" customFormat="1" ht="16.8" customHeight="1">
      <c r="A33" s="40"/>
      <c r="B33" s="46"/>
      <c r="C33" s="297" t="s">
        <v>19</v>
      </c>
      <c r="D33" s="297" t="s">
        <v>658</v>
      </c>
      <c r="E33" s="19" t="s">
        <v>19</v>
      </c>
      <c r="F33" s="298">
        <v>0</v>
      </c>
      <c r="G33" s="40"/>
      <c r="H33" s="46"/>
    </row>
    <row r="34" s="2" customFormat="1" ht="16.8" customHeight="1">
      <c r="A34" s="40"/>
      <c r="B34" s="46"/>
      <c r="C34" s="297" t="s">
        <v>19</v>
      </c>
      <c r="D34" s="297" t="s">
        <v>337</v>
      </c>
      <c r="E34" s="19" t="s">
        <v>19</v>
      </c>
      <c r="F34" s="298">
        <v>24</v>
      </c>
      <c r="G34" s="40"/>
      <c r="H34" s="46"/>
    </row>
    <row r="35" s="2" customFormat="1" ht="16.8" customHeight="1">
      <c r="A35" s="40"/>
      <c r="B35" s="46"/>
      <c r="C35" s="297" t="s">
        <v>556</v>
      </c>
      <c r="D35" s="297" t="s">
        <v>284</v>
      </c>
      <c r="E35" s="19" t="s">
        <v>19</v>
      </c>
      <c r="F35" s="298">
        <v>24</v>
      </c>
      <c r="G35" s="40"/>
      <c r="H35" s="46"/>
    </row>
    <row r="36" s="2" customFormat="1" ht="16.8" customHeight="1">
      <c r="A36" s="40"/>
      <c r="B36" s="46"/>
      <c r="C36" s="299" t="s">
        <v>1253</v>
      </c>
      <c r="D36" s="40"/>
      <c r="E36" s="40"/>
      <c r="F36" s="40"/>
      <c r="G36" s="40"/>
      <c r="H36" s="46"/>
    </row>
    <row r="37" s="2" customFormat="1" ht="16.8" customHeight="1">
      <c r="A37" s="40"/>
      <c r="B37" s="46"/>
      <c r="C37" s="297" t="s">
        <v>654</v>
      </c>
      <c r="D37" s="297" t="s">
        <v>655</v>
      </c>
      <c r="E37" s="19" t="s">
        <v>223</v>
      </c>
      <c r="F37" s="298">
        <v>24</v>
      </c>
      <c r="G37" s="40"/>
      <c r="H37" s="46"/>
    </row>
    <row r="38" s="2" customFormat="1">
      <c r="A38" s="40"/>
      <c r="B38" s="46"/>
      <c r="C38" s="297" t="s">
        <v>618</v>
      </c>
      <c r="D38" s="297" t="s">
        <v>619</v>
      </c>
      <c r="E38" s="19" t="s">
        <v>223</v>
      </c>
      <c r="F38" s="298">
        <v>24</v>
      </c>
      <c r="G38" s="40"/>
      <c r="H38" s="46"/>
    </row>
    <row r="39" s="2" customFormat="1" ht="16.8" customHeight="1">
      <c r="A39" s="40"/>
      <c r="B39" s="46"/>
      <c r="C39" s="293" t="s">
        <v>558</v>
      </c>
      <c r="D39" s="294" t="s">
        <v>559</v>
      </c>
      <c r="E39" s="295" t="s">
        <v>19</v>
      </c>
      <c r="F39" s="296">
        <v>23</v>
      </c>
      <c r="G39" s="40"/>
      <c r="H39" s="46"/>
    </row>
    <row r="40" s="2" customFormat="1" ht="16.8" customHeight="1">
      <c r="A40" s="40"/>
      <c r="B40" s="46"/>
      <c r="C40" s="297" t="s">
        <v>19</v>
      </c>
      <c r="D40" s="297" t="s">
        <v>677</v>
      </c>
      <c r="E40" s="19" t="s">
        <v>19</v>
      </c>
      <c r="F40" s="298">
        <v>0</v>
      </c>
      <c r="G40" s="40"/>
      <c r="H40" s="46"/>
    </row>
    <row r="41" s="2" customFormat="1" ht="16.8" customHeight="1">
      <c r="A41" s="40"/>
      <c r="B41" s="46"/>
      <c r="C41" s="297" t="s">
        <v>19</v>
      </c>
      <c r="D41" s="297" t="s">
        <v>678</v>
      </c>
      <c r="E41" s="19" t="s">
        <v>19</v>
      </c>
      <c r="F41" s="298">
        <v>23</v>
      </c>
      <c r="G41" s="40"/>
      <c r="H41" s="46"/>
    </row>
    <row r="42" s="2" customFormat="1" ht="16.8" customHeight="1">
      <c r="A42" s="40"/>
      <c r="B42" s="46"/>
      <c r="C42" s="297" t="s">
        <v>558</v>
      </c>
      <c r="D42" s="297" t="s">
        <v>284</v>
      </c>
      <c r="E42" s="19" t="s">
        <v>19</v>
      </c>
      <c r="F42" s="298">
        <v>23</v>
      </c>
      <c r="G42" s="40"/>
      <c r="H42" s="46"/>
    </row>
    <row r="43" s="2" customFormat="1" ht="16.8" customHeight="1">
      <c r="A43" s="40"/>
      <c r="B43" s="46"/>
      <c r="C43" s="299" t="s">
        <v>1253</v>
      </c>
      <c r="D43" s="40"/>
      <c r="E43" s="40"/>
      <c r="F43" s="40"/>
      <c r="G43" s="40"/>
      <c r="H43" s="46"/>
    </row>
    <row r="44" s="2" customFormat="1" ht="16.8" customHeight="1">
      <c r="A44" s="40"/>
      <c r="B44" s="46"/>
      <c r="C44" s="297" t="s">
        <v>674</v>
      </c>
      <c r="D44" s="297" t="s">
        <v>675</v>
      </c>
      <c r="E44" s="19" t="s">
        <v>223</v>
      </c>
      <c r="F44" s="298">
        <v>23</v>
      </c>
      <c r="G44" s="40"/>
      <c r="H44" s="46"/>
    </row>
    <row r="45" s="2" customFormat="1" ht="16.8" customHeight="1">
      <c r="A45" s="40"/>
      <c r="B45" s="46"/>
      <c r="C45" s="297" t="s">
        <v>639</v>
      </c>
      <c r="D45" s="297" t="s">
        <v>640</v>
      </c>
      <c r="E45" s="19" t="s">
        <v>223</v>
      </c>
      <c r="F45" s="298">
        <v>23</v>
      </c>
      <c r="G45" s="40"/>
      <c r="H45" s="46"/>
    </row>
    <row r="46" s="2" customFormat="1" ht="16.8" customHeight="1">
      <c r="A46" s="40"/>
      <c r="B46" s="46"/>
      <c r="C46" s="293" t="s">
        <v>560</v>
      </c>
      <c r="D46" s="294" t="s">
        <v>561</v>
      </c>
      <c r="E46" s="295" t="s">
        <v>19</v>
      </c>
      <c r="F46" s="296">
        <v>105</v>
      </c>
      <c r="G46" s="40"/>
      <c r="H46" s="46"/>
    </row>
    <row r="47" s="2" customFormat="1" ht="16.8" customHeight="1">
      <c r="A47" s="40"/>
      <c r="B47" s="46"/>
      <c r="C47" s="297" t="s">
        <v>19</v>
      </c>
      <c r="D47" s="297" t="s">
        <v>700</v>
      </c>
      <c r="E47" s="19" t="s">
        <v>19</v>
      </c>
      <c r="F47" s="298">
        <v>0</v>
      </c>
      <c r="G47" s="40"/>
      <c r="H47" s="46"/>
    </row>
    <row r="48" s="2" customFormat="1" ht="16.8" customHeight="1">
      <c r="A48" s="40"/>
      <c r="B48" s="46"/>
      <c r="C48" s="297" t="s">
        <v>19</v>
      </c>
      <c r="D48" s="297" t="s">
        <v>701</v>
      </c>
      <c r="E48" s="19" t="s">
        <v>19</v>
      </c>
      <c r="F48" s="298">
        <v>105</v>
      </c>
      <c r="G48" s="40"/>
      <c r="H48" s="46"/>
    </row>
    <row r="49" s="2" customFormat="1" ht="16.8" customHeight="1">
      <c r="A49" s="40"/>
      <c r="B49" s="46"/>
      <c r="C49" s="297" t="s">
        <v>560</v>
      </c>
      <c r="D49" s="297" t="s">
        <v>284</v>
      </c>
      <c r="E49" s="19" t="s">
        <v>19</v>
      </c>
      <c r="F49" s="298">
        <v>105</v>
      </c>
      <c r="G49" s="40"/>
      <c r="H49" s="46"/>
    </row>
    <row r="50" s="2" customFormat="1" ht="16.8" customHeight="1">
      <c r="A50" s="40"/>
      <c r="B50" s="46"/>
      <c r="C50" s="299" t="s">
        <v>1253</v>
      </c>
      <c r="D50" s="40"/>
      <c r="E50" s="40"/>
      <c r="F50" s="40"/>
      <c r="G50" s="40"/>
      <c r="H50" s="46"/>
    </row>
    <row r="51" s="2" customFormat="1" ht="16.8" customHeight="1">
      <c r="A51" s="40"/>
      <c r="B51" s="46"/>
      <c r="C51" s="297" t="s">
        <v>697</v>
      </c>
      <c r="D51" s="297" t="s">
        <v>698</v>
      </c>
      <c r="E51" s="19" t="s">
        <v>223</v>
      </c>
      <c r="F51" s="298">
        <v>105</v>
      </c>
      <c r="G51" s="40"/>
      <c r="H51" s="46"/>
    </row>
    <row r="52" s="2" customFormat="1" ht="16.8" customHeight="1">
      <c r="A52" s="40"/>
      <c r="B52" s="46"/>
      <c r="C52" s="297" t="s">
        <v>644</v>
      </c>
      <c r="D52" s="297" t="s">
        <v>645</v>
      </c>
      <c r="E52" s="19" t="s">
        <v>223</v>
      </c>
      <c r="F52" s="298">
        <v>282</v>
      </c>
      <c r="G52" s="40"/>
      <c r="H52" s="46"/>
    </row>
    <row r="53" s="2" customFormat="1" ht="16.8" customHeight="1">
      <c r="A53" s="40"/>
      <c r="B53" s="46"/>
      <c r="C53" s="293" t="s">
        <v>563</v>
      </c>
      <c r="D53" s="294" t="s">
        <v>564</v>
      </c>
      <c r="E53" s="295" t="s">
        <v>19</v>
      </c>
      <c r="F53" s="296">
        <v>64</v>
      </c>
      <c r="G53" s="40"/>
      <c r="H53" s="46"/>
    </row>
    <row r="54" s="2" customFormat="1" ht="16.8" customHeight="1">
      <c r="A54" s="40"/>
      <c r="B54" s="46"/>
      <c r="C54" s="297" t="s">
        <v>19</v>
      </c>
      <c r="D54" s="297" t="s">
        <v>705</v>
      </c>
      <c r="E54" s="19" t="s">
        <v>19</v>
      </c>
      <c r="F54" s="298">
        <v>0</v>
      </c>
      <c r="G54" s="40"/>
      <c r="H54" s="46"/>
    </row>
    <row r="55" s="2" customFormat="1" ht="16.8" customHeight="1">
      <c r="A55" s="40"/>
      <c r="B55" s="46"/>
      <c r="C55" s="297" t="s">
        <v>19</v>
      </c>
      <c r="D55" s="297" t="s">
        <v>706</v>
      </c>
      <c r="E55" s="19" t="s">
        <v>19</v>
      </c>
      <c r="F55" s="298">
        <v>64</v>
      </c>
      <c r="G55" s="40"/>
      <c r="H55" s="46"/>
    </row>
    <row r="56" s="2" customFormat="1" ht="16.8" customHeight="1">
      <c r="A56" s="40"/>
      <c r="B56" s="46"/>
      <c r="C56" s="297" t="s">
        <v>563</v>
      </c>
      <c r="D56" s="297" t="s">
        <v>284</v>
      </c>
      <c r="E56" s="19" t="s">
        <v>19</v>
      </c>
      <c r="F56" s="298">
        <v>64</v>
      </c>
      <c r="G56" s="40"/>
      <c r="H56" s="46"/>
    </row>
    <row r="57" s="2" customFormat="1" ht="16.8" customHeight="1">
      <c r="A57" s="40"/>
      <c r="B57" s="46"/>
      <c r="C57" s="299" t="s">
        <v>1253</v>
      </c>
      <c r="D57" s="40"/>
      <c r="E57" s="40"/>
      <c r="F57" s="40"/>
      <c r="G57" s="40"/>
      <c r="H57" s="46"/>
    </row>
    <row r="58" s="2" customFormat="1" ht="16.8" customHeight="1">
      <c r="A58" s="40"/>
      <c r="B58" s="46"/>
      <c r="C58" s="297" t="s">
        <v>702</v>
      </c>
      <c r="D58" s="297" t="s">
        <v>703</v>
      </c>
      <c r="E58" s="19" t="s">
        <v>223</v>
      </c>
      <c r="F58" s="298">
        <v>64</v>
      </c>
      <c r="G58" s="40"/>
      <c r="H58" s="46"/>
    </row>
    <row r="59" s="2" customFormat="1" ht="16.8" customHeight="1">
      <c r="A59" s="40"/>
      <c r="B59" s="46"/>
      <c r="C59" s="297" t="s">
        <v>644</v>
      </c>
      <c r="D59" s="297" t="s">
        <v>645</v>
      </c>
      <c r="E59" s="19" t="s">
        <v>223</v>
      </c>
      <c r="F59" s="298">
        <v>282</v>
      </c>
      <c r="G59" s="40"/>
      <c r="H59" s="46"/>
    </row>
    <row r="60" s="2" customFormat="1" ht="16.8" customHeight="1">
      <c r="A60" s="40"/>
      <c r="B60" s="46"/>
      <c r="C60" s="293" t="s">
        <v>566</v>
      </c>
      <c r="D60" s="294" t="s">
        <v>567</v>
      </c>
      <c r="E60" s="295" t="s">
        <v>19</v>
      </c>
      <c r="F60" s="296">
        <v>89</v>
      </c>
      <c r="G60" s="40"/>
      <c r="H60" s="46"/>
    </row>
    <row r="61" s="2" customFormat="1" ht="16.8" customHeight="1">
      <c r="A61" s="40"/>
      <c r="B61" s="46"/>
      <c r="C61" s="297" t="s">
        <v>19</v>
      </c>
      <c r="D61" s="297" t="s">
        <v>695</v>
      </c>
      <c r="E61" s="19" t="s">
        <v>19</v>
      </c>
      <c r="F61" s="298">
        <v>0</v>
      </c>
      <c r="G61" s="40"/>
      <c r="H61" s="46"/>
    </row>
    <row r="62" s="2" customFormat="1" ht="16.8" customHeight="1">
      <c r="A62" s="40"/>
      <c r="B62" s="46"/>
      <c r="C62" s="297" t="s">
        <v>19</v>
      </c>
      <c r="D62" s="297" t="s">
        <v>696</v>
      </c>
      <c r="E62" s="19" t="s">
        <v>19</v>
      </c>
      <c r="F62" s="298">
        <v>89</v>
      </c>
      <c r="G62" s="40"/>
      <c r="H62" s="46"/>
    </row>
    <row r="63" s="2" customFormat="1" ht="16.8" customHeight="1">
      <c r="A63" s="40"/>
      <c r="B63" s="46"/>
      <c r="C63" s="297" t="s">
        <v>566</v>
      </c>
      <c r="D63" s="297" t="s">
        <v>284</v>
      </c>
      <c r="E63" s="19" t="s">
        <v>19</v>
      </c>
      <c r="F63" s="298">
        <v>89</v>
      </c>
      <c r="G63" s="40"/>
      <c r="H63" s="46"/>
    </row>
    <row r="64" s="2" customFormat="1" ht="16.8" customHeight="1">
      <c r="A64" s="40"/>
      <c r="B64" s="46"/>
      <c r="C64" s="299" t="s">
        <v>1253</v>
      </c>
      <c r="D64" s="40"/>
      <c r="E64" s="40"/>
      <c r="F64" s="40"/>
      <c r="G64" s="40"/>
      <c r="H64" s="46"/>
    </row>
    <row r="65" s="2" customFormat="1" ht="16.8" customHeight="1">
      <c r="A65" s="40"/>
      <c r="B65" s="46"/>
      <c r="C65" s="297" t="s">
        <v>692</v>
      </c>
      <c r="D65" s="297" t="s">
        <v>693</v>
      </c>
      <c r="E65" s="19" t="s">
        <v>223</v>
      </c>
      <c r="F65" s="298">
        <v>89</v>
      </c>
      <c r="G65" s="40"/>
      <c r="H65" s="46"/>
    </row>
    <row r="66" s="2" customFormat="1" ht="16.8" customHeight="1">
      <c r="A66" s="40"/>
      <c r="B66" s="46"/>
      <c r="C66" s="297" t="s">
        <v>644</v>
      </c>
      <c r="D66" s="297" t="s">
        <v>645</v>
      </c>
      <c r="E66" s="19" t="s">
        <v>223</v>
      </c>
      <c r="F66" s="298">
        <v>282</v>
      </c>
      <c r="G66" s="40"/>
      <c r="H66" s="46"/>
    </row>
    <row r="67" s="2" customFormat="1" ht="16.8" customHeight="1">
      <c r="A67" s="40"/>
      <c r="B67" s="46"/>
      <c r="C67" s="293" t="s">
        <v>569</v>
      </c>
      <c r="D67" s="294" t="s">
        <v>570</v>
      </c>
      <c r="E67" s="295" t="s">
        <v>19</v>
      </c>
      <c r="F67" s="296">
        <v>24</v>
      </c>
      <c r="G67" s="40"/>
      <c r="H67" s="46"/>
    </row>
    <row r="68" s="2" customFormat="1" ht="16.8" customHeight="1">
      <c r="A68" s="40"/>
      <c r="B68" s="46"/>
      <c r="C68" s="297" t="s">
        <v>19</v>
      </c>
      <c r="D68" s="297" t="s">
        <v>691</v>
      </c>
      <c r="E68" s="19" t="s">
        <v>19</v>
      </c>
      <c r="F68" s="298">
        <v>0</v>
      </c>
      <c r="G68" s="40"/>
      <c r="H68" s="46"/>
    </row>
    <row r="69" s="2" customFormat="1" ht="16.8" customHeight="1">
      <c r="A69" s="40"/>
      <c r="B69" s="46"/>
      <c r="C69" s="297" t="s">
        <v>19</v>
      </c>
      <c r="D69" s="297" t="s">
        <v>337</v>
      </c>
      <c r="E69" s="19" t="s">
        <v>19</v>
      </c>
      <c r="F69" s="298">
        <v>24</v>
      </c>
      <c r="G69" s="40"/>
      <c r="H69" s="46"/>
    </row>
    <row r="70" s="2" customFormat="1" ht="16.8" customHeight="1">
      <c r="A70" s="40"/>
      <c r="B70" s="46"/>
      <c r="C70" s="297" t="s">
        <v>569</v>
      </c>
      <c r="D70" s="297" t="s">
        <v>284</v>
      </c>
      <c r="E70" s="19" t="s">
        <v>19</v>
      </c>
      <c r="F70" s="298">
        <v>24</v>
      </c>
      <c r="G70" s="40"/>
      <c r="H70" s="46"/>
    </row>
    <row r="71" s="2" customFormat="1" ht="16.8" customHeight="1">
      <c r="A71" s="40"/>
      <c r="B71" s="46"/>
      <c r="C71" s="299" t="s">
        <v>1253</v>
      </c>
      <c r="D71" s="40"/>
      <c r="E71" s="40"/>
      <c r="F71" s="40"/>
      <c r="G71" s="40"/>
      <c r="H71" s="46"/>
    </row>
    <row r="72" s="2" customFormat="1" ht="16.8" customHeight="1">
      <c r="A72" s="40"/>
      <c r="B72" s="46"/>
      <c r="C72" s="297" t="s">
        <v>688</v>
      </c>
      <c r="D72" s="297" t="s">
        <v>689</v>
      </c>
      <c r="E72" s="19" t="s">
        <v>223</v>
      </c>
      <c r="F72" s="298">
        <v>24</v>
      </c>
      <c r="G72" s="40"/>
      <c r="H72" s="46"/>
    </row>
    <row r="73" s="2" customFormat="1" ht="16.8" customHeight="1">
      <c r="A73" s="40"/>
      <c r="B73" s="46"/>
      <c r="C73" s="297" t="s">
        <v>644</v>
      </c>
      <c r="D73" s="297" t="s">
        <v>645</v>
      </c>
      <c r="E73" s="19" t="s">
        <v>223</v>
      </c>
      <c r="F73" s="298">
        <v>282</v>
      </c>
      <c r="G73" s="40"/>
      <c r="H73" s="46"/>
    </row>
    <row r="74" s="2" customFormat="1" ht="16.8" customHeight="1">
      <c r="A74" s="40"/>
      <c r="B74" s="46"/>
      <c r="C74" s="293" t="s">
        <v>571</v>
      </c>
      <c r="D74" s="294" t="s">
        <v>572</v>
      </c>
      <c r="E74" s="295" t="s">
        <v>19</v>
      </c>
      <c r="F74" s="296">
        <v>27</v>
      </c>
      <c r="G74" s="40"/>
      <c r="H74" s="46"/>
    </row>
    <row r="75" s="2" customFormat="1" ht="16.8" customHeight="1">
      <c r="A75" s="40"/>
      <c r="B75" s="46"/>
      <c r="C75" s="297" t="s">
        <v>19</v>
      </c>
      <c r="D75" s="297" t="s">
        <v>682</v>
      </c>
      <c r="E75" s="19" t="s">
        <v>19</v>
      </c>
      <c r="F75" s="298">
        <v>0</v>
      </c>
      <c r="G75" s="40"/>
      <c r="H75" s="46"/>
    </row>
    <row r="76" s="2" customFormat="1" ht="16.8" customHeight="1">
      <c r="A76" s="40"/>
      <c r="B76" s="46"/>
      <c r="C76" s="297" t="s">
        <v>19</v>
      </c>
      <c r="D76" s="297" t="s">
        <v>683</v>
      </c>
      <c r="E76" s="19" t="s">
        <v>19</v>
      </c>
      <c r="F76" s="298">
        <v>27</v>
      </c>
      <c r="G76" s="40"/>
      <c r="H76" s="46"/>
    </row>
    <row r="77" s="2" customFormat="1" ht="16.8" customHeight="1">
      <c r="A77" s="40"/>
      <c r="B77" s="46"/>
      <c r="C77" s="297" t="s">
        <v>571</v>
      </c>
      <c r="D77" s="297" t="s">
        <v>284</v>
      </c>
      <c r="E77" s="19" t="s">
        <v>19</v>
      </c>
      <c r="F77" s="298">
        <v>27</v>
      </c>
      <c r="G77" s="40"/>
      <c r="H77" s="46"/>
    </row>
    <row r="78" s="2" customFormat="1" ht="16.8" customHeight="1">
      <c r="A78" s="40"/>
      <c r="B78" s="46"/>
      <c r="C78" s="299" t="s">
        <v>1253</v>
      </c>
      <c r="D78" s="40"/>
      <c r="E78" s="40"/>
      <c r="F78" s="40"/>
      <c r="G78" s="40"/>
      <c r="H78" s="46"/>
    </row>
    <row r="79" s="2" customFormat="1" ht="16.8" customHeight="1">
      <c r="A79" s="40"/>
      <c r="B79" s="46"/>
      <c r="C79" s="297" t="s">
        <v>679</v>
      </c>
      <c r="D79" s="297" t="s">
        <v>680</v>
      </c>
      <c r="E79" s="19" t="s">
        <v>223</v>
      </c>
      <c r="F79" s="298">
        <v>27</v>
      </c>
      <c r="G79" s="40"/>
      <c r="H79" s="46"/>
    </row>
    <row r="80" s="2" customFormat="1" ht="16.8" customHeight="1">
      <c r="A80" s="40"/>
      <c r="B80" s="46"/>
      <c r="C80" s="297" t="s">
        <v>649</v>
      </c>
      <c r="D80" s="297" t="s">
        <v>650</v>
      </c>
      <c r="E80" s="19" t="s">
        <v>223</v>
      </c>
      <c r="F80" s="298">
        <v>75</v>
      </c>
      <c r="G80" s="40"/>
      <c r="H80" s="46"/>
    </row>
    <row r="81" s="2" customFormat="1" ht="16.8" customHeight="1">
      <c r="A81" s="40"/>
      <c r="B81" s="46"/>
      <c r="C81" s="293" t="s">
        <v>573</v>
      </c>
      <c r="D81" s="294" t="s">
        <v>574</v>
      </c>
      <c r="E81" s="295" t="s">
        <v>19</v>
      </c>
      <c r="F81" s="296">
        <v>48</v>
      </c>
      <c r="G81" s="40"/>
      <c r="H81" s="46"/>
    </row>
    <row r="82" s="2" customFormat="1" ht="16.8" customHeight="1">
      <c r="A82" s="40"/>
      <c r="B82" s="46"/>
      <c r="C82" s="297" t="s">
        <v>19</v>
      </c>
      <c r="D82" s="297" t="s">
        <v>682</v>
      </c>
      <c r="E82" s="19" t="s">
        <v>19</v>
      </c>
      <c r="F82" s="298">
        <v>0</v>
      </c>
      <c r="G82" s="40"/>
      <c r="H82" s="46"/>
    </row>
    <row r="83" s="2" customFormat="1" ht="16.8" customHeight="1">
      <c r="A83" s="40"/>
      <c r="B83" s="46"/>
      <c r="C83" s="297" t="s">
        <v>19</v>
      </c>
      <c r="D83" s="297" t="s">
        <v>687</v>
      </c>
      <c r="E83" s="19" t="s">
        <v>19</v>
      </c>
      <c r="F83" s="298">
        <v>48</v>
      </c>
      <c r="G83" s="40"/>
      <c r="H83" s="46"/>
    </row>
    <row r="84" s="2" customFormat="1" ht="16.8" customHeight="1">
      <c r="A84" s="40"/>
      <c r="B84" s="46"/>
      <c r="C84" s="297" t="s">
        <v>573</v>
      </c>
      <c r="D84" s="297" t="s">
        <v>284</v>
      </c>
      <c r="E84" s="19" t="s">
        <v>19</v>
      </c>
      <c r="F84" s="298">
        <v>48</v>
      </c>
      <c r="G84" s="40"/>
      <c r="H84" s="46"/>
    </row>
    <row r="85" s="2" customFormat="1" ht="16.8" customHeight="1">
      <c r="A85" s="40"/>
      <c r="B85" s="46"/>
      <c r="C85" s="299" t="s">
        <v>1253</v>
      </c>
      <c r="D85" s="40"/>
      <c r="E85" s="40"/>
      <c r="F85" s="40"/>
      <c r="G85" s="40"/>
      <c r="H85" s="46"/>
    </row>
    <row r="86" s="2" customFormat="1" ht="16.8" customHeight="1">
      <c r="A86" s="40"/>
      <c r="B86" s="46"/>
      <c r="C86" s="297" t="s">
        <v>684</v>
      </c>
      <c r="D86" s="297" t="s">
        <v>685</v>
      </c>
      <c r="E86" s="19" t="s">
        <v>223</v>
      </c>
      <c r="F86" s="298">
        <v>48</v>
      </c>
      <c r="G86" s="40"/>
      <c r="H86" s="46"/>
    </row>
    <row r="87" s="2" customFormat="1" ht="16.8" customHeight="1">
      <c r="A87" s="40"/>
      <c r="B87" s="46"/>
      <c r="C87" s="297" t="s">
        <v>649</v>
      </c>
      <c r="D87" s="297" t="s">
        <v>650</v>
      </c>
      <c r="E87" s="19" t="s">
        <v>223</v>
      </c>
      <c r="F87" s="298">
        <v>75</v>
      </c>
      <c r="G87" s="40"/>
      <c r="H87" s="46"/>
    </row>
    <row r="88" s="2" customFormat="1" ht="16.8" customHeight="1">
      <c r="A88" s="40"/>
      <c r="B88" s="46"/>
      <c r="C88" s="293" t="s">
        <v>575</v>
      </c>
      <c r="D88" s="294" t="s">
        <v>576</v>
      </c>
      <c r="E88" s="295" t="s">
        <v>19</v>
      </c>
      <c r="F88" s="296">
        <v>108</v>
      </c>
      <c r="G88" s="40"/>
      <c r="H88" s="46"/>
    </row>
    <row r="89" s="2" customFormat="1" ht="16.8" customHeight="1">
      <c r="A89" s="40"/>
      <c r="B89" s="46"/>
      <c r="C89" s="299" t="s">
        <v>1253</v>
      </c>
      <c r="D89" s="40"/>
      <c r="E89" s="40"/>
      <c r="F89" s="40"/>
      <c r="G89" s="40"/>
      <c r="H89" s="46"/>
    </row>
    <row r="90" s="2" customFormat="1">
      <c r="A90" s="40"/>
      <c r="B90" s="46"/>
      <c r="C90" s="297" t="s">
        <v>749</v>
      </c>
      <c r="D90" s="297" t="s">
        <v>750</v>
      </c>
      <c r="E90" s="19" t="s">
        <v>223</v>
      </c>
      <c r="F90" s="298">
        <v>124.2</v>
      </c>
      <c r="G90" s="40"/>
      <c r="H90" s="46"/>
    </row>
    <row r="91" s="2" customFormat="1" ht="16.8" customHeight="1">
      <c r="A91" s="40"/>
      <c r="B91" s="46"/>
      <c r="C91" s="297" t="s">
        <v>755</v>
      </c>
      <c r="D91" s="297" t="s">
        <v>756</v>
      </c>
      <c r="E91" s="19" t="s">
        <v>397</v>
      </c>
      <c r="F91" s="298">
        <v>80.730000000000004</v>
      </c>
      <c r="G91" s="40"/>
      <c r="H91" s="46"/>
    </row>
    <row r="92" s="2" customFormat="1" ht="16.8" customHeight="1">
      <c r="A92" s="40"/>
      <c r="B92" s="46"/>
      <c r="C92" s="293" t="s">
        <v>578</v>
      </c>
      <c r="D92" s="294" t="s">
        <v>579</v>
      </c>
      <c r="E92" s="295" t="s">
        <v>19</v>
      </c>
      <c r="F92" s="296">
        <v>16</v>
      </c>
      <c r="G92" s="40"/>
      <c r="H92" s="46"/>
    </row>
    <row r="93" s="2" customFormat="1" ht="16.8" customHeight="1">
      <c r="A93" s="40"/>
      <c r="B93" s="46"/>
      <c r="C93" s="297" t="s">
        <v>19</v>
      </c>
      <c r="D93" s="297" t="s">
        <v>742</v>
      </c>
      <c r="E93" s="19" t="s">
        <v>19</v>
      </c>
      <c r="F93" s="298">
        <v>0</v>
      </c>
      <c r="G93" s="40"/>
      <c r="H93" s="46"/>
    </row>
    <row r="94" s="2" customFormat="1" ht="16.8" customHeight="1">
      <c r="A94" s="40"/>
      <c r="B94" s="46"/>
      <c r="C94" s="297" t="s">
        <v>19</v>
      </c>
      <c r="D94" s="297" t="s">
        <v>743</v>
      </c>
      <c r="E94" s="19" t="s">
        <v>19</v>
      </c>
      <c r="F94" s="298">
        <v>16</v>
      </c>
      <c r="G94" s="40"/>
      <c r="H94" s="46"/>
    </row>
    <row r="95" s="2" customFormat="1" ht="16.8" customHeight="1">
      <c r="A95" s="40"/>
      <c r="B95" s="46"/>
      <c r="C95" s="297" t="s">
        <v>578</v>
      </c>
      <c r="D95" s="297" t="s">
        <v>284</v>
      </c>
      <c r="E95" s="19" t="s">
        <v>19</v>
      </c>
      <c r="F95" s="298">
        <v>16</v>
      </c>
      <c r="G95" s="40"/>
      <c r="H95" s="46"/>
    </row>
    <row r="96" s="2" customFormat="1" ht="16.8" customHeight="1">
      <c r="A96" s="40"/>
      <c r="B96" s="46"/>
      <c r="C96" s="299" t="s">
        <v>1253</v>
      </c>
      <c r="D96" s="40"/>
      <c r="E96" s="40"/>
      <c r="F96" s="40"/>
      <c r="G96" s="40"/>
      <c r="H96" s="46"/>
    </row>
    <row r="97" s="2" customFormat="1">
      <c r="A97" s="40"/>
      <c r="B97" s="46"/>
      <c r="C97" s="297" t="s">
        <v>738</v>
      </c>
      <c r="D97" s="297" t="s">
        <v>739</v>
      </c>
      <c r="E97" s="19" t="s">
        <v>223</v>
      </c>
      <c r="F97" s="298">
        <v>16</v>
      </c>
      <c r="G97" s="40"/>
      <c r="H97" s="46"/>
    </row>
    <row r="98" s="2" customFormat="1" ht="16.8" customHeight="1">
      <c r="A98" s="40"/>
      <c r="B98" s="46"/>
      <c r="C98" s="297" t="s">
        <v>744</v>
      </c>
      <c r="D98" s="297" t="s">
        <v>745</v>
      </c>
      <c r="E98" s="19" t="s">
        <v>397</v>
      </c>
      <c r="F98" s="298">
        <v>15.199999999999999</v>
      </c>
      <c r="G98" s="40"/>
      <c r="H98" s="46"/>
    </row>
    <row r="99" s="2" customFormat="1" ht="26.4" customHeight="1">
      <c r="A99" s="40"/>
      <c r="B99" s="46"/>
      <c r="C99" s="292" t="s">
        <v>91</v>
      </c>
      <c r="D99" s="292" t="s">
        <v>92</v>
      </c>
      <c r="E99" s="40"/>
      <c r="F99" s="40"/>
      <c r="G99" s="40"/>
      <c r="H99" s="46"/>
    </row>
    <row r="100" s="2" customFormat="1" ht="16.8" customHeight="1">
      <c r="A100" s="40"/>
      <c r="B100" s="46"/>
      <c r="C100" s="293" t="s">
        <v>569</v>
      </c>
      <c r="D100" s="294" t="s">
        <v>570</v>
      </c>
      <c r="E100" s="295" t="s">
        <v>19</v>
      </c>
      <c r="F100" s="296">
        <v>24</v>
      </c>
      <c r="G100" s="40"/>
      <c r="H100" s="46"/>
    </row>
    <row r="101" s="2" customFormat="1" ht="16.8" customHeight="1">
      <c r="A101" s="40"/>
      <c r="B101" s="46"/>
      <c r="C101" s="297" t="s">
        <v>19</v>
      </c>
      <c r="D101" s="297" t="s">
        <v>691</v>
      </c>
      <c r="E101" s="19" t="s">
        <v>19</v>
      </c>
      <c r="F101" s="298">
        <v>0</v>
      </c>
      <c r="G101" s="40"/>
      <c r="H101" s="46"/>
    </row>
    <row r="102" s="2" customFormat="1" ht="16.8" customHeight="1">
      <c r="A102" s="40"/>
      <c r="B102" s="46"/>
      <c r="C102" s="297" t="s">
        <v>19</v>
      </c>
      <c r="D102" s="297" t="s">
        <v>337</v>
      </c>
      <c r="E102" s="19" t="s">
        <v>19</v>
      </c>
      <c r="F102" s="298">
        <v>24</v>
      </c>
      <c r="G102" s="40"/>
      <c r="H102" s="46"/>
    </row>
    <row r="103" s="2" customFormat="1" ht="16.8" customHeight="1">
      <c r="A103" s="40"/>
      <c r="B103" s="46"/>
      <c r="C103" s="297" t="s">
        <v>569</v>
      </c>
      <c r="D103" s="297" t="s">
        <v>284</v>
      </c>
      <c r="E103" s="19" t="s">
        <v>19</v>
      </c>
      <c r="F103" s="298">
        <v>24</v>
      </c>
      <c r="G103" s="40"/>
      <c r="H103" s="46"/>
    </row>
    <row r="104" s="2" customFormat="1" ht="7.44" customHeight="1">
      <c r="A104" s="40"/>
      <c r="B104" s="158"/>
      <c r="C104" s="159"/>
      <c r="D104" s="159"/>
      <c r="E104" s="159"/>
      <c r="F104" s="159"/>
      <c r="G104" s="159"/>
      <c r="H104" s="46"/>
    </row>
    <row r="105" s="2" customFormat="1">
      <c r="A105" s="40"/>
      <c r="B105" s="40"/>
      <c r="C105" s="40"/>
      <c r="D105" s="40"/>
      <c r="E105" s="40"/>
      <c r="F105" s="40"/>
      <c r="G105" s="40"/>
      <c r="H105" s="40"/>
    </row>
  </sheetData>
  <sheetProtection sheet="1" formatColumns="0" formatRows="0" objects="1" scenarios="1" spinCount="100000" saltValue="nf78hf/wvJ1GSc5eURidXxm0k9leuoN0OIMlw84YOrB5VMl7an7uzLIlaYyrMLeES5jCdUt/3sgp9t2Z6AGv0Q==" hashValue="gRBPoib3tJcwCsdu4Nja7G6TFA07rDmb7cTM8BH2hbxfd+b2C4mLfzAef2uSkYRUqq38TEEhQtTQ/2EhMl0leQ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6" customFormat="1" ht="45" customHeight="1">
      <c r="B3" s="304"/>
      <c r="C3" s="305" t="s">
        <v>1254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1255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1256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1257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1258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1259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1260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1261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1262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1263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1264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81</v>
      </c>
      <c r="F18" s="311" t="s">
        <v>1265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1266</v>
      </c>
      <c r="F19" s="311" t="s">
        <v>1267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1268</v>
      </c>
      <c r="F20" s="311" t="s">
        <v>1269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1270</v>
      </c>
      <c r="F21" s="311" t="s">
        <v>1271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1272</v>
      </c>
      <c r="F22" s="311" t="s">
        <v>1273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1274</v>
      </c>
      <c r="F23" s="311" t="s">
        <v>1275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1276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1277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1278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1279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1280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1281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1282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1283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1284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114</v>
      </c>
      <c r="F36" s="311"/>
      <c r="G36" s="311" t="s">
        <v>1285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1286</v>
      </c>
      <c r="F37" s="311"/>
      <c r="G37" s="311" t="s">
        <v>1287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55</v>
      </c>
      <c r="F38" s="311"/>
      <c r="G38" s="311" t="s">
        <v>1288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56</v>
      </c>
      <c r="F39" s="311"/>
      <c r="G39" s="311" t="s">
        <v>1289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115</v>
      </c>
      <c r="F40" s="311"/>
      <c r="G40" s="311" t="s">
        <v>1290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116</v>
      </c>
      <c r="F41" s="311"/>
      <c r="G41" s="311" t="s">
        <v>1291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1292</v>
      </c>
      <c r="F42" s="311"/>
      <c r="G42" s="311" t="s">
        <v>1293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1294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1295</v>
      </c>
      <c r="F44" s="311"/>
      <c r="G44" s="311" t="s">
        <v>1296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118</v>
      </c>
      <c r="F45" s="311"/>
      <c r="G45" s="311" t="s">
        <v>1297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1298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1299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1300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1301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1302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1303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1304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1305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1306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1307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1308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1309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1310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1311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1312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1313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1314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1315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1316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1317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1318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1319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1320</v>
      </c>
      <c r="D76" s="329"/>
      <c r="E76" s="329"/>
      <c r="F76" s="329" t="s">
        <v>1321</v>
      </c>
      <c r="G76" s="330"/>
      <c r="H76" s="329" t="s">
        <v>56</v>
      </c>
      <c r="I76" s="329" t="s">
        <v>59</v>
      </c>
      <c r="J76" s="329" t="s">
        <v>1322</v>
      </c>
      <c r="K76" s="328"/>
    </row>
    <row r="77" s="1" customFormat="1" ht="17.25" customHeight="1">
      <c r="B77" s="326"/>
      <c r="C77" s="331" t="s">
        <v>1323</v>
      </c>
      <c r="D77" s="331"/>
      <c r="E77" s="331"/>
      <c r="F77" s="332" t="s">
        <v>1324</v>
      </c>
      <c r="G77" s="333"/>
      <c r="H77" s="331"/>
      <c r="I77" s="331"/>
      <c r="J77" s="331" t="s">
        <v>1325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55</v>
      </c>
      <c r="D79" s="336"/>
      <c r="E79" s="336"/>
      <c r="F79" s="337" t="s">
        <v>1326</v>
      </c>
      <c r="G79" s="338"/>
      <c r="H79" s="314" t="s">
        <v>1327</v>
      </c>
      <c r="I79" s="314" t="s">
        <v>1328</v>
      </c>
      <c r="J79" s="314">
        <v>20</v>
      </c>
      <c r="K79" s="328"/>
    </row>
    <row r="80" s="1" customFormat="1" ht="15" customHeight="1">
      <c r="B80" s="326"/>
      <c r="C80" s="314" t="s">
        <v>1329</v>
      </c>
      <c r="D80" s="314"/>
      <c r="E80" s="314"/>
      <c r="F80" s="337" t="s">
        <v>1326</v>
      </c>
      <c r="G80" s="338"/>
      <c r="H80" s="314" t="s">
        <v>1330</v>
      </c>
      <c r="I80" s="314" t="s">
        <v>1328</v>
      </c>
      <c r="J80" s="314">
        <v>120</v>
      </c>
      <c r="K80" s="328"/>
    </row>
    <row r="81" s="1" customFormat="1" ht="15" customHeight="1">
      <c r="B81" s="339"/>
      <c r="C81" s="314" t="s">
        <v>1331</v>
      </c>
      <c r="D81" s="314"/>
      <c r="E81" s="314"/>
      <c r="F81" s="337" t="s">
        <v>1332</v>
      </c>
      <c r="G81" s="338"/>
      <c r="H81" s="314" t="s">
        <v>1333</v>
      </c>
      <c r="I81" s="314" t="s">
        <v>1328</v>
      </c>
      <c r="J81" s="314">
        <v>50</v>
      </c>
      <c r="K81" s="328"/>
    </row>
    <row r="82" s="1" customFormat="1" ht="15" customHeight="1">
      <c r="B82" s="339"/>
      <c r="C82" s="314" t="s">
        <v>1334</v>
      </c>
      <c r="D82" s="314"/>
      <c r="E82" s="314"/>
      <c r="F82" s="337" t="s">
        <v>1326</v>
      </c>
      <c r="G82" s="338"/>
      <c r="H82" s="314" t="s">
        <v>1335</v>
      </c>
      <c r="I82" s="314" t="s">
        <v>1336</v>
      </c>
      <c r="J82" s="314"/>
      <c r="K82" s="328"/>
    </row>
    <row r="83" s="1" customFormat="1" ht="15" customHeight="1">
      <c r="B83" s="339"/>
      <c r="C83" s="340" t="s">
        <v>1337</v>
      </c>
      <c r="D83" s="340"/>
      <c r="E83" s="340"/>
      <c r="F83" s="341" t="s">
        <v>1332</v>
      </c>
      <c r="G83" s="340"/>
      <c r="H83" s="340" t="s">
        <v>1338</v>
      </c>
      <c r="I83" s="340" t="s">
        <v>1328</v>
      </c>
      <c r="J83" s="340">
        <v>15</v>
      </c>
      <c r="K83" s="328"/>
    </row>
    <row r="84" s="1" customFormat="1" ht="15" customHeight="1">
      <c r="B84" s="339"/>
      <c r="C84" s="340" t="s">
        <v>1339</v>
      </c>
      <c r="D84" s="340"/>
      <c r="E84" s="340"/>
      <c r="F84" s="341" t="s">
        <v>1332</v>
      </c>
      <c r="G84" s="340"/>
      <c r="H84" s="340" t="s">
        <v>1340</v>
      </c>
      <c r="I84" s="340" t="s">
        <v>1328</v>
      </c>
      <c r="J84" s="340">
        <v>15</v>
      </c>
      <c r="K84" s="328"/>
    </row>
    <row r="85" s="1" customFormat="1" ht="15" customHeight="1">
      <c r="B85" s="339"/>
      <c r="C85" s="340" t="s">
        <v>1341</v>
      </c>
      <c r="D85" s="340"/>
      <c r="E85" s="340"/>
      <c r="F85" s="341" t="s">
        <v>1332</v>
      </c>
      <c r="G85" s="340"/>
      <c r="H85" s="340" t="s">
        <v>1342</v>
      </c>
      <c r="I85" s="340" t="s">
        <v>1328</v>
      </c>
      <c r="J85" s="340">
        <v>20</v>
      </c>
      <c r="K85" s="328"/>
    </row>
    <row r="86" s="1" customFormat="1" ht="15" customHeight="1">
      <c r="B86" s="339"/>
      <c r="C86" s="340" t="s">
        <v>1343</v>
      </c>
      <c r="D86" s="340"/>
      <c r="E86" s="340"/>
      <c r="F86" s="341" t="s">
        <v>1332</v>
      </c>
      <c r="G86" s="340"/>
      <c r="H86" s="340" t="s">
        <v>1344</v>
      </c>
      <c r="I86" s="340" t="s">
        <v>1328</v>
      </c>
      <c r="J86" s="340">
        <v>20</v>
      </c>
      <c r="K86" s="328"/>
    </row>
    <row r="87" s="1" customFormat="1" ht="15" customHeight="1">
      <c r="B87" s="339"/>
      <c r="C87" s="314" t="s">
        <v>1345</v>
      </c>
      <c r="D87" s="314"/>
      <c r="E87" s="314"/>
      <c r="F87" s="337" t="s">
        <v>1332</v>
      </c>
      <c r="G87" s="338"/>
      <c r="H87" s="314" t="s">
        <v>1346</v>
      </c>
      <c r="I87" s="314" t="s">
        <v>1328</v>
      </c>
      <c r="J87" s="314">
        <v>50</v>
      </c>
      <c r="K87" s="328"/>
    </row>
    <row r="88" s="1" customFormat="1" ht="15" customHeight="1">
      <c r="B88" s="339"/>
      <c r="C88" s="314" t="s">
        <v>1347</v>
      </c>
      <c r="D88" s="314"/>
      <c r="E88" s="314"/>
      <c r="F88" s="337" t="s">
        <v>1332</v>
      </c>
      <c r="G88" s="338"/>
      <c r="H88" s="314" t="s">
        <v>1348</v>
      </c>
      <c r="I88" s="314" t="s">
        <v>1328</v>
      </c>
      <c r="J88" s="314">
        <v>20</v>
      </c>
      <c r="K88" s="328"/>
    </row>
    <row r="89" s="1" customFormat="1" ht="15" customHeight="1">
      <c r="B89" s="339"/>
      <c r="C89" s="314" t="s">
        <v>1349</v>
      </c>
      <c r="D89" s="314"/>
      <c r="E89" s="314"/>
      <c r="F89" s="337" t="s">
        <v>1332</v>
      </c>
      <c r="G89" s="338"/>
      <c r="H89" s="314" t="s">
        <v>1350</v>
      </c>
      <c r="I89" s="314" t="s">
        <v>1328</v>
      </c>
      <c r="J89" s="314">
        <v>20</v>
      </c>
      <c r="K89" s="328"/>
    </row>
    <row r="90" s="1" customFormat="1" ht="15" customHeight="1">
      <c r="B90" s="339"/>
      <c r="C90" s="314" t="s">
        <v>1351</v>
      </c>
      <c r="D90" s="314"/>
      <c r="E90" s="314"/>
      <c r="F90" s="337" t="s">
        <v>1332</v>
      </c>
      <c r="G90" s="338"/>
      <c r="H90" s="314" t="s">
        <v>1352</v>
      </c>
      <c r="I90" s="314" t="s">
        <v>1328</v>
      </c>
      <c r="J90" s="314">
        <v>50</v>
      </c>
      <c r="K90" s="328"/>
    </row>
    <row r="91" s="1" customFormat="1" ht="15" customHeight="1">
      <c r="B91" s="339"/>
      <c r="C91" s="314" t="s">
        <v>1353</v>
      </c>
      <c r="D91" s="314"/>
      <c r="E91" s="314"/>
      <c r="F91" s="337" t="s">
        <v>1332</v>
      </c>
      <c r="G91" s="338"/>
      <c r="H91" s="314" t="s">
        <v>1353</v>
      </c>
      <c r="I91" s="314" t="s">
        <v>1328</v>
      </c>
      <c r="J91" s="314">
        <v>50</v>
      </c>
      <c r="K91" s="328"/>
    </row>
    <row r="92" s="1" customFormat="1" ht="15" customHeight="1">
      <c r="B92" s="339"/>
      <c r="C92" s="314" t="s">
        <v>1354</v>
      </c>
      <c r="D92" s="314"/>
      <c r="E92" s="314"/>
      <c r="F92" s="337" t="s">
        <v>1332</v>
      </c>
      <c r="G92" s="338"/>
      <c r="H92" s="314" t="s">
        <v>1355</v>
      </c>
      <c r="I92" s="314" t="s">
        <v>1328</v>
      </c>
      <c r="J92" s="314">
        <v>255</v>
      </c>
      <c r="K92" s="328"/>
    </row>
    <row r="93" s="1" customFormat="1" ht="15" customHeight="1">
      <c r="B93" s="339"/>
      <c r="C93" s="314" t="s">
        <v>1356</v>
      </c>
      <c r="D93" s="314"/>
      <c r="E93" s="314"/>
      <c r="F93" s="337" t="s">
        <v>1326</v>
      </c>
      <c r="G93" s="338"/>
      <c r="H93" s="314" t="s">
        <v>1357</v>
      </c>
      <c r="I93" s="314" t="s">
        <v>1358</v>
      </c>
      <c r="J93" s="314"/>
      <c r="K93" s="328"/>
    </row>
    <row r="94" s="1" customFormat="1" ht="15" customHeight="1">
      <c r="B94" s="339"/>
      <c r="C94" s="314" t="s">
        <v>1359</v>
      </c>
      <c r="D94" s="314"/>
      <c r="E94" s="314"/>
      <c r="F94" s="337" t="s">
        <v>1326</v>
      </c>
      <c r="G94" s="338"/>
      <c r="H94" s="314" t="s">
        <v>1360</v>
      </c>
      <c r="I94" s="314" t="s">
        <v>1361</v>
      </c>
      <c r="J94" s="314"/>
      <c r="K94" s="328"/>
    </row>
    <row r="95" s="1" customFormat="1" ht="15" customHeight="1">
      <c r="B95" s="339"/>
      <c r="C95" s="314" t="s">
        <v>1362</v>
      </c>
      <c r="D95" s="314"/>
      <c r="E95" s="314"/>
      <c r="F95" s="337" t="s">
        <v>1326</v>
      </c>
      <c r="G95" s="338"/>
      <c r="H95" s="314" t="s">
        <v>1362</v>
      </c>
      <c r="I95" s="314" t="s">
        <v>1361</v>
      </c>
      <c r="J95" s="314"/>
      <c r="K95" s="328"/>
    </row>
    <row r="96" s="1" customFormat="1" ht="15" customHeight="1">
      <c r="B96" s="339"/>
      <c r="C96" s="314" t="s">
        <v>40</v>
      </c>
      <c r="D96" s="314"/>
      <c r="E96" s="314"/>
      <c r="F96" s="337" t="s">
        <v>1326</v>
      </c>
      <c r="G96" s="338"/>
      <c r="H96" s="314" t="s">
        <v>1363</v>
      </c>
      <c r="I96" s="314" t="s">
        <v>1361</v>
      </c>
      <c r="J96" s="314"/>
      <c r="K96" s="328"/>
    </row>
    <row r="97" s="1" customFormat="1" ht="15" customHeight="1">
      <c r="B97" s="339"/>
      <c r="C97" s="314" t="s">
        <v>50</v>
      </c>
      <c r="D97" s="314"/>
      <c r="E97" s="314"/>
      <c r="F97" s="337" t="s">
        <v>1326</v>
      </c>
      <c r="G97" s="338"/>
      <c r="H97" s="314" t="s">
        <v>1364</v>
      </c>
      <c r="I97" s="314" t="s">
        <v>1361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1365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1320</v>
      </c>
      <c r="D103" s="329"/>
      <c r="E103" s="329"/>
      <c r="F103" s="329" t="s">
        <v>1321</v>
      </c>
      <c r="G103" s="330"/>
      <c r="H103" s="329" t="s">
        <v>56</v>
      </c>
      <c r="I103" s="329" t="s">
        <v>59</v>
      </c>
      <c r="J103" s="329" t="s">
        <v>1322</v>
      </c>
      <c r="K103" s="328"/>
    </row>
    <row r="104" s="1" customFormat="1" ht="17.25" customHeight="1">
      <c r="B104" s="326"/>
      <c r="C104" s="331" t="s">
        <v>1323</v>
      </c>
      <c r="D104" s="331"/>
      <c r="E104" s="331"/>
      <c r="F104" s="332" t="s">
        <v>1324</v>
      </c>
      <c r="G104" s="333"/>
      <c r="H104" s="331"/>
      <c r="I104" s="331"/>
      <c r="J104" s="331" t="s">
        <v>1325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55</v>
      </c>
      <c r="D106" s="336"/>
      <c r="E106" s="336"/>
      <c r="F106" s="337" t="s">
        <v>1326</v>
      </c>
      <c r="G106" s="314"/>
      <c r="H106" s="314" t="s">
        <v>1366</v>
      </c>
      <c r="I106" s="314" t="s">
        <v>1328</v>
      </c>
      <c r="J106" s="314">
        <v>20</v>
      </c>
      <c r="K106" s="328"/>
    </row>
    <row r="107" s="1" customFormat="1" ht="15" customHeight="1">
      <c r="B107" s="326"/>
      <c r="C107" s="314" t="s">
        <v>1329</v>
      </c>
      <c r="D107" s="314"/>
      <c r="E107" s="314"/>
      <c r="F107" s="337" t="s">
        <v>1326</v>
      </c>
      <c r="G107" s="314"/>
      <c r="H107" s="314" t="s">
        <v>1366</v>
      </c>
      <c r="I107" s="314" t="s">
        <v>1328</v>
      </c>
      <c r="J107" s="314">
        <v>120</v>
      </c>
      <c r="K107" s="328"/>
    </row>
    <row r="108" s="1" customFormat="1" ht="15" customHeight="1">
      <c r="B108" s="339"/>
      <c r="C108" s="314" t="s">
        <v>1331</v>
      </c>
      <c r="D108" s="314"/>
      <c r="E108" s="314"/>
      <c r="F108" s="337" t="s">
        <v>1332</v>
      </c>
      <c r="G108" s="314"/>
      <c r="H108" s="314" t="s">
        <v>1366</v>
      </c>
      <c r="I108" s="314" t="s">
        <v>1328</v>
      </c>
      <c r="J108" s="314">
        <v>50</v>
      </c>
      <c r="K108" s="328"/>
    </row>
    <row r="109" s="1" customFormat="1" ht="15" customHeight="1">
      <c r="B109" s="339"/>
      <c r="C109" s="314" t="s">
        <v>1334</v>
      </c>
      <c r="D109" s="314"/>
      <c r="E109" s="314"/>
      <c r="F109" s="337" t="s">
        <v>1326</v>
      </c>
      <c r="G109" s="314"/>
      <c r="H109" s="314" t="s">
        <v>1366</v>
      </c>
      <c r="I109" s="314" t="s">
        <v>1336</v>
      </c>
      <c r="J109" s="314"/>
      <c r="K109" s="328"/>
    </row>
    <row r="110" s="1" customFormat="1" ht="15" customHeight="1">
      <c r="B110" s="339"/>
      <c r="C110" s="314" t="s">
        <v>1345</v>
      </c>
      <c r="D110" s="314"/>
      <c r="E110" s="314"/>
      <c r="F110" s="337" t="s">
        <v>1332</v>
      </c>
      <c r="G110" s="314"/>
      <c r="H110" s="314" t="s">
        <v>1366</v>
      </c>
      <c r="I110" s="314" t="s">
        <v>1328</v>
      </c>
      <c r="J110" s="314">
        <v>50</v>
      </c>
      <c r="K110" s="328"/>
    </row>
    <row r="111" s="1" customFormat="1" ht="15" customHeight="1">
      <c r="B111" s="339"/>
      <c r="C111" s="314" t="s">
        <v>1353</v>
      </c>
      <c r="D111" s="314"/>
      <c r="E111" s="314"/>
      <c r="F111" s="337" t="s">
        <v>1332</v>
      </c>
      <c r="G111" s="314"/>
      <c r="H111" s="314" t="s">
        <v>1366</v>
      </c>
      <c r="I111" s="314" t="s">
        <v>1328</v>
      </c>
      <c r="J111" s="314">
        <v>50</v>
      </c>
      <c r="K111" s="328"/>
    </row>
    <row r="112" s="1" customFormat="1" ht="15" customHeight="1">
      <c r="B112" s="339"/>
      <c r="C112" s="314" t="s">
        <v>1351</v>
      </c>
      <c r="D112" s="314"/>
      <c r="E112" s="314"/>
      <c r="F112" s="337" t="s">
        <v>1332</v>
      </c>
      <c r="G112" s="314"/>
      <c r="H112" s="314" t="s">
        <v>1366</v>
      </c>
      <c r="I112" s="314" t="s">
        <v>1328</v>
      </c>
      <c r="J112" s="314">
        <v>50</v>
      </c>
      <c r="K112" s="328"/>
    </row>
    <row r="113" s="1" customFormat="1" ht="15" customHeight="1">
      <c r="B113" s="339"/>
      <c r="C113" s="314" t="s">
        <v>55</v>
      </c>
      <c r="D113" s="314"/>
      <c r="E113" s="314"/>
      <c r="F113" s="337" t="s">
        <v>1326</v>
      </c>
      <c r="G113" s="314"/>
      <c r="H113" s="314" t="s">
        <v>1367</v>
      </c>
      <c r="I113" s="314" t="s">
        <v>1328</v>
      </c>
      <c r="J113" s="314">
        <v>20</v>
      </c>
      <c r="K113" s="328"/>
    </row>
    <row r="114" s="1" customFormat="1" ht="15" customHeight="1">
      <c r="B114" s="339"/>
      <c r="C114" s="314" t="s">
        <v>1368</v>
      </c>
      <c r="D114" s="314"/>
      <c r="E114" s="314"/>
      <c r="F114" s="337" t="s">
        <v>1326</v>
      </c>
      <c r="G114" s="314"/>
      <c r="H114" s="314" t="s">
        <v>1369</v>
      </c>
      <c r="I114" s="314" t="s">
        <v>1328</v>
      </c>
      <c r="J114" s="314">
        <v>120</v>
      </c>
      <c r="K114" s="328"/>
    </row>
    <row r="115" s="1" customFormat="1" ht="15" customHeight="1">
      <c r="B115" s="339"/>
      <c r="C115" s="314" t="s">
        <v>40</v>
      </c>
      <c r="D115" s="314"/>
      <c r="E115" s="314"/>
      <c r="F115" s="337" t="s">
        <v>1326</v>
      </c>
      <c r="G115" s="314"/>
      <c r="H115" s="314" t="s">
        <v>1370</v>
      </c>
      <c r="I115" s="314" t="s">
        <v>1361</v>
      </c>
      <c r="J115" s="314"/>
      <c r="K115" s="328"/>
    </row>
    <row r="116" s="1" customFormat="1" ht="15" customHeight="1">
      <c r="B116" s="339"/>
      <c r="C116" s="314" t="s">
        <v>50</v>
      </c>
      <c r="D116" s="314"/>
      <c r="E116" s="314"/>
      <c r="F116" s="337" t="s">
        <v>1326</v>
      </c>
      <c r="G116" s="314"/>
      <c r="H116" s="314" t="s">
        <v>1371</v>
      </c>
      <c r="I116" s="314" t="s">
        <v>1361</v>
      </c>
      <c r="J116" s="314"/>
      <c r="K116" s="328"/>
    </row>
    <row r="117" s="1" customFormat="1" ht="15" customHeight="1">
      <c r="B117" s="339"/>
      <c r="C117" s="314" t="s">
        <v>59</v>
      </c>
      <c r="D117" s="314"/>
      <c r="E117" s="314"/>
      <c r="F117" s="337" t="s">
        <v>1326</v>
      </c>
      <c r="G117" s="314"/>
      <c r="H117" s="314" t="s">
        <v>1372</v>
      </c>
      <c r="I117" s="314" t="s">
        <v>1373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1374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1320</v>
      </c>
      <c r="D123" s="329"/>
      <c r="E123" s="329"/>
      <c r="F123" s="329" t="s">
        <v>1321</v>
      </c>
      <c r="G123" s="330"/>
      <c r="H123" s="329" t="s">
        <v>56</v>
      </c>
      <c r="I123" s="329" t="s">
        <v>59</v>
      </c>
      <c r="J123" s="329" t="s">
        <v>1322</v>
      </c>
      <c r="K123" s="358"/>
    </row>
    <row r="124" s="1" customFormat="1" ht="17.25" customHeight="1">
      <c r="B124" s="357"/>
      <c r="C124" s="331" t="s">
        <v>1323</v>
      </c>
      <c r="D124" s="331"/>
      <c r="E124" s="331"/>
      <c r="F124" s="332" t="s">
        <v>1324</v>
      </c>
      <c r="G124" s="333"/>
      <c r="H124" s="331"/>
      <c r="I124" s="331"/>
      <c r="J124" s="331" t="s">
        <v>1325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1329</v>
      </c>
      <c r="D126" s="336"/>
      <c r="E126" s="336"/>
      <c r="F126" s="337" t="s">
        <v>1326</v>
      </c>
      <c r="G126" s="314"/>
      <c r="H126" s="314" t="s">
        <v>1366</v>
      </c>
      <c r="I126" s="314" t="s">
        <v>1328</v>
      </c>
      <c r="J126" s="314">
        <v>120</v>
      </c>
      <c r="K126" s="362"/>
    </row>
    <row r="127" s="1" customFormat="1" ht="15" customHeight="1">
      <c r="B127" s="359"/>
      <c r="C127" s="314" t="s">
        <v>1375</v>
      </c>
      <c r="D127" s="314"/>
      <c r="E127" s="314"/>
      <c r="F127" s="337" t="s">
        <v>1326</v>
      </c>
      <c r="G127" s="314"/>
      <c r="H127" s="314" t="s">
        <v>1376</v>
      </c>
      <c r="I127" s="314" t="s">
        <v>1328</v>
      </c>
      <c r="J127" s="314" t="s">
        <v>1377</v>
      </c>
      <c r="K127" s="362"/>
    </row>
    <row r="128" s="1" customFormat="1" ht="15" customHeight="1">
      <c r="B128" s="359"/>
      <c r="C128" s="314" t="s">
        <v>1274</v>
      </c>
      <c r="D128" s="314"/>
      <c r="E128" s="314"/>
      <c r="F128" s="337" t="s">
        <v>1326</v>
      </c>
      <c r="G128" s="314"/>
      <c r="H128" s="314" t="s">
        <v>1378</v>
      </c>
      <c r="I128" s="314" t="s">
        <v>1328</v>
      </c>
      <c r="J128" s="314" t="s">
        <v>1377</v>
      </c>
      <c r="K128" s="362"/>
    </row>
    <row r="129" s="1" customFormat="1" ht="15" customHeight="1">
      <c r="B129" s="359"/>
      <c r="C129" s="314" t="s">
        <v>1337</v>
      </c>
      <c r="D129" s="314"/>
      <c r="E129" s="314"/>
      <c r="F129" s="337" t="s">
        <v>1332</v>
      </c>
      <c r="G129" s="314"/>
      <c r="H129" s="314" t="s">
        <v>1338</v>
      </c>
      <c r="I129" s="314" t="s">
        <v>1328</v>
      </c>
      <c r="J129" s="314">
        <v>15</v>
      </c>
      <c r="K129" s="362"/>
    </row>
    <row r="130" s="1" customFormat="1" ht="15" customHeight="1">
      <c r="B130" s="359"/>
      <c r="C130" s="340" t="s">
        <v>1339</v>
      </c>
      <c r="D130" s="340"/>
      <c r="E130" s="340"/>
      <c r="F130" s="341" t="s">
        <v>1332</v>
      </c>
      <c r="G130" s="340"/>
      <c r="H130" s="340" t="s">
        <v>1340</v>
      </c>
      <c r="I130" s="340" t="s">
        <v>1328</v>
      </c>
      <c r="J130" s="340">
        <v>15</v>
      </c>
      <c r="K130" s="362"/>
    </row>
    <row r="131" s="1" customFormat="1" ht="15" customHeight="1">
      <c r="B131" s="359"/>
      <c r="C131" s="340" t="s">
        <v>1341</v>
      </c>
      <c r="D131" s="340"/>
      <c r="E131" s="340"/>
      <c r="F131" s="341" t="s">
        <v>1332</v>
      </c>
      <c r="G131" s="340"/>
      <c r="H131" s="340" t="s">
        <v>1342</v>
      </c>
      <c r="I131" s="340" t="s">
        <v>1328</v>
      </c>
      <c r="J131" s="340">
        <v>20</v>
      </c>
      <c r="K131" s="362"/>
    </row>
    <row r="132" s="1" customFormat="1" ht="15" customHeight="1">
      <c r="B132" s="359"/>
      <c r="C132" s="340" t="s">
        <v>1343</v>
      </c>
      <c r="D132" s="340"/>
      <c r="E132" s="340"/>
      <c r="F132" s="341" t="s">
        <v>1332</v>
      </c>
      <c r="G132" s="340"/>
      <c r="H132" s="340" t="s">
        <v>1344</v>
      </c>
      <c r="I132" s="340" t="s">
        <v>1328</v>
      </c>
      <c r="J132" s="340">
        <v>20</v>
      </c>
      <c r="K132" s="362"/>
    </row>
    <row r="133" s="1" customFormat="1" ht="15" customHeight="1">
      <c r="B133" s="359"/>
      <c r="C133" s="314" t="s">
        <v>1331</v>
      </c>
      <c r="D133" s="314"/>
      <c r="E133" s="314"/>
      <c r="F133" s="337" t="s">
        <v>1332</v>
      </c>
      <c r="G133" s="314"/>
      <c r="H133" s="314" t="s">
        <v>1366</v>
      </c>
      <c r="I133" s="314" t="s">
        <v>1328</v>
      </c>
      <c r="J133" s="314">
        <v>50</v>
      </c>
      <c r="K133" s="362"/>
    </row>
    <row r="134" s="1" customFormat="1" ht="15" customHeight="1">
      <c r="B134" s="359"/>
      <c r="C134" s="314" t="s">
        <v>1345</v>
      </c>
      <c r="D134" s="314"/>
      <c r="E134" s="314"/>
      <c r="F134" s="337" t="s">
        <v>1332</v>
      </c>
      <c r="G134" s="314"/>
      <c r="H134" s="314" t="s">
        <v>1366</v>
      </c>
      <c r="I134" s="314" t="s">
        <v>1328</v>
      </c>
      <c r="J134" s="314">
        <v>50</v>
      </c>
      <c r="K134" s="362"/>
    </row>
    <row r="135" s="1" customFormat="1" ht="15" customHeight="1">
      <c r="B135" s="359"/>
      <c r="C135" s="314" t="s">
        <v>1351</v>
      </c>
      <c r="D135" s="314"/>
      <c r="E135" s="314"/>
      <c r="F135" s="337" t="s">
        <v>1332</v>
      </c>
      <c r="G135" s="314"/>
      <c r="H135" s="314" t="s">
        <v>1366</v>
      </c>
      <c r="I135" s="314" t="s">
        <v>1328</v>
      </c>
      <c r="J135" s="314">
        <v>50</v>
      </c>
      <c r="K135" s="362"/>
    </row>
    <row r="136" s="1" customFormat="1" ht="15" customHeight="1">
      <c r="B136" s="359"/>
      <c r="C136" s="314" t="s">
        <v>1353</v>
      </c>
      <c r="D136" s="314"/>
      <c r="E136" s="314"/>
      <c r="F136" s="337" t="s">
        <v>1332</v>
      </c>
      <c r="G136" s="314"/>
      <c r="H136" s="314" t="s">
        <v>1366</v>
      </c>
      <c r="I136" s="314" t="s">
        <v>1328</v>
      </c>
      <c r="J136" s="314">
        <v>50</v>
      </c>
      <c r="K136" s="362"/>
    </row>
    <row r="137" s="1" customFormat="1" ht="15" customHeight="1">
      <c r="B137" s="359"/>
      <c r="C137" s="314" t="s">
        <v>1354</v>
      </c>
      <c r="D137" s="314"/>
      <c r="E137" s="314"/>
      <c r="F137" s="337" t="s">
        <v>1332</v>
      </c>
      <c r="G137" s="314"/>
      <c r="H137" s="314" t="s">
        <v>1379</v>
      </c>
      <c r="I137" s="314" t="s">
        <v>1328</v>
      </c>
      <c r="J137" s="314">
        <v>255</v>
      </c>
      <c r="K137" s="362"/>
    </row>
    <row r="138" s="1" customFormat="1" ht="15" customHeight="1">
      <c r="B138" s="359"/>
      <c r="C138" s="314" t="s">
        <v>1356</v>
      </c>
      <c r="D138" s="314"/>
      <c r="E138" s="314"/>
      <c r="F138" s="337" t="s">
        <v>1326</v>
      </c>
      <c r="G138" s="314"/>
      <c r="H138" s="314" t="s">
        <v>1380</v>
      </c>
      <c r="I138" s="314" t="s">
        <v>1358</v>
      </c>
      <c r="J138" s="314"/>
      <c r="K138" s="362"/>
    </row>
    <row r="139" s="1" customFormat="1" ht="15" customHeight="1">
      <c r="B139" s="359"/>
      <c r="C139" s="314" t="s">
        <v>1359</v>
      </c>
      <c r="D139" s="314"/>
      <c r="E139" s="314"/>
      <c r="F139" s="337" t="s">
        <v>1326</v>
      </c>
      <c r="G139" s="314"/>
      <c r="H139" s="314" t="s">
        <v>1381</v>
      </c>
      <c r="I139" s="314" t="s">
        <v>1361</v>
      </c>
      <c r="J139" s="314"/>
      <c r="K139" s="362"/>
    </row>
    <row r="140" s="1" customFormat="1" ht="15" customHeight="1">
      <c r="B140" s="359"/>
      <c r="C140" s="314" t="s">
        <v>1362</v>
      </c>
      <c r="D140" s="314"/>
      <c r="E140" s="314"/>
      <c r="F140" s="337" t="s">
        <v>1326</v>
      </c>
      <c r="G140" s="314"/>
      <c r="H140" s="314" t="s">
        <v>1362</v>
      </c>
      <c r="I140" s="314" t="s">
        <v>1361</v>
      </c>
      <c r="J140" s="314"/>
      <c r="K140" s="362"/>
    </row>
    <row r="141" s="1" customFormat="1" ht="15" customHeight="1">
      <c r="B141" s="359"/>
      <c r="C141" s="314" t="s">
        <v>40</v>
      </c>
      <c r="D141" s="314"/>
      <c r="E141" s="314"/>
      <c r="F141" s="337" t="s">
        <v>1326</v>
      </c>
      <c r="G141" s="314"/>
      <c r="H141" s="314" t="s">
        <v>1382</v>
      </c>
      <c r="I141" s="314" t="s">
        <v>1361</v>
      </c>
      <c r="J141" s="314"/>
      <c r="K141" s="362"/>
    </row>
    <row r="142" s="1" customFormat="1" ht="15" customHeight="1">
      <c r="B142" s="359"/>
      <c r="C142" s="314" t="s">
        <v>1383</v>
      </c>
      <c r="D142" s="314"/>
      <c r="E142" s="314"/>
      <c r="F142" s="337" t="s">
        <v>1326</v>
      </c>
      <c r="G142" s="314"/>
      <c r="H142" s="314" t="s">
        <v>1384</v>
      </c>
      <c r="I142" s="314" t="s">
        <v>1361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1385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1320</v>
      </c>
      <c r="D148" s="329"/>
      <c r="E148" s="329"/>
      <c r="F148" s="329" t="s">
        <v>1321</v>
      </c>
      <c r="G148" s="330"/>
      <c r="H148" s="329" t="s">
        <v>56</v>
      </c>
      <c r="I148" s="329" t="s">
        <v>59</v>
      </c>
      <c r="J148" s="329" t="s">
        <v>1322</v>
      </c>
      <c r="K148" s="328"/>
    </row>
    <row r="149" s="1" customFormat="1" ht="17.25" customHeight="1">
      <c r="B149" s="326"/>
      <c r="C149" s="331" t="s">
        <v>1323</v>
      </c>
      <c r="D149" s="331"/>
      <c r="E149" s="331"/>
      <c r="F149" s="332" t="s">
        <v>1324</v>
      </c>
      <c r="G149" s="333"/>
      <c r="H149" s="331"/>
      <c r="I149" s="331"/>
      <c r="J149" s="331" t="s">
        <v>1325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1329</v>
      </c>
      <c r="D151" s="314"/>
      <c r="E151" s="314"/>
      <c r="F151" s="367" t="s">
        <v>1326</v>
      </c>
      <c r="G151" s="314"/>
      <c r="H151" s="366" t="s">
        <v>1366</v>
      </c>
      <c r="I151" s="366" t="s">
        <v>1328</v>
      </c>
      <c r="J151" s="366">
        <v>120</v>
      </c>
      <c r="K151" s="362"/>
    </row>
    <row r="152" s="1" customFormat="1" ht="15" customHeight="1">
      <c r="B152" s="339"/>
      <c r="C152" s="366" t="s">
        <v>1375</v>
      </c>
      <c r="D152" s="314"/>
      <c r="E152" s="314"/>
      <c r="F152" s="367" t="s">
        <v>1326</v>
      </c>
      <c r="G152" s="314"/>
      <c r="H152" s="366" t="s">
        <v>1386</v>
      </c>
      <c r="I152" s="366" t="s">
        <v>1328</v>
      </c>
      <c r="J152" s="366" t="s">
        <v>1377</v>
      </c>
      <c r="K152" s="362"/>
    </row>
    <row r="153" s="1" customFormat="1" ht="15" customHeight="1">
      <c r="B153" s="339"/>
      <c r="C153" s="366" t="s">
        <v>1274</v>
      </c>
      <c r="D153" s="314"/>
      <c r="E153" s="314"/>
      <c r="F153" s="367" t="s">
        <v>1326</v>
      </c>
      <c r="G153" s="314"/>
      <c r="H153" s="366" t="s">
        <v>1387</v>
      </c>
      <c r="I153" s="366" t="s">
        <v>1328</v>
      </c>
      <c r="J153" s="366" t="s">
        <v>1377</v>
      </c>
      <c r="K153" s="362"/>
    </row>
    <row r="154" s="1" customFormat="1" ht="15" customHeight="1">
      <c r="B154" s="339"/>
      <c r="C154" s="366" t="s">
        <v>1331</v>
      </c>
      <c r="D154" s="314"/>
      <c r="E154" s="314"/>
      <c r="F154" s="367" t="s">
        <v>1332</v>
      </c>
      <c r="G154" s="314"/>
      <c r="H154" s="366" t="s">
        <v>1366</v>
      </c>
      <c r="I154" s="366" t="s">
        <v>1328</v>
      </c>
      <c r="J154" s="366">
        <v>50</v>
      </c>
      <c r="K154" s="362"/>
    </row>
    <row r="155" s="1" customFormat="1" ht="15" customHeight="1">
      <c r="B155" s="339"/>
      <c r="C155" s="366" t="s">
        <v>1334</v>
      </c>
      <c r="D155" s="314"/>
      <c r="E155" s="314"/>
      <c r="F155" s="367" t="s">
        <v>1326</v>
      </c>
      <c r="G155" s="314"/>
      <c r="H155" s="366" t="s">
        <v>1366</v>
      </c>
      <c r="I155" s="366" t="s">
        <v>1336</v>
      </c>
      <c r="J155" s="366"/>
      <c r="K155" s="362"/>
    </row>
    <row r="156" s="1" customFormat="1" ht="15" customHeight="1">
      <c r="B156" s="339"/>
      <c r="C156" s="366" t="s">
        <v>1345</v>
      </c>
      <c r="D156" s="314"/>
      <c r="E156" s="314"/>
      <c r="F156" s="367" t="s">
        <v>1332</v>
      </c>
      <c r="G156" s="314"/>
      <c r="H156" s="366" t="s">
        <v>1366</v>
      </c>
      <c r="I156" s="366" t="s">
        <v>1328</v>
      </c>
      <c r="J156" s="366">
        <v>50</v>
      </c>
      <c r="K156" s="362"/>
    </row>
    <row r="157" s="1" customFormat="1" ht="15" customHeight="1">
      <c r="B157" s="339"/>
      <c r="C157" s="366" t="s">
        <v>1353</v>
      </c>
      <c r="D157" s="314"/>
      <c r="E157" s="314"/>
      <c r="F157" s="367" t="s">
        <v>1332</v>
      </c>
      <c r="G157" s="314"/>
      <c r="H157" s="366" t="s">
        <v>1366</v>
      </c>
      <c r="I157" s="366" t="s">
        <v>1328</v>
      </c>
      <c r="J157" s="366">
        <v>50</v>
      </c>
      <c r="K157" s="362"/>
    </row>
    <row r="158" s="1" customFormat="1" ht="15" customHeight="1">
      <c r="B158" s="339"/>
      <c r="C158" s="366" t="s">
        <v>1351</v>
      </c>
      <c r="D158" s="314"/>
      <c r="E158" s="314"/>
      <c r="F158" s="367" t="s">
        <v>1332</v>
      </c>
      <c r="G158" s="314"/>
      <c r="H158" s="366" t="s">
        <v>1366</v>
      </c>
      <c r="I158" s="366" t="s">
        <v>1328</v>
      </c>
      <c r="J158" s="366">
        <v>50</v>
      </c>
      <c r="K158" s="362"/>
    </row>
    <row r="159" s="1" customFormat="1" ht="15" customHeight="1">
      <c r="B159" s="339"/>
      <c r="C159" s="366" t="s">
        <v>101</v>
      </c>
      <c r="D159" s="314"/>
      <c r="E159" s="314"/>
      <c r="F159" s="367" t="s">
        <v>1326</v>
      </c>
      <c r="G159" s="314"/>
      <c r="H159" s="366" t="s">
        <v>1388</v>
      </c>
      <c r="I159" s="366" t="s">
        <v>1328</v>
      </c>
      <c r="J159" s="366" t="s">
        <v>1389</v>
      </c>
      <c r="K159" s="362"/>
    </row>
    <row r="160" s="1" customFormat="1" ht="15" customHeight="1">
      <c r="B160" s="339"/>
      <c r="C160" s="366" t="s">
        <v>1390</v>
      </c>
      <c r="D160" s="314"/>
      <c r="E160" s="314"/>
      <c r="F160" s="367" t="s">
        <v>1326</v>
      </c>
      <c r="G160" s="314"/>
      <c r="H160" s="366" t="s">
        <v>1391</v>
      </c>
      <c r="I160" s="366" t="s">
        <v>1361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1392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1320</v>
      </c>
      <c r="D166" s="329"/>
      <c r="E166" s="329"/>
      <c r="F166" s="329" t="s">
        <v>1321</v>
      </c>
      <c r="G166" s="371"/>
      <c r="H166" s="372" t="s">
        <v>56</v>
      </c>
      <c r="I166" s="372" t="s">
        <v>59</v>
      </c>
      <c r="J166" s="329" t="s">
        <v>1322</v>
      </c>
      <c r="K166" s="306"/>
    </row>
    <row r="167" s="1" customFormat="1" ht="17.25" customHeight="1">
      <c r="B167" s="307"/>
      <c r="C167" s="331" t="s">
        <v>1323</v>
      </c>
      <c r="D167" s="331"/>
      <c r="E167" s="331"/>
      <c r="F167" s="332" t="s">
        <v>1324</v>
      </c>
      <c r="G167" s="373"/>
      <c r="H167" s="374"/>
      <c r="I167" s="374"/>
      <c r="J167" s="331" t="s">
        <v>1325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1329</v>
      </c>
      <c r="D169" s="314"/>
      <c r="E169" s="314"/>
      <c r="F169" s="337" t="s">
        <v>1326</v>
      </c>
      <c r="G169" s="314"/>
      <c r="H169" s="314" t="s">
        <v>1366</v>
      </c>
      <c r="I169" s="314" t="s">
        <v>1328</v>
      </c>
      <c r="J169" s="314">
        <v>120</v>
      </c>
      <c r="K169" s="362"/>
    </row>
    <row r="170" s="1" customFormat="1" ht="15" customHeight="1">
      <c r="B170" s="339"/>
      <c r="C170" s="314" t="s">
        <v>1375</v>
      </c>
      <c r="D170" s="314"/>
      <c r="E170" s="314"/>
      <c r="F170" s="337" t="s">
        <v>1326</v>
      </c>
      <c r="G170" s="314"/>
      <c r="H170" s="314" t="s">
        <v>1376</v>
      </c>
      <c r="I170" s="314" t="s">
        <v>1328</v>
      </c>
      <c r="J170" s="314" t="s">
        <v>1377</v>
      </c>
      <c r="K170" s="362"/>
    </row>
    <row r="171" s="1" customFormat="1" ht="15" customHeight="1">
      <c r="B171" s="339"/>
      <c r="C171" s="314" t="s">
        <v>1274</v>
      </c>
      <c r="D171" s="314"/>
      <c r="E171" s="314"/>
      <c r="F171" s="337" t="s">
        <v>1326</v>
      </c>
      <c r="G171" s="314"/>
      <c r="H171" s="314" t="s">
        <v>1393</v>
      </c>
      <c r="I171" s="314" t="s">
        <v>1328</v>
      </c>
      <c r="J171" s="314" t="s">
        <v>1377</v>
      </c>
      <c r="K171" s="362"/>
    </row>
    <row r="172" s="1" customFormat="1" ht="15" customHeight="1">
      <c r="B172" s="339"/>
      <c r="C172" s="314" t="s">
        <v>1331</v>
      </c>
      <c r="D172" s="314"/>
      <c r="E172" s="314"/>
      <c r="F172" s="337" t="s">
        <v>1332</v>
      </c>
      <c r="G172" s="314"/>
      <c r="H172" s="314" t="s">
        <v>1393</v>
      </c>
      <c r="I172" s="314" t="s">
        <v>1328</v>
      </c>
      <c r="J172" s="314">
        <v>50</v>
      </c>
      <c r="K172" s="362"/>
    </row>
    <row r="173" s="1" customFormat="1" ht="15" customHeight="1">
      <c r="B173" s="339"/>
      <c r="C173" s="314" t="s">
        <v>1334</v>
      </c>
      <c r="D173" s="314"/>
      <c r="E173" s="314"/>
      <c r="F173" s="337" t="s">
        <v>1326</v>
      </c>
      <c r="G173" s="314"/>
      <c r="H173" s="314" t="s">
        <v>1393</v>
      </c>
      <c r="I173" s="314" t="s">
        <v>1336</v>
      </c>
      <c r="J173" s="314"/>
      <c r="K173" s="362"/>
    </row>
    <row r="174" s="1" customFormat="1" ht="15" customHeight="1">
      <c r="B174" s="339"/>
      <c r="C174" s="314" t="s">
        <v>1345</v>
      </c>
      <c r="D174" s="314"/>
      <c r="E174" s="314"/>
      <c r="F174" s="337" t="s">
        <v>1332</v>
      </c>
      <c r="G174" s="314"/>
      <c r="H174" s="314" t="s">
        <v>1393</v>
      </c>
      <c r="I174" s="314" t="s">
        <v>1328</v>
      </c>
      <c r="J174" s="314">
        <v>50</v>
      </c>
      <c r="K174" s="362"/>
    </row>
    <row r="175" s="1" customFormat="1" ht="15" customHeight="1">
      <c r="B175" s="339"/>
      <c r="C175" s="314" t="s">
        <v>1353</v>
      </c>
      <c r="D175" s="314"/>
      <c r="E175" s="314"/>
      <c r="F175" s="337" t="s">
        <v>1332</v>
      </c>
      <c r="G175" s="314"/>
      <c r="H175" s="314" t="s">
        <v>1393</v>
      </c>
      <c r="I175" s="314" t="s">
        <v>1328</v>
      </c>
      <c r="J175" s="314">
        <v>50</v>
      </c>
      <c r="K175" s="362"/>
    </row>
    <row r="176" s="1" customFormat="1" ht="15" customHeight="1">
      <c r="B176" s="339"/>
      <c r="C176" s="314" t="s">
        <v>1351</v>
      </c>
      <c r="D176" s="314"/>
      <c r="E176" s="314"/>
      <c r="F176" s="337" t="s">
        <v>1332</v>
      </c>
      <c r="G176" s="314"/>
      <c r="H176" s="314" t="s">
        <v>1393</v>
      </c>
      <c r="I176" s="314" t="s">
        <v>1328</v>
      </c>
      <c r="J176" s="314">
        <v>50</v>
      </c>
      <c r="K176" s="362"/>
    </row>
    <row r="177" s="1" customFormat="1" ht="15" customHeight="1">
      <c r="B177" s="339"/>
      <c r="C177" s="314" t="s">
        <v>114</v>
      </c>
      <c r="D177" s="314"/>
      <c r="E177" s="314"/>
      <c r="F177" s="337" t="s">
        <v>1326</v>
      </c>
      <c r="G177" s="314"/>
      <c r="H177" s="314" t="s">
        <v>1394</v>
      </c>
      <c r="I177" s="314" t="s">
        <v>1395</v>
      </c>
      <c r="J177" s="314"/>
      <c r="K177" s="362"/>
    </row>
    <row r="178" s="1" customFormat="1" ht="15" customHeight="1">
      <c r="B178" s="339"/>
      <c r="C178" s="314" t="s">
        <v>59</v>
      </c>
      <c r="D178" s="314"/>
      <c r="E178" s="314"/>
      <c r="F178" s="337" t="s">
        <v>1326</v>
      </c>
      <c r="G178" s="314"/>
      <c r="H178" s="314" t="s">
        <v>1396</v>
      </c>
      <c r="I178" s="314" t="s">
        <v>1397</v>
      </c>
      <c r="J178" s="314">
        <v>1</v>
      </c>
      <c r="K178" s="362"/>
    </row>
    <row r="179" s="1" customFormat="1" ht="15" customHeight="1">
      <c r="B179" s="339"/>
      <c r="C179" s="314" t="s">
        <v>55</v>
      </c>
      <c r="D179" s="314"/>
      <c r="E179" s="314"/>
      <c r="F179" s="337" t="s">
        <v>1326</v>
      </c>
      <c r="G179" s="314"/>
      <c r="H179" s="314" t="s">
        <v>1398</v>
      </c>
      <c r="I179" s="314" t="s">
        <v>1328</v>
      </c>
      <c r="J179" s="314">
        <v>20</v>
      </c>
      <c r="K179" s="362"/>
    </row>
    <row r="180" s="1" customFormat="1" ht="15" customHeight="1">
      <c r="B180" s="339"/>
      <c r="C180" s="314" t="s">
        <v>56</v>
      </c>
      <c r="D180" s="314"/>
      <c r="E180" s="314"/>
      <c r="F180" s="337" t="s">
        <v>1326</v>
      </c>
      <c r="G180" s="314"/>
      <c r="H180" s="314" t="s">
        <v>1399</v>
      </c>
      <c r="I180" s="314" t="s">
        <v>1328</v>
      </c>
      <c r="J180" s="314">
        <v>255</v>
      </c>
      <c r="K180" s="362"/>
    </row>
    <row r="181" s="1" customFormat="1" ht="15" customHeight="1">
      <c r="B181" s="339"/>
      <c r="C181" s="314" t="s">
        <v>115</v>
      </c>
      <c r="D181" s="314"/>
      <c r="E181" s="314"/>
      <c r="F181" s="337" t="s">
        <v>1326</v>
      </c>
      <c r="G181" s="314"/>
      <c r="H181" s="314" t="s">
        <v>1290</v>
      </c>
      <c r="I181" s="314" t="s">
        <v>1328</v>
      </c>
      <c r="J181" s="314">
        <v>10</v>
      </c>
      <c r="K181" s="362"/>
    </row>
    <row r="182" s="1" customFormat="1" ht="15" customHeight="1">
      <c r="B182" s="339"/>
      <c r="C182" s="314" t="s">
        <v>116</v>
      </c>
      <c r="D182" s="314"/>
      <c r="E182" s="314"/>
      <c r="F182" s="337" t="s">
        <v>1326</v>
      </c>
      <c r="G182" s="314"/>
      <c r="H182" s="314" t="s">
        <v>1400</v>
      </c>
      <c r="I182" s="314" t="s">
        <v>1361</v>
      </c>
      <c r="J182" s="314"/>
      <c r="K182" s="362"/>
    </row>
    <row r="183" s="1" customFormat="1" ht="15" customHeight="1">
      <c r="B183" s="339"/>
      <c r="C183" s="314" t="s">
        <v>1401</v>
      </c>
      <c r="D183" s="314"/>
      <c r="E183" s="314"/>
      <c r="F183" s="337" t="s">
        <v>1326</v>
      </c>
      <c r="G183" s="314"/>
      <c r="H183" s="314" t="s">
        <v>1402</v>
      </c>
      <c r="I183" s="314" t="s">
        <v>1361</v>
      </c>
      <c r="J183" s="314"/>
      <c r="K183" s="362"/>
    </row>
    <row r="184" s="1" customFormat="1" ht="15" customHeight="1">
      <c r="B184" s="339"/>
      <c r="C184" s="314" t="s">
        <v>1390</v>
      </c>
      <c r="D184" s="314"/>
      <c r="E184" s="314"/>
      <c r="F184" s="337" t="s">
        <v>1326</v>
      </c>
      <c r="G184" s="314"/>
      <c r="H184" s="314" t="s">
        <v>1403</v>
      </c>
      <c r="I184" s="314" t="s">
        <v>1361</v>
      </c>
      <c r="J184" s="314"/>
      <c r="K184" s="362"/>
    </row>
    <row r="185" s="1" customFormat="1" ht="15" customHeight="1">
      <c r="B185" s="339"/>
      <c r="C185" s="314" t="s">
        <v>118</v>
      </c>
      <c r="D185" s="314"/>
      <c r="E185" s="314"/>
      <c r="F185" s="337" t="s">
        <v>1332</v>
      </c>
      <c r="G185" s="314"/>
      <c r="H185" s="314" t="s">
        <v>1404</v>
      </c>
      <c r="I185" s="314" t="s">
        <v>1328</v>
      </c>
      <c r="J185" s="314">
        <v>50</v>
      </c>
      <c r="K185" s="362"/>
    </row>
    <row r="186" s="1" customFormat="1" ht="15" customHeight="1">
      <c r="B186" s="339"/>
      <c r="C186" s="314" t="s">
        <v>1405</v>
      </c>
      <c r="D186" s="314"/>
      <c r="E186" s="314"/>
      <c r="F186" s="337" t="s">
        <v>1332</v>
      </c>
      <c r="G186" s="314"/>
      <c r="H186" s="314" t="s">
        <v>1406</v>
      </c>
      <c r="I186" s="314" t="s">
        <v>1407</v>
      </c>
      <c r="J186" s="314"/>
      <c r="K186" s="362"/>
    </row>
    <row r="187" s="1" customFormat="1" ht="15" customHeight="1">
      <c r="B187" s="339"/>
      <c r="C187" s="314" t="s">
        <v>1408</v>
      </c>
      <c r="D187" s="314"/>
      <c r="E187" s="314"/>
      <c r="F187" s="337" t="s">
        <v>1332</v>
      </c>
      <c r="G187" s="314"/>
      <c r="H187" s="314" t="s">
        <v>1409</v>
      </c>
      <c r="I187" s="314" t="s">
        <v>1407</v>
      </c>
      <c r="J187" s="314"/>
      <c r="K187" s="362"/>
    </row>
    <row r="188" s="1" customFormat="1" ht="15" customHeight="1">
      <c r="B188" s="339"/>
      <c r="C188" s="314" t="s">
        <v>1410</v>
      </c>
      <c r="D188" s="314"/>
      <c r="E188" s="314"/>
      <c r="F188" s="337" t="s">
        <v>1332</v>
      </c>
      <c r="G188" s="314"/>
      <c r="H188" s="314" t="s">
        <v>1411</v>
      </c>
      <c r="I188" s="314" t="s">
        <v>1407</v>
      </c>
      <c r="J188" s="314"/>
      <c r="K188" s="362"/>
    </row>
    <row r="189" s="1" customFormat="1" ht="15" customHeight="1">
      <c r="B189" s="339"/>
      <c r="C189" s="375" t="s">
        <v>1412</v>
      </c>
      <c r="D189" s="314"/>
      <c r="E189" s="314"/>
      <c r="F189" s="337" t="s">
        <v>1332</v>
      </c>
      <c r="G189" s="314"/>
      <c r="H189" s="314" t="s">
        <v>1413</v>
      </c>
      <c r="I189" s="314" t="s">
        <v>1414</v>
      </c>
      <c r="J189" s="376" t="s">
        <v>1415</v>
      </c>
      <c r="K189" s="362"/>
    </row>
    <row r="190" s="17" customFormat="1" ht="15" customHeight="1">
      <c r="B190" s="377"/>
      <c r="C190" s="378" t="s">
        <v>1416</v>
      </c>
      <c r="D190" s="379"/>
      <c r="E190" s="379"/>
      <c r="F190" s="380" t="s">
        <v>1332</v>
      </c>
      <c r="G190" s="379"/>
      <c r="H190" s="379" t="s">
        <v>1417</v>
      </c>
      <c r="I190" s="379" t="s">
        <v>1414</v>
      </c>
      <c r="J190" s="381" t="s">
        <v>1415</v>
      </c>
      <c r="K190" s="382"/>
    </row>
    <row r="191" s="1" customFormat="1" ht="15" customHeight="1">
      <c r="B191" s="339"/>
      <c r="C191" s="375" t="s">
        <v>44</v>
      </c>
      <c r="D191" s="314"/>
      <c r="E191" s="314"/>
      <c r="F191" s="337" t="s">
        <v>1326</v>
      </c>
      <c r="G191" s="314"/>
      <c r="H191" s="311" t="s">
        <v>1418</v>
      </c>
      <c r="I191" s="314" t="s">
        <v>1419</v>
      </c>
      <c r="J191" s="314"/>
      <c r="K191" s="362"/>
    </row>
    <row r="192" s="1" customFormat="1" ht="15" customHeight="1">
      <c r="B192" s="339"/>
      <c r="C192" s="375" t="s">
        <v>1420</v>
      </c>
      <c r="D192" s="314"/>
      <c r="E192" s="314"/>
      <c r="F192" s="337" t="s">
        <v>1326</v>
      </c>
      <c r="G192" s="314"/>
      <c r="H192" s="314" t="s">
        <v>1421</v>
      </c>
      <c r="I192" s="314" t="s">
        <v>1361</v>
      </c>
      <c r="J192" s="314"/>
      <c r="K192" s="362"/>
    </row>
    <row r="193" s="1" customFormat="1" ht="15" customHeight="1">
      <c r="B193" s="339"/>
      <c r="C193" s="375" t="s">
        <v>1422</v>
      </c>
      <c r="D193" s="314"/>
      <c r="E193" s="314"/>
      <c r="F193" s="337" t="s">
        <v>1326</v>
      </c>
      <c r="G193" s="314"/>
      <c r="H193" s="314" t="s">
        <v>1423</v>
      </c>
      <c r="I193" s="314" t="s">
        <v>1361</v>
      </c>
      <c r="J193" s="314"/>
      <c r="K193" s="362"/>
    </row>
    <row r="194" s="1" customFormat="1" ht="15" customHeight="1">
      <c r="B194" s="339"/>
      <c r="C194" s="375" t="s">
        <v>1424</v>
      </c>
      <c r="D194" s="314"/>
      <c r="E194" s="314"/>
      <c r="F194" s="337" t="s">
        <v>1332</v>
      </c>
      <c r="G194" s="314"/>
      <c r="H194" s="314" t="s">
        <v>1425</v>
      </c>
      <c r="I194" s="314" t="s">
        <v>1361</v>
      </c>
      <c r="J194" s="314"/>
      <c r="K194" s="362"/>
    </row>
    <row r="195" s="1" customFormat="1" ht="15" customHeight="1">
      <c r="B195" s="368"/>
      <c r="C195" s="383"/>
      <c r="D195" s="348"/>
      <c r="E195" s="348"/>
      <c r="F195" s="348"/>
      <c r="G195" s="348"/>
      <c r="H195" s="348"/>
      <c r="I195" s="348"/>
      <c r="J195" s="348"/>
      <c r="K195" s="369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50"/>
      <c r="C197" s="360"/>
      <c r="D197" s="360"/>
      <c r="E197" s="360"/>
      <c r="F197" s="370"/>
      <c r="G197" s="360"/>
      <c r="H197" s="360"/>
      <c r="I197" s="360"/>
      <c r="J197" s="360"/>
      <c r="K197" s="350"/>
    </row>
    <row r="198" s="1" customFormat="1" ht="18.75" customHeight="1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</row>
    <row r="199" s="1" customFormat="1" ht="13.5">
      <c r="B199" s="301"/>
      <c r="C199" s="302"/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1">
      <c r="B200" s="304"/>
      <c r="C200" s="305" t="s">
        <v>1426</v>
      </c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25.5" customHeight="1">
      <c r="B201" s="304"/>
      <c r="C201" s="384" t="s">
        <v>1427</v>
      </c>
      <c r="D201" s="384"/>
      <c r="E201" s="384"/>
      <c r="F201" s="384" t="s">
        <v>1428</v>
      </c>
      <c r="G201" s="385"/>
      <c r="H201" s="384" t="s">
        <v>1429</v>
      </c>
      <c r="I201" s="384"/>
      <c r="J201" s="384"/>
      <c r="K201" s="306"/>
    </row>
    <row r="202" s="1" customFormat="1" ht="5.25" customHeight="1">
      <c r="B202" s="339"/>
      <c r="C202" s="334"/>
      <c r="D202" s="334"/>
      <c r="E202" s="334"/>
      <c r="F202" s="334"/>
      <c r="G202" s="360"/>
      <c r="H202" s="334"/>
      <c r="I202" s="334"/>
      <c r="J202" s="334"/>
      <c r="K202" s="362"/>
    </row>
    <row r="203" s="1" customFormat="1" ht="15" customHeight="1">
      <c r="B203" s="339"/>
      <c r="C203" s="314" t="s">
        <v>1419</v>
      </c>
      <c r="D203" s="314"/>
      <c r="E203" s="314"/>
      <c r="F203" s="337" t="s">
        <v>45</v>
      </c>
      <c r="G203" s="314"/>
      <c r="H203" s="314" t="s">
        <v>1430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46</v>
      </c>
      <c r="G204" s="314"/>
      <c r="H204" s="314" t="s">
        <v>1431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49</v>
      </c>
      <c r="G205" s="314"/>
      <c r="H205" s="314" t="s">
        <v>1432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47</v>
      </c>
      <c r="G206" s="314"/>
      <c r="H206" s="314" t="s">
        <v>1433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 t="s">
        <v>48</v>
      </c>
      <c r="G207" s="314"/>
      <c r="H207" s="314" t="s">
        <v>1434</v>
      </c>
      <c r="I207" s="314"/>
      <c r="J207" s="314"/>
      <c r="K207" s="362"/>
    </row>
    <row r="208" s="1" customFormat="1" ht="15" customHeight="1">
      <c r="B208" s="339"/>
      <c r="C208" s="314"/>
      <c r="D208" s="314"/>
      <c r="E208" s="314"/>
      <c r="F208" s="337"/>
      <c r="G208" s="314"/>
      <c r="H208" s="314"/>
      <c r="I208" s="314"/>
      <c r="J208" s="314"/>
      <c r="K208" s="362"/>
    </row>
    <row r="209" s="1" customFormat="1" ht="15" customHeight="1">
      <c r="B209" s="339"/>
      <c r="C209" s="314" t="s">
        <v>1373</v>
      </c>
      <c r="D209" s="314"/>
      <c r="E209" s="314"/>
      <c r="F209" s="337" t="s">
        <v>81</v>
      </c>
      <c r="G209" s="314"/>
      <c r="H209" s="314" t="s">
        <v>1435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1268</v>
      </c>
      <c r="G210" s="314"/>
      <c r="H210" s="314" t="s">
        <v>1269</v>
      </c>
      <c r="I210" s="314"/>
      <c r="J210" s="314"/>
      <c r="K210" s="362"/>
    </row>
    <row r="211" s="1" customFormat="1" ht="15" customHeight="1">
      <c r="B211" s="339"/>
      <c r="C211" s="314"/>
      <c r="D211" s="314"/>
      <c r="E211" s="314"/>
      <c r="F211" s="337" t="s">
        <v>1266</v>
      </c>
      <c r="G211" s="314"/>
      <c r="H211" s="314" t="s">
        <v>1436</v>
      </c>
      <c r="I211" s="314"/>
      <c r="J211" s="314"/>
      <c r="K211" s="362"/>
    </row>
    <row r="212" s="1" customFormat="1" ht="15" customHeight="1">
      <c r="B212" s="386"/>
      <c r="C212" s="314"/>
      <c r="D212" s="314"/>
      <c r="E212" s="314"/>
      <c r="F212" s="337" t="s">
        <v>1270</v>
      </c>
      <c r="G212" s="375"/>
      <c r="H212" s="366" t="s">
        <v>1271</v>
      </c>
      <c r="I212" s="366"/>
      <c r="J212" s="366"/>
      <c r="K212" s="387"/>
    </row>
    <row r="213" s="1" customFormat="1" ht="15" customHeight="1">
      <c r="B213" s="386"/>
      <c r="C213" s="314"/>
      <c r="D213" s="314"/>
      <c r="E213" s="314"/>
      <c r="F213" s="337" t="s">
        <v>1272</v>
      </c>
      <c r="G213" s="375"/>
      <c r="H213" s="366" t="s">
        <v>1437</v>
      </c>
      <c r="I213" s="366"/>
      <c r="J213" s="366"/>
      <c r="K213" s="387"/>
    </row>
    <row r="214" s="1" customFormat="1" ht="15" customHeight="1">
      <c r="B214" s="386"/>
      <c r="C214" s="314"/>
      <c r="D214" s="314"/>
      <c r="E214" s="314"/>
      <c r="F214" s="337"/>
      <c r="G214" s="375"/>
      <c r="H214" s="366"/>
      <c r="I214" s="366"/>
      <c r="J214" s="366"/>
      <c r="K214" s="387"/>
    </row>
    <row r="215" s="1" customFormat="1" ht="15" customHeight="1">
      <c r="B215" s="386"/>
      <c r="C215" s="314" t="s">
        <v>1397</v>
      </c>
      <c r="D215" s="314"/>
      <c r="E215" s="314"/>
      <c r="F215" s="337">
        <v>1</v>
      </c>
      <c r="G215" s="375"/>
      <c r="H215" s="366" t="s">
        <v>1438</v>
      </c>
      <c r="I215" s="366"/>
      <c r="J215" s="366"/>
      <c r="K215" s="387"/>
    </row>
    <row r="216" s="1" customFormat="1" ht="15" customHeight="1">
      <c r="B216" s="386"/>
      <c r="C216" s="314"/>
      <c r="D216" s="314"/>
      <c r="E216" s="314"/>
      <c r="F216" s="337">
        <v>2</v>
      </c>
      <c r="G216" s="375"/>
      <c r="H216" s="366" t="s">
        <v>1439</v>
      </c>
      <c r="I216" s="366"/>
      <c r="J216" s="366"/>
      <c r="K216" s="387"/>
    </row>
    <row r="217" s="1" customFormat="1" ht="15" customHeight="1">
      <c r="B217" s="386"/>
      <c r="C217" s="314"/>
      <c r="D217" s="314"/>
      <c r="E217" s="314"/>
      <c r="F217" s="337">
        <v>3</v>
      </c>
      <c r="G217" s="375"/>
      <c r="H217" s="366" t="s">
        <v>1440</v>
      </c>
      <c r="I217" s="366"/>
      <c r="J217" s="366"/>
      <c r="K217" s="387"/>
    </row>
    <row r="218" s="1" customFormat="1" ht="15" customHeight="1">
      <c r="B218" s="386"/>
      <c r="C218" s="314"/>
      <c r="D218" s="314"/>
      <c r="E218" s="314"/>
      <c r="F218" s="337">
        <v>4</v>
      </c>
      <c r="G218" s="375"/>
      <c r="H218" s="366" t="s">
        <v>1441</v>
      </c>
      <c r="I218" s="366"/>
      <c r="J218" s="366"/>
      <c r="K218" s="387"/>
    </row>
    <row r="219" s="1" customFormat="1" ht="12.75" customHeight="1">
      <c r="B219" s="388"/>
      <c r="C219" s="389"/>
      <c r="D219" s="389"/>
      <c r="E219" s="389"/>
      <c r="F219" s="389"/>
      <c r="G219" s="389"/>
      <c r="H219" s="389"/>
      <c r="I219" s="389"/>
      <c r="J219" s="389"/>
      <c r="K219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Dlouhý Petr, Ing.</dc:creator>
  <cp:lastModifiedBy>Dlouhý Petr, Ing.</cp:lastModifiedBy>
  <dcterms:created xsi:type="dcterms:W3CDTF">2025-04-14T06:45:33Z</dcterms:created>
  <dcterms:modified xsi:type="dcterms:W3CDTF">2025-04-14T06:45:41Z</dcterms:modified>
</cp:coreProperties>
</file>