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dcapkova\Documents\CC\Gymnázium Český Brod\2025\1_K ODEVZDÁNÍ\ROZPOČET\"/>
    </mc:Choice>
  </mc:AlternateContent>
  <xr:revisionPtr revIDLastSave="0" documentId="13_ncr:1_{DB9C24F7-1701-4A5B-B069-863213765E4C}" xr6:coauthVersionLast="47" xr6:coauthVersionMax="47" xr10:uidLastSave="{00000000-0000-0000-0000-000000000000}"/>
  <bookViews>
    <workbookView xWindow="-120" yWindow="-120" windowWidth="29040" windowHeight="15840" xr2:uid="{F96CF88C-4392-4FA3-9286-C6561B2BC16D}"/>
  </bookViews>
  <sheets>
    <sheet name="ÚVOD" sheetId="6" r:id="rId1"/>
    <sheet name="STAVEBNÍ PRÁCE" sheetId="1" r:id="rId2"/>
    <sheet name="ELEKTRO" sheetId="2" r:id="rId3"/>
    <sheet name="VZDUCHOTECHNIKA" sheetId="5" r:id="rId4"/>
    <sheet name="VODA" sheetId="3" r:id="rId5"/>
    <sheet name="KANALIZACE" sheetId="4" r:id="rId6"/>
    <sheet name="TOPENÍ" sheetId="7" r:id="rId7"/>
  </sheet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4" l="1"/>
  <c r="H37" i="4"/>
  <c r="H36" i="4" s="1"/>
  <c r="H21" i="4"/>
  <c r="H23" i="4"/>
  <c r="H25" i="4"/>
  <c r="H27" i="4"/>
  <c r="H29" i="4"/>
  <c r="H31" i="4"/>
  <c r="H34" i="4"/>
  <c r="H22" i="4"/>
  <c r="H24" i="4"/>
  <c r="H26" i="4"/>
  <c r="H28" i="4"/>
  <c r="H30" i="4"/>
  <c r="H32" i="4"/>
  <c r="H33" i="4"/>
  <c r="H20" i="4"/>
  <c r="H15" i="4"/>
  <c r="H12" i="4"/>
  <c r="H7" i="4"/>
  <c r="H6" i="4"/>
  <c r="H8" i="4"/>
  <c r="H9" i="4"/>
  <c r="H10" i="4"/>
  <c r="H11" i="4"/>
  <c r="H13" i="4"/>
  <c r="H14" i="4"/>
  <c r="H16" i="4"/>
  <c r="H17" i="4"/>
  <c r="H5" i="4"/>
  <c r="H51" i="3"/>
  <c r="H47" i="3"/>
  <c r="H43" i="3"/>
  <c r="H39" i="3"/>
  <c r="H26" i="3"/>
  <c r="H21" i="3"/>
  <c r="H14" i="3"/>
  <c r="H9" i="3"/>
  <c r="H57" i="3"/>
  <c r="H56" i="3"/>
  <c r="H55" i="3"/>
  <c r="H54" i="3"/>
  <c r="H50" i="3"/>
  <c r="H49" i="3"/>
  <c r="H48" i="3"/>
  <c r="H46" i="3"/>
  <c r="H42" i="3"/>
  <c r="H30" i="3"/>
  <c r="H31" i="3"/>
  <c r="H32" i="3"/>
  <c r="H33" i="3"/>
  <c r="H34" i="3"/>
  <c r="H35" i="3"/>
  <c r="H36" i="3"/>
  <c r="H37" i="3"/>
  <c r="H38" i="3"/>
  <c r="H29" i="3"/>
  <c r="H18" i="3"/>
  <c r="H19" i="3"/>
  <c r="H20" i="3"/>
  <c r="H22" i="3"/>
  <c r="H23" i="3"/>
  <c r="H24" i="3"/>
  <c r="H25" i="3"/>
  <c r="H17" i="3"/>
  <c r="H16" i="3" s="1"/>
  <c r="H13" i="3"/>
  <c r="H12" i="3"/>
  <c r="H11" i="3"/>
  <c r="H10" i="3"/>
  <c r="H8" i="3"/>
  <c r="H7" i="3"/>
  <c r="H6" i="3"/>
  <c r="H5" i="3"/>
  <c r="H27" i="1"/>
  <c r="H26" i="1"/>
  <c r="H52" i="1"/>
  <c r="H53" i="1"/>
  <c r="H50" i="1"/>
  <c r="H6" i="7"/>
  <c r="H5" i="7"/>
  <c r="H37" i="1"/>
  <c r="H36" i="1"/>
  <c r="H40" i="1"/>
  <c r="H19" i="1"/>
  <c r="H18" i="1"/>
  <c r="H17" i="1"/>
  <c r="H16" i="1"/>
  <c r="H15" i="1"/>
  <c r="H14" i="1"/>
  <c r="H13" i="1"/>
  <c r="H12" i="1"/>
  <c r="H11" i="1"/>
  <c r="H10" i="1"/>
  <c r="H8" i="1"/>
  <c r="H9" i="1"/>
  <c r="H7" i="1"/>
  <c r="H6" i="1"/>
  <c r="H5" i="1"/>
  <c r="H23" i="1"/>
  <c r="H22" i="1"/>
  <c r="H47" i="1"/>
  <c r="H46" i="1"/>
  <c r="H45" i="1"/>
  <c r="H44" i="1"/>
  <c r="H43" i="1"/>
  <c r="H42" i="1"/>
  <c r="H41" i="1"/>
  <c r="H39" i="1"/>
  <c r="H38" i="1"/>
  <c r="H35" i="1"/>
  <c r="H34" i="1"/>
  <c r="H31" i="1"/>
  <c r="H32" i="1"/>
  <c r="H33" i="1"/>
  <c r="H30" i="1"/>
  <c r="H25" i="1"/>
  <c r="H24" i="1"/>
  <c r="H29" i="1"/>
  <c r="H28" i="1"/>
  <c r="H4" i="7" l="1"/>
  <c r="H3" i="7" s="1"/>
  <c r="H8" i="7"/>
  <c r="H13" i="7" s="1"/>
  <c r="H17" i="7" s="1"/>
  <c r="H19" i="4"/>
  <c r="H4" i="4"/>
  <c r="H53" i="3"/>
  <c r="H45" i="3"/>
  <c r="H4" i="3"/>
  <c r="H41" i="3"/>
  <c r="H28" i="3"/>
  <c r="H4" i="1"/>
  <c r="H21" i="1"/>
  <c r="H3" i="4" l="1"/>
  <c r="H40" i="4" s="1"/>
  <c r="H45" i="4" s="1"/>
  <c r="H49" i="4" s="1"/>
  <c r="H3" i="1"/>
  <c r="H54" i="1" s="1"/>
  <c r="H59" i="1" s="1"/>
  <c r="H63" i="1" s="1"/>
  <c r="H52" i="2"/>
  <c r="H51" i="2" s="1"/>
  <c r="H55" i="2"/>
  <c r="H54" i="2"/>
  <c r="H48" i="2"/>
  <c r="H49" i="2"/>
  <c r="H47" i="2"/>
  <c r="H6" i="2"/>
  <c r="H8" i="2"/>
  <c r="H9" i="2"/>
  <c r="H10" i="2"/>
  <c r="H11" i="2"/>
  <c r="H12" i="2"/>
  <c r="H13" i="2"/>
  <c r="H15" i="2"/>
  <c r="H16" i="2"/>
  <c r="H18" i="2"/>
  <c r="H19" i="2"/>
  <c r="H21" i="2"/>
  <c r="H22" i="2"/>
  <c r="H24" i="2"/>
  <c r="H25" i="2"/>
  <c r="H26" i="2"/>
  <c r="H27" i="2"/>
  <c r="H28" i="2"/>
  <c r="H29" i="2"/>
  <c r="H30" i="2"/>
  <c r="H31" i="2"/>
  <c r="H32" i="2"/>
  <c r="H33" i="2"/>
  <c r="H34" i="2"/>
  <c r="H35" i="2"/>
  <c r="H36" i="2"/>
  <c r="H37" i="2"/>
  <c r="H38" i="2"/>
  <c r="H39" i="2"/>
  <c r="H40" i="2"/>
  <c r="H41" i="2"/>
  <c r="H42" i="2"/>
  <c r="H43" i="2"/>
  <c r="H44" i="2"/>
  <c r="H45" i="2"/>
  <c r="H5" i="2"/>
  <c r="B63" i="5"/>
  <c r="A63" i="5"/>
  <c r="B59" i="5"/>
  <c r="A59" i="5"/>
  <c r="F44" i="5"/>
  <c r="F45" i="5"/>
  <c r="F46" i="5"/>
  <c r="F47" i="5"/>
  <c r="F48" i="5"/>
  <c r="F43" i="5"/>
  <c r="F38" i="5"/>
  <c r="F36" i="5"/>
  <c r="F34" i="5"/>
  <c r="F32" i="5"/>
  <c r="F30" i="5"/>
  <c r="F28" i="5"/>
  <c r="F26" i="5"/>
  <c r="F24" i="5"/>
  <c r="F22" i="5"/>
  <c r="F20" i="5"/>
  <c r="F18" i="5"/>
  <c r="F16" i="5"/>
  <c r="F14" i="5"/>
  <c r="F12" i="5"/>
  <c r="F10" i="5"/>
  <c r="F8" i="5"/>
  <c r="F9" i="5"/>
  <c r="F11" i="5"/>
  <c r="F13" i="5"/>
  <c r="F15" i="5"/>
  <c r="F17" i="5"/>
  <c r="F19" i="5"/>
  <c r="F21" i="5"/>
  <c r="F23" i="5"/>
  <c r="F25" i="5"/>
  <c r="F27" i="5"/>
  <c r="F29" i="5"/>
  <c r="F31" i="5"/>
  <c r="F33" i="5"/>
  <c r="F35" i="5"/>
  <c r="F37" i="5"/>
  <c r="F39" i="5"/>
  <c r="F7" i="5"/>
  <c r="F67" i="5" l="1"/>
  <c r="H53" i="2"/>
  <c r="H50" i="2"/>
  <c r="H63" i="2" s="1"/>
  <c r="H46" i="2"/>
  <c r="H62" i="2" s="1"/>
  <c r="H4" i="2"/>
  <c r="H61" i="2" s="1"/>
  <c r="F51" i="5"/>
  <c r="F60" i="5"/>
  <c r="F63" i="5"/>
  <c r="F59" i="5"/>
  <c r="F61" i="5" s="1"/>
  <c r="F66" i="5" s="1"/>
  <c r="F52" i="5"/>
  <c r="F53" i="5" s="1"/>
  <c r="F71" i="5" l="1"/>
  <c r="H3" i="2"/>
  <c r="H56" i="2" s="1"/>
  <c r="H66" i="2" s="1"/>
  <c r="H3" i="3"/>
  <c r="H59" i="3" s="1"/>
  <c r="H64" i="3" s="1"/>
  <c r="H68" i="3" s="1"/>
</calcChain>
</file>

<file path=xl/sharedStrings.xml><?xml version="1.0" encoding="utf-8"?>
<sst xmlns="http://schemas.openxmlformats.org/spreadsheetml/2006/main" count="848" uniqueCount="379">
  <si>
    <t>Č.</t>
  </si>
  <si>
    <t>Popis položky</t>
  </si>
  <si>
    <t>Výměra</t>
  </si>
  <si>
    <t>Měr.</t>
  </si>
  <si>
    <t>Dodávka</t>
  </si>
  <si>
    <t>Montáž</t>
  </si>
  <si>
    <t>pol.</t>
  </si>
  <si>
    <t xml:space="preserve"> </t>
  </si>
  <si>
    <t>jedn.</t>
  </si>
  <si>
    <t>jednotkově</t>
  </si>
  <si>
    <t>celkem</t>
  </si>
  <si>
    <t xml:space="preserve">Profese : </t>
  </si>
  <si>
    <t>Zařízení vzduchotechniky</t>
  </si>
  <si>
    <t>VZDUCHOTECHNIKA</t>
  </si>
  <si>
    <t>1.</t>
  </si>
  <si>
    <t>Zařízení č. 1 – Větrání hygienického zázemí</t>
  </si>
  <si>
    <t>1.B.1</t>
  </si>
  <si>
    <r>
      <t xml:space="preserve">Potrubní ventilátor
</t>
    </r>
    <r>
      <rPr>
        <sz val="10"/>
        <color indexed="8"/>
        <rFont val="Arial"/>
        <family val="2"/>
        <charset val="238"/>
      </rPr>
      <t>- tříotáčkový do kruhového potrubí o průměru 160mm
Objemový průtok: 330m3/h
Dopravní tlak: 180Pa</t>
    </r>
  </si>
  <si>
    <t>-</t>
  </si>
  <si>
    <t>ks</t>
  </si>
  <si>
    <t>1.B.2</t>
  </si>
  <si>
    <r>
      <t xml:space="preserve">Potrubní ventilátor
- </t>
    </r>
    <r>
      <rPr>
        <sz val="10"/>
        <color indexed="8"/>
        <rFont val="Arial"/>
        <family val="2"/>
        <charset val="238"/>
      </rPr>
      <t>tříotáčkový do kruhového potrubí o průměru 200mm
Objemový průtok: 450m3/h
Dopravní tlak: 250Pa</t>
    </r>
  </si>
  <si>
    <t>1.C.1</t>
  </si>
  <si>
    <r>
      <t xml:space="preserve">Regulační klapka těsná
- </t>
    </r>
    <r>
      <rPr>
        <sz val="10"/>
        <rFont val="Arial CE"/>
        <family val="2"/>
        <charset val="238"/>
      </rPr>
      <t>do kruhového potrubí s ručním kovovým ovládáním
Průměr: 160 mm</t>
    </r>
  </si>
  <si>
    <t>1.C.2</t>
  </si>
  <si>
    <r>
      <t xml:space="preserve">Regulační klapka těsná
- </t>
    </r>
    <r>
      <rPr>
        <sz val="10"/>
        <rFont val="Arial CE"/>
        <family val="2"/>
        <charset val="238"/>
      </rPr>
      <t>do kruhového potrubí s ručním kovovým ovládáním
Průměr: 200 mm</t>
    </r>
  </si>
  <si>
    <t>1.C.3</t>
  </si>
  <si>
    <r>
      <t xml:space="preserve">Zpětná přetlaková klapka těsná
- </t>
    </r>
    <r>
      <rPr>
        <sz val="10"/>
        <rFont val="Arial CE"/>
        <family val="2"/>
        <charset val="238"/>
      </rPr>
      <t>do kruhového potrubí 
Průměr: 125 mm</t>
    </r>
  </si>
  <si>
    <t>1.C.4</t>
  </si>
  <si>
    <r>
      <t xml:space="preserve">Zpětná přetlaková klapka těsná
- </t>
    </r>
    <r>
      <rPr>
        <sz val="10"/>
        <rFont val="Arial CE"/>
        <family val="2"/>
        <charset val="238"/>
      </rPr>
      <t>do kruhového potrubí 
Průměr: 160 mm</t>
    </r>
  </si>
  <si>
    <t>1.D.1</t>
  </si>
  <si>
    <r>
      <t xml:space="preserve">Protidešťová stříška
- </t>
    </r>
    <r>
      <rPr>
        <sz val="10"/>
        <rFont val="Arial CE"/>
        <family val="2"/>
        <charset val="238"/>
      </rPr>
      <t xml:space="preserve">na kruhové potrubí </t>
    </r>
    <r>
      <rPr>
        <sz val="10"/>
        <rFont val="Arial CE"/>
        <family val="2"/>
        <charset val="238"/>
      </rPr>
      <t>s ochrannou mřížkou
Průměr: 200 mm</t>
    </r>
  </si>
  <si>
    <t>1.D.2</t>
  </si>
  <si>
    <r>
      <t xml:space="preserve">Odvodní talířový ventil kovový 
</t>
    </r>
    <r>
      <rPr>
        <sz val="10"/>
        <rFont val="Arial CE"/>
        <family val="2"/>
        <charset val="238"/>
      </rPr>
      <t>- na kruhové potrubí včetně zděře
Průměr: 100 mm</t>
    </r>
  </si>
  <si>
    <t>1.E.1</t>
  </si>
  <si>
    <r>
      <t xml:space="preserve">Tepelně a hlukově izolované hadice
</t>
    </r>
    <r>
      <rPr>
        <sz val="11"/>
        <color theme="1"/>
        <rFont val="Arial"/>
        <family val="2"/>
        <charset val="238"/>
      </rPr>
      <t>- ohebná hadice obalena izolací tloušťky 25mm</t>
    </r>
    <r>
      <rPr>
        <b/>
        <sz val="10"/>
        <rFont val="Arial"/>
        <family val="2"/>
        <charset val="238"/>
      </rPr>
      <t xml:space="preserve">
</t>
    </r>
    <r>
      <rPr>
        <sz val="11"/>
        <color theme="1"/>
        <rFont val="Arial"/>
        <family val="2"/>
        <charset val="238"/>
      </rPr>
      <t>Průměr: 100 mm</t>
    </r>
  </si>
  <si>
    <t>bm</t>
  </si>
  <si>
    <t>1.E.2</t>
  </si>
  <si>
    <r>
      <t xml:space="preserve">Tepelně a hlukově izolované hadice
</t>
    </r>
    <r>
      <rPr>
        <sz val="11"/>
        <color theme="1"/>
        <rFont val="Arial"/>
        <family val="2"/>
        <charset val="238"/>
      </rPr>
      <t>- ohebná hadice obalena izolací tloušťky 25mm</t>
    </r>
    <r>
      <rPr>
        <b/>
        <sz val="10"/>
        <rFont val="Arial"/>
        <family val="2"/>
        <charset val="238"/>
      </rPr>
      <t xml:space="preserve">
</t>
    </r>
    <r>
      <rPr>
        <sz val="11"/>
        <color theme="1"/>
        <rFont val="Arial"/>
        <family val="2"/>
        <charset val="238"/>
      </rPr>
      <t>Průměr: 160 mm</t>
    </r>
  </si>
  <si>
    <t>1.E.3</t>
  </si>
  <si>
    <r>
      <t xml:space="preserve">Tepelně a hlukově izolované hadice
</t>
    </r>
    <r>
      <rPr>
        <sz val="11"/>
        <color theme="1"/>
        <rFont val="Arial"/>
        <family val="2"/>
        <charset val="238"/>
      </rPr>
      <t>- ohebná hadice obalena izolací tloušťky 25mm</t>
    </r>
    <r>
      <rPr>
        <b/>
        <sz val="10"/>
        <rFont val="Arial"/>
        <family val="2"/>
        <charset val="238"/>
      </rPr>
      <t xml:space="preserve">
</t>
    </r>
    <r>
      <rPr>
        <sz val="11"/>
        <color theme="1"/>
        <rFont val="Arial"/>
        <family val="2"/>
        <charset val="238"/>
      </rPr>
      <t>Průměr: 200 mm</t>
    </r>
  </si>
  <si>
    <t>1.E.4</t>
  </si>
  <si>
    <r>
      <t xml:space="preserve">Potrubí kruhové, pozinkované </t>
    </r>
    <r>
      <rPr>
        <sz val="11"/>
        <color theme="1"/>
        <rFont val="Arial"/>
        <family val="2"/>
        <charset val="238"/>
      </rPr>
      <t>+ 30% tvarovek
Miniální třída těsnosti potrubních rozvodů: "C"
Průměr: 100 mm</t>
    </r>
  </si>
  <si>
    <t>1.E.5</t>
  </si>
  <si>
    <r>
      <t xml:space="preserve">Potrubí kruhové, pozinkované </t>
    </r>
    <r>
      <rPr>
        <sz val="11"/>
        <color theme="1"/>
        <rFont val="Arial"/>
        <family val="2"/>
        <charset val="238"/>
      </rPr>
      <t>+ 30% tvarovek
Miniální třída těsnosti potrubních rozvodů: "C"
Průměr: 160 mm</t>
    </r>
  </si>
  <si>
    <t>1.E.6</t>
  </si>
  <si>
    <r>
      <t xml:space="preserve">Potrubí kruhové, pozinkované </t>
    </r>
    <r>
      <rPr>
        <sz val="11"/>
        <color theme="1"/>
        <rFont val="Arial"/>
        <family val="2"/>
        <charset val="238"/>
      </rPr>
      <t>+ 30% tvarovek
Miniální třída těsnosti potrubních rozvodů: "C"
Průměr: 200 mm</t>
    </r>
  </si>
  <si>
    <t>1.H.1</t>
  </si>
  <si>
    <r>
      <t xml:space="preserve">Tepelná a hluková izolace na kruhové potrubí
</t>
    </r>
    <r>
      <rPr>
        <sz val="11"/>
        <color theme="1"/>
        <rFont val="Arial"/>
        <family val="2"/>
        <charset val="238"/>
      </rPr>
      <t>- lamelová rohož ze slekného vlákna s AL polepem</t>
    </r>
    <r>
      <rPr>
        <b/>
        <sz val="10"/>
        <rFont val="Arial"/>
        <family val="2"/>
        <charset val="238"/>
      </rPr>
      <t xml:space="preserve">
</t>
    </r>
    <r>
      <rPr>
        <sz val="11"/>
        <color theme="1"/>
        <rFont val="Arial"/>
        <family val="2"/>
        <charset val="238"/>
      </rPr>
      <t>Tloušťka: 40mm</t>
    </r>
  </si>
  <si>
    <t>m2</t>
  </si>
  <si>
    <t>1.J.1</t>
  </si>
  <si>
    <r>
      <t>Závěsový, montážní, spojovací a těsnící materiál</t>
    </r>
    <r>
      <rPr>
        <sz val="11"/>
        <color theme="1"/>
        <rFont val="Arial"/>
        <family val="2"/>
        <charset val="238"/>
      </rPr>
      <t xml:space="preserve"> 
Plechové potrubí bude uloženo na závěsy, hadice budou na potrubí připevněny plastovou šedou samolepící spojovací páskou, izolace budou kryty stříbrnou AL samolepící páskou. Potrubí bude spojováno samořeznými šrouby. Použité hmoždinky budou natloukací do betonu. Nosný systém bude na hmoždinky vynesen pomocí závitových tyčí.</t>
    </r>
  </si>
  <si>
    <t>kg</t>
  </si>
  <si>
    <t>OSTATNÍ</t>
  </si>
  <si>
    <t>99.</t>
  </si>
  <si>
    <t xml:space="preserve">Ostatní </t>
  </si>
  <si>
    <t>99.1</t>
  </si>
  <si>
    <r>
      <t>Zprovoznění zařízení</t>
    </r>
    <r>
      <rPr>
        <sz val="11"/>
        <color theme="1"/>
        <rFont val="Arial"/>
        <family val="2"/>
        <charset val="238"/>
      </rPr>
      <t>, zaregulování</t>
    </r>
  </si>
  <si>
    <t>hod</t>
  </si>
  <si>
    <t>99.2</t>
  </si>
  <si>
    <t>Zaškolení provozovatele</t>
  </si>
  <si>
    <t>99.3</t>
  </si>
  <si>
    <r>
      <t>Dokumentace skutečného stavu</t>
    </r>
    <r>
      <rPr>
        <sz val="11"/>
        <color theme="1"/>
        <rFont val="Arial"/>
        <family val="2"/>
        <charset val="238"/>
      </rPr>
      <t xml:space="preserve"> (6 PARÉ) + 1x elektronická podoba</t>
    </r>
  </si>
  <si>
    <t>99.4</t>
  </si>
  <si>
    <r>
      <t xml:space="preserve">Dokumentace pro předání díla :
</t>
    </r>
    <r>
      <rPr>
        <sz val="11"/>
        <color theme="1"/>
        <rFont val="Arial"/>
        <family val="2"/>
        <charset val="238"/>
      </rPr>
      <t>- návod k obsluze - generální a jednotlivých strojů a zařízení,
- protokol o zaškolení, 
- protokol o předání,
- ostatní potřebné protokoly</t>
    </r>
  </si>
  <si>
    <t>99.5</t>
  </si>
  <si>
    <r>
      <t xml:space="preserve">Označení zařízení štítky
- </t>
    </r>
    <r>
      <rPr>
        <sz val="11"/>
        <color theme="1"/>
        <rFont val="Arial"/>
        <family val="2"/>
        <charset val="238"/>
      </rPr>
      <t>vytvoření štítků a šipek a označení zařízení VZT a CHL
- potrubní rozvody budou opatřeny barevnými šipkami umístěnými ve směru proudění vzduchu
- barvy šipek budou voleny dle typu potrubí (přívodní, odvodní, čerstvý vzduch, odpadní vzduch apod.)</t>
    </r>
  </si>
  <si>
    <t>99.6</t>
  </si>
  <si>
    <t>Doprava</t>
  </si>
  <si>
    <t>Celkem bez DPH</t>
  </si>
  <si>
    <t>REKAPITULACE dle zařízení</t>
  </si>
  <si>
    <t>Vzduchotechnika bez DPH</t>
  </si>
  <si>
    <t>Ostatní bez DPH</t>
  </si>
  <si>
    <r>
      <t>Výkazy výměr</t>
    </r>
    <r>
      <rPr>
        <sz val="11"/>
        <color theme="1"/>
        <rFont val="Arial"/>
        <family val="2"/>
        <charset val="238"/>
      </rPr>
      <t xml:space="preserve"> (též Soupis prací a dodávek včetně nabídkového ocenění):</t>
    </r>
  </si>
  <si>
    <t xml:space="preserve">Výkaz výměr je zpracován v souladu se zák. č.134/2016 Sb. (§44, odst. (4), písm. b). </t>
  </si>
  <si>
    <t>Komentář k výkazu výměr</t>
  </si>
  <si>
    <t>Zpracovatel PD upozorňuje, že výkaz výměr je sestaven dle "Podmínek nabídky", viz.výňatek na samostatném listu.</t>
  </si>
  <si>
    <t xml:space="preserve">Při vyplňování výkazu výměr je nutné respektovat dále uvedené pokyny: </t>
  </si>
  <si>
    <t>1) Při zpracování nabídky je nutné využít všech částí (dílů) projektu pro provádění stavby (zák. č. 134/2016 Sb., §44, odst. (4), písm. a), tj. technické zprávy, seznamu pozic, všech výkresů, tabulek a specifikací materiálů.</t>
  </si>
  <si>
    <t xml:space="preserve">2) Součástí nabídkové ceny musí být veškeré náklady, aby cena byla konečná a zahrnovala celou dodávku a montáž. </t>
  </si>
  <si>
    <t xml:space="preserve">3) Každá uchazečem vyplněná položka musí obsahovat veškeré technicky a logicky dovoditelné součásti dodávky a montáže (včetně údajů o podmínkách a úhradě licencí potřebných SW). </t>
  </si>
  <si>
    <t xml:space="preserve">4) Dodávky a montáže uvedené v nabídce musí být, včetně veškerého souvisejícího doplňkového, podružného a montážního materiálu, tak, aby celé zařízení bylo funkční a splňovalo všechny předpisy, které se na ně vztahují.  </t>
  </si>
  <si>
    <t xml:space="preserve">5) Označení výrobků konkrétním výrobcem v projektu pro provádění stavby vyjadřuje standard požadované kvality (zák. č. 134/2016 Sb, §44, odst. (9). </t>
  </si>
  <si>
    <t>- pokud uchazeč nabídne produkt od jiného výrobce je povinen dodržet standard a zároveň, přejímá odpovědnost za správnost náhrady - splnění všech parametrů</t>
  </si>
  <si>
    <t>a koordinaci se všemi navazujícími profesemi, eventuální nutnost úpravy projektu pro provádění stavby půjde k tíží uchazeče (vybraného dodavatele).</t>
  </si>
  <si>
    <t>6) Všechny položky jsou uvedeny bez DPH.</t>
  </si>
  <si>
    <t xml:space="preserve">7) Práce v objektu jsou prováděny do výšky +4,000m. </t>
  </si>
  <si>
    <t>8) Nakládání se sutí:</t>
  </si>
  <si>
    <t>- uchazeč zahrne do jednotkových cen bouracích prací náklady na svislou i vodorovnou vnitrostaveništní manipulaci se sutí vč.překládání, náklady na odvoz na mezideponii, opětovné nakládání a odvoz suti na skládku a skládkovné.</t>
  </si>
  <si>
    <t>- dále zahrne do svých cen náklady na laboratorní rozbory suti vyžadované od 1.1.2006 vyhláškou MŽP č.294/2005.</t>
  </si>
  <si>
    <t>- vybouraný materiál se stává majetkem zhotovitele. Vzhledem k tomu, že se bude v některých případech jednat i o druhotné suroviny (ocel. konstrukce atd.) je nutné tento fakt zohlednit v nabídkové ceně.</t>
  </si>
  <si>
    <t xml:space="preserve">9) Uchazeč zahrne do svých jednotkových cen důkladná a stálá protiprašná opatření, trvalý úklid vnitrozávodových komunikací znečištěných v průběhu stavby a trvalý úklid všech prostor dotčených stavbou. </t>
  </si>
  <si>
    <t>- dále musí zahrnout do svých cen soustavné odklízení suti vzniklé při bouracích pracech a soustavné odsávání prachu.</t>
  </si>
  <si>
    <t>Podmínky nabídky</t>
  </si>
  <si>
    <t>Všeobecně</t>
  </si>
  <si>
    <t>1.1.</t>
  </si>
  <si>
    <t>Nabídková cena zahrnuje zejména:</t>
  </si>
  <si>
    <t>a/</t>
  </si>
  <si>
    <t>veškeré náklady pro zhotovení bezvadného funkčně způsobilého díla, které je předmětem smlouvy</t>
  </si>
  <si>
    <t xml:space="preserve">b/ </t>
  </si>
  <si>
    <t>veškeré náklady pro zajištění bezpečné práce, ochrany materiálů, součástí a dalších předmětů</t>
  </si>
  <si>
    <t>pro realizaci díla</t>
  </si>
  <si>
    <t xml:space="preserve">c/ </t>
  </si>
  <si>
    <t>náklady na přípomoce, lešení vč.ochranných sítí, přesuny hmot a skládkovné</t>
  </si>
  <si>
    <t>d/</t>
  </si>
  <si>
    <t>náklady na skladování, dovozné, balelné, clo, zpětné odeslání obalů</t>
  </si>
  <si>
    <t>e/</t>
  </si>
  <si>
    <t>náklady na veškeré údržbářské a opravárenské práce nutné pro zhotovení díla</t>
  </si>
  <si>
    <t>f/</t>
  </si>
  <si>
    <t xml:space="preserve">náklady na zhotovení a odstranění vzorků, předepsané zkoušky a atesty podle příslušných </t>
  </si>
  <si>
    <t>předpisů potřebných pro prokázání bezchybné funkce díla</t>
  </si>
  <si>
    <t xml:space="preserve">g/ </t>
  </si>
  <si>
    <t>náklady na ochranu díla až do přejímky</t>
  </si>
  <si>
    <t>h/</t>
  </si>
  <si>
    <t>náklady na poskytnutí odborného dozoru, tj. odpovědného stavbyvedoucího</t>
  </si>
  <si>
    <t>i/</t>
  </si>
  <si>
    <t xml:space="preserve">náklady na zhotovení výkresů, výpočtů a dalších výkonů potřebných pro detailní rozpracování </t>
  </si>
  <si>
    <t>projektů předaných objednatelem, které jsou potřebné pro realizaci díla</t>
  </si>
  <si>
    <t>j/</t>
  </si>
  <si>
    <t>trvalý úklid veřejných komunikací znečištěných v průběhu stavby a potřebné doprav.značení.</t>
  </si>
  <si>
    <t>k/</t>
  </si>
  <si>
    <t>náklady na odvoz, skládkovné, veškeré přesuny materiálu  a suti,</t>
  </si>
  <si>
    <t>rovněž odvozy na mezideponii,  opětovné naložení a převoz.</t>
  </si>
  <si>
    <t>l/</t>
  </si>
  <si>
    <t>náklady na protidešťová opatření</t>
  </si>
  <si>
    <t>m/</t>
  </si>
  <si>
    <t>náklady na zhotovení a demontáž zařízení staveniště a veškerých výkonů sloužících</t>
  </si>
  <si>
    <t xml:space="preserve"> pro zhotovení díla a pro provoz díla uživatelů dále nepotřebných.</t>
  </si>
  <si>
    <t>o/</t>
  </si>
  <si>
    <t>náklady na úhradu specialistů pro provedení zkoušek, které jsou pro provoz díla potřebné.</t>
  </si>
  <si>
    <t>1.2.</t>
  </si>
  <si>
    <t>Vytěžený a vybouraný materiál se stává majetkem zhotovitele</t>
  </si>
  <si>
    <t xml:space="preserve"> (pokud objednatel neurčí jinak).</t>
  </si>
  <si>
    <t>1.3.</t>
  </si>
  <si>
    <t xml:space="preserve">Zhotovitel je povinen si před předáním nabídky prohlédnout a přezkoušet staveniště a jeho okolí a </t>
  </si>
  <si>
    <t xml:space="preserve">obstarat si všechny nezbytné a přístupné informace, které mu umožní zpracovat nabídku úplně a </t>
  </si>
  <si>
    <t>jednoznačně.</t>
  </si>
  <si>
    <t xml:space="preserve"> Před předáním nabídky </t>
  </si>
  <si>
    <t xml:space="preserve">si zhotovitel může vyžádat konzultace. Pozdější požadavky plynoucí z omylu či z neznalosti poměrů </t>
  </si>
  <si>
    <t>staveniště jsou vyloučeny.</t>
  </si>
  <si>
    <t>1.4.</t>
  </si>
  <si>
    <t xml:space="preserve">Veškerý prořez a překrytí materiálů jsou obsaženy v jednotkových cenách. Ocel na výztuž se </t>
  </si>
  <si>
    <t>propočítává podle výkazu výztuže</t>
  </si>
  <si>
    <t>1.5.</t>
  </si>
  <si>
    <t xml:space="preserve">Zhotovitel díla musí své výkony, zejména lícní betonové plochy, obklady, plochy stěn, podlahy, okna, </t>
  </si>
  <si>
    <t>dveře atd. chránit před znečištěním a poškozením až do přejímky.</t>
  </si>
  <si>
    <t>741110061</t>
  </si>
  <si>
    <t>m</t>
  </si>
  <si>
    <t>34571063</t>
  </si>
  <si>
    <t xml:space="preserve">trubka elektroinstalační ohebná z PVC bílá d 23mm   </t>
  </si>
  <si>
    <t xml:space="preserve">60 * 1,05   </t>
  </si>
  <si>
    <t>741112001</t>
  </si>
  <si>
    <t>kus</t>
  </si>
  <si>
    <t>34571450</t>
  </si>
  <si>
    <t xml:space="preserve">krabice pod omítku PVC přístrojová kruhová D 70mm   </t>
  </si>
  <si>
    <t>34571452</t>
  </si>
  <si>
    <t xml:space="preserve">krabice pod omítku PVC přístrojová kruhová D 70mm dvojnásobná   </t>
  </si>
  <si>
    <t>34571521</t>
  </si>
  <si>
    <t xml:space="preserve">krabice pod omítku PVC odbočná kruhová D 70mm s víčkem a svorkovnicí   </t>
  </si>
  <si>
    <t>741120001</t>
  </si>
  <si>
    <t>34141026</t>
  </si>
  <si>
    <t xml:space="preserve">vodič propojovací flexibilní jádro Cu lanované izolace PVC 450/750V (H07V-K) 1x4mm2   </t>
  </si>
  <si>
    <t xml:space="preserve">40 * 1,15   </t>
  </si>
  <si>
    <t>741122015</t>
  </si>
  <si>
    <t>34111030</t>
  </si>
  <si>
    <t xml:space="preserve">kabel instalační jádro Cu plné izolace PVC plášť PVC 450/750V (CYKY) 3x1,5mm2   </t>
  </si>
  <si>
    <t xml:space="preserve">300 * 1,15   </t>
  </si>
  <si>
    <t>741122016</t>
  </si>
  <si>
    <t>34111036</t>
  </si>
  <si>
    <t xml:space="preserve">kabel instalační jádro Cu plné izolace PVC plášť PVC 450/750V (CYKY) 3x2,5mm2   </t>
  </si>
  <si>
    <t xml:space="preserve">410 * 1,15   </t>
  </si>
  <si>
    <t>741122031</t>
  </si>
  <si>
    <t>34111090</t>
  </si>
  <si>
    <t xml:space="preserve">kabel instalační jádro Cu plné izolace PVC plášť PVC 450/750V (CYKY) 5x1,5mm2   </t>
  </si>
  <si>
    <t xml:space="preserve">120 * 1,15   </t>
  </si>
  <si>
    <t>741130001</t>
  </si>
  <si>
    <t xml:space="preserve">Ukončení vodičů izolovaných s označením a zapojením v rozváděči nebo na přístroji, průřezu žíly do 2,5 mm2   </t>
  </si>
  <si>
    <t>741130003</t>
  </si>
  <si>
    <t xml:space="preserve">Ukončení vodičů izolovaných s označením a zapojením v rozváděči nebo na přístroji, průřezu žíly do 4 mm2   </t>
  </si>
  <si>
    <t>741136361</t>
  </si>
  <si>
    <t xml:space="preserve">Ostatní práce při propojení vodičů nebo kabelů montáž doplňků spojek a odbočnic svorkovnice lámací, pro 2 až 4 žíly   </t>
  </si>
  <si>
    <t>RMAT0006</t>
  </si>
  <si>
    <t xml:space="preserve">doběhové relé   </t>
  </si>
  <si>
    <t>RMAT0007</t>
  </si>
  <si>
    <t xml:space="preserve">zdroj 12 V   </t>
  </si>
  <si>
    <t>741210001</t>
  </si>
  <si>
    <t>RMAT0001</t>
  </si>
  <si>
    <t xml:space="preserve">doplnění rozvaděče R-1.PP   </t>
  </si>
  <si>
    <t>741311003</t>
  </si>
  <si>
    <t>40461058</t>
  </si>
  <si>
    <t xml:space="preserve">čidlo pohybové a prezenční stropní 360°   </t>
  </si>
  <si>
    <t>741311813</t>
  </si>
  <si>
    <t>741313002</t>
  </si>
  <si>
    <t>34555241</t>
  </si>
  <si>
    <t xml:space="preserve">přístroj zásuvky zapuštěné jednonásobné, krytka s clonkami, bezšroubové svorky   </t>
  </si>
  <si>
    <t>RMAT0002</t>
  </si>
  <si>
    <t xml:space="preserve">rámeček   </t>
  </si>
  <si>
    <t>741315825</t>
  </si>
  <si>
    <t>741372027</t>
  </si>
  <si>
    <t>RMAT0003</t>
  </si>
  <si>
    <t xml:space="preserve">LED svítidlo A - 1 x LED, 30,3W, 4340lm, Ra80, 4000K   </t>
  </si>
  <si>
    <t>RMAT0004</t>
  </si>
  <si>
    <t xml:space="preserve">LED svítidlo D - 1 x LED, 15,1W, 1660lm, Ra80, 4000K   </t>
  </si>
  <si>
    <t>741372031</t>
  </si>
  <si>
    <t>34835014</t>
  </si>
  <si>
    <t xml:space="preserve">svítidlo LED nouzové přisazené baterie 1h piktogram   </t>
  </si>
  <si>
    <t>741374821</t>
  </si>
  <si>
    <t>741810001</t>
  </si>
  <si>
    <t xml:space="preserve">Zkoušky a prohlídky elektrických rozvodů a zařízení celková prohlídka a vyhotovení revizní zprávy pro objem montážních prací do 100 tis. Kč   </t>
  </si>
  <si>
    <t>998741113</t>
  </si>
  <si>
    <t xml:space="preserve">Přesun hmot pro silnoproud stanovený z hmotnosti přesunovaného materiálu vodorovná dopravní vzdálenost do 50 m s omezením mechanizace v objektech výšky přes 12 do 24 m   </t>
  </si>
  <si>
    <t>t</t>
  </si>
  <si>
    <t>742</t>
  </si>
  <si>
    <t xml:space="preserve">Elektroinstalace - slaboproud   </t>
  </si>
  <si>
    <t>742110102</t>
  </si>
  <si>
    <t xml:space="preserve">Montáž kabelového žlabu šířky do 150 mm   </t>
  </si>
  <si>
    <t>34575493</t>
  </si>
  <si>
    <t xml:space="preserve">žlab kabelový pozinkovaný 2m/ks 100x125   </t>
  </si>
  <si>
    <t>RMAT0005</t>
  </si>
  <si>
    <t xml:space="preserve">podpěra kabel. žlabu   </t>
  </si>
  <si>
    <t>VRN</t>
  </si>
  <si>
    <t xml:space="preserve">Vedlejší rozpočtové náklady   </t>
  </si>
  <si>
    <t>VRN1</t>
  </si>
  <si>
    <t xml:space="preserve">Průzkumné, zeměměřičské a projektové práce   </t>
  </si>
  <si>
    <t>000</t>
  </si>
  <si>
    <t>013254000</t>
  </si>
  <si>
    <t xml:space="preserve">Dokumentace skutečného provedení stavby   </t>
  </si>
  <si>
    <t>VRN4</t>
  </si>
  <si>
    <t xml:space="preserve">Inženýrská činnost   </t>
  </si>
  <si>
    <t>045203000</t>
  </si>
  <si>
    <t xml:space="preserve">Kompletační činnost   </t>
  </si>
  <si>
    <t>045303000</t>
  </si>
  <si>
    <t xml:space="preserve">Koordinační činnost   </t>
  </si>
  <si>
    <t xml:space="preserve">Celkem   </t>
  </si>
  <si>
    <t>1.B.1.m</t>
  </si>
  <si>
    <t>1.B.2.m</t>
  </si>
  <si>
    <t>1.C.1.m</t>
  </si>
  <si>
    <t>1.C.4.m</t>
  </si>
  <si>
    <t>1.C.2.m</t>
  </si>
  <si>
    <t>1.C.3.m</t>
  </si>
  <si>
    <t>1.D.1.m</t>
  </si>
  <si>
    <t>1.D.2.m</t>
  </si>
  <si>
    <t>1.E.1.m</t>
  </si>
  <si>
    <t>1.E.2.m</t>
  </si>
  <si>
    <t>1.E.3.m</t>
  </si>
  <si>
    <t>1.E.5.m</t>
  </si>
  <si>
    <t>1.E.6.m</t>
  </si>
  <si>
    <t>1.H.1.m</t>
  </si>
  <si>
    <t>1.E.7</t>
  </si>
  <si>
    <r>
      <rPr>
        <b/>
        <sz val="10"/>
        <rFont val="Arial"/>
        <family val="2"/>
        <charset val="238"/>
      </rPr>
      <t>Dýnko pro odvod kondenzátu</t>
    </r>
    <r>
      <rPr>
        <sz val="11"/>
        <color theme="1"/>
        <rFont val="Arial"/>
        <family val="2"/>
        <charset val="238"/>
      </rPr>
      <t xml:space="preserve">
- ze stoupacího potrubí osazené v 1NP</t>
    </r>
  </si>
  <si>
    <t>kpl</t>
  </si>
  <si>
    <t>1.E.4.m</t>
  </si>
  <si>
    <t>1.E.7.m</t>
  </si>
  <si>
    <t>Elektroinstalace - silnoproudá a slaboproudá</t>
  </si>
  <si>
    <t>položky</t>
  </si>
  <si>
    <t>Popis</t>
  </si>
  <si>
    <r>
      <rPr>
        <b/>
        <sz val="10"/>
        <rFont val="Arial"/>
        <family val="2"/>
      </rPr>
      <t>Montáž</t>
    </r>
    <r>
      <rPr>
        <sz val="10"/>
        <rFont val="Arial"/>
        <family val="2"/>
      </rPr>
      <t xml:space="preserve"> trubek elektroinstalačních s nasunutím nebo našroubováním do krabic plastových ohebných, uložených pod omítku, vnější O přes 11 do 23 mm   </t>
    </r>
  </si>
  <si>
    <r>
      <rPr>
        <b/>
        <sz val="10"/>
        <rFont val="Arial"/>
        <family val="2"/>
      </rPr>
      <t>Montáž</t>
    </r>
    <r>
      <rPr>
        <sz val="10"/>
        <rFont val="Arial"/>
        <family val="2"/>
      </rPr>
      <t xml:space="preserve"> krabic elektroinstalačních bez napojení na trubky a lišty, demontáže a montáže víčka a přístroje protahovacích nebo odbočných zapuštěných plastových kruhových do zdiva   </t>
    </r>
  </si>
  <si>
    <r>
      <rPr>
        <b/>
        <sz val="10"/>
        <rFont val="Arial"/>
        <family val="2"/>
      </rPr>
      <t xml:space="preserve">Montáž </t>
    </r>
    <r>
      <rPr>
        <sz val="10"/>
        <rFont val="Arial"/>
        <family val="2"/>
      </rPr>
      <t xml:space="preserve">vodičů izolovaných měděných bez ukončení uložených pod omítku plných a laněných (např. CY), průřezu žíly 0,35 až 6 mm2   </t>
    </r>
  </si>
  <si>
    <r>
      <rPr>
        <b/>
        <sz val="10"/>
        <rFont val="Arial"/>
        <family val="2"/>
      </rPr>
      <t>Montáž</t>
    </r>
    <r>
      <rPr>
        <sz val="10"/>
        <rFont val="Arial"/>
        <family val="2"/>
      </rPr>
      <t xml:space="preserve"> kabelů měděných bez ukončení uložených pod omítku plných kulatých (např. CYKY), počtu a průřezu žil 3x1,5 mm2   </t>
    </r>
  </si>
  <si>
    <r>
      <rPr>
        <b/>
        <sz val="10"/>
        <rFont val="Arial"/>
        <family val="2"/>
      </rPr>
      <t xml:space="preserve">Montáž </t>
    </r>
    <r>
      <rPr>
        <sz val="10"/>
        <rFont val="Arial"/>
        <family val="2"/>
      </rPr>
      <t xml:space="preserve">kabelů měděných bez ukončení uložených pod omítku plných kulatých (např. CYKY), počtu a průřezu žil 3x2,5 až 6 mm2   </t>
    </r>
  </si>
  <si>
    <r>
      <rPr>
        <b/>
        <sz val="10"/>
        <rFont val="Arial"/>
        <family val="2"/>
      </rPr>
      <t>Montáž</t>
    </r>
    <r>
      <rPr>
        <sz val="10"/>
        <rFont val="Arial"/>
        <family val="2"/>
      </rPr>
      <t xml:space="preserve"> kabelů měděných bez ukončení uložených pod omítku plných kulatých (např. CYKY), počtu a průřezu žil 5x1,5 až 2,5 mm2   </t>
    </r>
  </si>
  <si>
    <r>
      <rPr>
        <b/>
        <sz val="10"/>
        <rFont val="Arial"/>
        <family val="2"/>
      </rPr>
      <t>Montáž</t>
    </r>
    <r>
      <rPr>
        <sz val="10"/>
        <rFont val="Arial"/>
        <family val="2"/>
      </rPr>
      <t xml:space="preserve"> rozvodnic oceloplechových nebo plastových bez zapojení vodičů běžných, hmotnosti do 20 kg   </t>
    </r>
  </si>
  <si>
    <r>
      <rPr>
        <b/>
        <sz val="10"/>
        <rFont val="Arial"/>
        <family val="2"/>
      </rPr>
      <t>Montáž</t>
    </r>
    <r>
      <rPr>
        <sz val="10"/>
        <rFont val="Arial"/>
        <family val="2"/>
      </rPr>
      <t xml:space="preserve"> spínačů speciálních se zapojením vodičů čidla pohybu vestavného   </t>
    </r>
  </si>
  <si>
    <r>
      <rPr>
        <b/>
        <sz val="10"/>
        <rFont val="Arial"/>
        <family val="2"/>
      </rPr>
      <t>Demontáž</t>
    </r>
    <r>
      <rPr>
        <sz val="10"/>
        <rFont val="Arial"/>
        <family val="2"/>
      </rPr>
      <t xml:space="preserve"> spínačů bez zachování funkčnosti (do suti) nástěnných, pro prostředí normální do 10 A, připojení šroubové do 2 svorek   </t>
    </r>
  </si>
  <si>
    <r>
      <rPr>
        <b/>
        <sz val="10"/>
        <rFont val="Arial"/>
        <family val="2"/>
      </rPr>
      <t>Montáž</t>
    </r>
    <r>
      <rPr>
        <sz val="10"/>
        <rFont val="Arial"/>
        <family val="2"/>
      </rPr>
      <t xml:space="preserve"> zásuvek domovních se zapojením vodičů bezšroubové připojení polozapuštěných nebo zapuštěných 10/16 A, provedení 2P + PE dvojí zapojení pro průběžnou montáž   </t>
    </r>
  </si>
  <si>
    <r>
      <rPr>
        <b/>
        <sz val="10"/>
        <rFont val="Arial"/>
        <family val="2"/>
      </rPr>
      <t>Demontáž</t>
    </r>
    <r>
      <rPr>
        <sz val="10"/>
        <rFont val="Arial"/>
        <family val="2"/>
      </rPr>
      <t xml:space="preserve"> zásuvek bez zachování funkčnosti (do suti) domovních polozapuštěných nebo zapuštěných, pro prostředí normální do 16 A, připojení šroubové 2P+PE pro průběžnou montáž   </t>
    </r>
  </si>
  <si>
    <r>
      <rPr>
        <b/>
        <sz val="10"/>
        <rFont val="Arial"/>
        <family val="2"/>
      </rPr>
      <t>Montáž</t>
    </r>
    <r>
      <rPr>
        <sz val="10"/>
        <rFont val="Arial"/>
        <family val="2"/>
      </rPr>
      <t xml:space="preserve"> svítidel s integrovaným zdrojem LED se zapojením vodičů interiérových přisazených nástěnných hranatých nebo kruhových s pohybovým čidlem, plochy přes 0,09 do 0,36 m2   </t>
    </r>
  </si>
  <si>
    <r>
      <rPr>
        <b/>
        <sz val="10"/>
        <rFont val="Arial"/>
        <family val="2"/>
      </rPr>
      <t>Montáž</t>
    </r>
    <r>
      <rPr>
        <sz val="10"/>
        <rFont val="Arial"/>
        <family val="2"/>
      </rPr>
      <t xml:space="preserve"> svítidel s integrovaným zdrojem LED se zapojením vodičů interiérových přisazených nástěnných nouzových bez piktogramu   </t>
    </r>
  </si>
  <si>
    <r>
      <rPr>
        <b/>
        <sz val="10"/>
        <rFont val="Arial"/>
        <family val="2"/>
      </rPr>
      <t>Demontáž</t>
    </r>
    <r>
      <rPr>
        <sz val="10"/>
        <rFont val="Arial"/>
        <family val="2"/>
      </rPr>
      <t xml:space="preserve"> svítidel se zachováním funkčnosti interiérových modulového systému zářivkových, délky do 1100 mm   </t>
    </r>
  </si>
  <si>
    <t>Elektroinstalace silnoproudá bez DPH</t>
  </si>
  <si>
    <t>Elektroinstalace slaboproudá bez DPH</t>
  </si>
  <si>
    <t>Vedlejší rozpočtové náklady</t>
  </si>
  <si>
    <t>REKAPITULACE</t>
  </si>
  <si>
    <t>Elektroinstalace - silnoproud</t>
  </si>
  <si>
    <t>STAVEBNÍ PRÁCE</t>
  </si>
  <si>
    <t>Demontáž umyvadel</t>
  </si>
  <si>
    <t>Demontáž výlevky</t>
  </si>
  <si>
    <t>Demontáž WC</t>
  </si>
  <si>
    <t>Demontáž pisoárů</t>
  </si>
  <si>
    <t>Demontáž obkladů</t>
  </si>
  <si>
    <t>Demontáž dělících příček na WC</t>
  </si>
  <si>
    <t>Demontáž podlah z dlaždic keramických na maltu</t>
  </si>
  <si>
    <t>Demontáž původních ocelových zárubní</t>
  </si>
  <si>
    <t>Bourání ostění stávajícího otvoru</t>
  </si>
  <si>
    <t>Příprava drážek pro vedení instalací</t>
  </si>
  <si>
    <t>BOURACÍ PRÁCE - 1.NP,2.NP,3.NP</t>
  </si>
  <si>
    <t>Demontáž dveří do WC kabinek 600x1970</t>
  </si>
  <si>
    <t>NOVÉ KONSTRUKCE - 1.NP,2.NP,3.NP</t>
  </si>
  <si>
    <t>Demontáž osoušečů</t>
  </si>
  <si>
    <t>Demontáž předsazených stěn za WC</t>
  </si>
  <si>
    <t>Přizdívka dveřního otvoru</t>
  </si>
  <si>
    <t>Vápenocementová omítka hrubá jednovrstvá zatřená vnitřních stěn nanášená ručně</t>
  </si>
  <si>
    <t>Stěrka podlahová nivelační pro vyrovnání podkladu skládaných podlah pevnosti 20 MPa tl přes 3 do 5 mm</t>
  </si>
  <si>
    <t>Nová podlahová krytina, homogenní, tl. 2,2 mm, protiskluz. R12, odolnost tř. 43, barva 7767 Dove Grey</t>
  </si>
  <si>
    <t>Zhotovení stěnového obkladu, deska HPL, folie do výšky 1,5 m, dřevotříska tl. 25mm, odstín N056 Noisette Naturel</t>
  </si>
  <si>
    <t>Zhotovení nových WC kabin včetně dveří 700x2000, dřevotříska, deska HPL folie, tl. 25 mm, odstín N056 Noisette Naturel</t>
  </si>
  <si>
    <t>Zhotovení nových pisoárových zástěn, deska HPL FOLIE, dřevotříska tl. 25 mm, odstín N056 Noisette Naturel</t>
  </si>
  <si>
    <t>Zhotovení kazetového stropního podhledu, kazety 600x600 mm, světlá výška 3400 mm</t>
  </si>
  <si>
    <t>Nová otopná tělesa - deskový radiátor, ref.: Korado Radik klasik</t>
  </si>
  <si>
    <t>Zakrývání okenních otvorů a vstupních dveří</t>
  </si>
  <si>
    <t>Dvojnásobné bílé malby ze směsí za sucha dobře otěruvzdorných v místnostech do 4,0 m</t>
  </si>
  <si>
    <t>Zhotovení SDK předstěny pro osazení geberitů a vedení instalací do výšky 4,0 m - Dvojité opláštění z desek typu Knauf Green / Rigips RBI (impregnované)</t>
  </si>
  <si>
    <t xml:space="preserve">Zhotovení kazetového stropního podhledu, kazety 600x600 mm, světlá výška 3400 mm </t>
  </si>
  <si>
    <t>Demontáž otopných těles včetně odpojení</t>
  </si>
  <si>
    <t>Oškrábání stávající původní omítky na stěnách</t>
  </si>
  <si>
    <t>Zhotovení stěnového obkladu, deska HPL, folie do výšky 2,0 m, dřevotříska tl. 25mm, odstín N056 Noisette Naturel</t>
  </si>
  <si>
    <t>TOPENÍ</t>
  </si>
  <si>
    <t>TOPENÍ bez DPH</t>
  </si>
  <si>
    <t>Stavební práce bez DPH</t>
  </si>
  <si>
    <t>KANALIZACE</t>
  </si>
  <si>
    <t>Dvojnásobné bílé malby stropu</t>
  </si>
  <si>
    <t>Potrubí z plastových trubek Wawin, EVO PP-RCT, včetně tvarovek, D20x2,3</t>
  </si>
  <si>
    <t>Potrubí z plastových trubek Wawin, EVO PP-RCT, včetně tvarovek, D25x2,8</t>
  </si>
  <si>
    <t>Potrubí z plastových trubek Wawin, EVO PP-RCT, včetně tvarovek, D32x3,6</t>
  </si>
  <si>
    <t>Potrubí z plastových trubek Wawin, EVO PP-RCT, včetně tvarovek, D40x</t>
  </si>
  <si>
    <t>Izolace návleková z pěněného PE, tl. 9 mm, prům. D 20</t>
  </si>
  <si>
    <t>Izolace návleková z pěněného PE, tl. 9 mm, prům. D 25</t>
  </si>
  <si>
    <t>Izolace návleková z pěněného PE, tl. 9 mm, prům. D 32</t>
  </si>
  <si>
    <t>Izolace návleková z pěněného PE, tl. 9 mm, prům. D 40</t>
  </si>
  <si>
    <t>Kulový kohout, DN 32</t>
  </si>
  <si>
    <t>Kulový kohout, DN 25</t>
  </si>
  <si>
    <t>Kulový kohout, DN 20</t>
  </si>
  <si>
    <t>Kulový kohout, DN 15</t>
  </si>
  <si>
    <t>Zpětná klapka DN25</t>
  </si>
  <si>
    <t>Pojistný ventil DN15, OP=6,0 bar</t>
  </si>
  <si>
    <t>Manometr 0-10bar</t>
  </si>
  <si>
    <t>Vodoměr DN20, Q=2,5 m3/hod</t>
  </si>
  <si>
    <t>Termostatický směšovací ventil ESBE VTA 322, DN25 (35-60°C)</t>
  </si>
  <si>
    <t>Mechanický filtr na studniční vodu, průtok max. 6,0m3/připojení DN32</t>
  </si>
  <si>
    <t>Elektrický zásobník TUV, fy. Dražice, typ OKHE ONE/E100, objem 80l, Příkon 2,0kW/230V</t>
  </si>
  <si>
    <t>Rohový ventil DN15 pro umyvadlo</t>
  </si>
  <si>
    <t>Rohový ventil DN15 pro WC</t>
  </si>
  <si>
    <t>Pancéřová hadice pro dopojení umyvadel</t>
  </si>
  <si>
    <t>Stavební přípomoce</t>
  </si>
  <si>
    <t>Tlaková zkouška</t>
  </si>
  <si>
    <t>Proplach a desinfekce potrubí</t>
  </si>
  <si>
    <t>Dokumentace skutečného stavu</t>
  </si>
  <si>
    <t>VODOVOD</t>
  </si>
  <si>
    <t>ARMATURY</t>
  </si>
  <si>
    <t>ROZVOD TV</t>
  </si>
  <si>
    <t>ROZVOD SV</t>
  </si>
  <si>
    <t>OHŘEV TEPLÉ VODY</t>
  </si>
  <si>
    <t>VÝTOKOVÉ (MÍSÍCÍ) BATERIE</t>
  </si>
  <si>
    <t>Baterie umyvadlová stojánková</t>
  </si>
  <si>
    <t>Montáž plastového potrubí</t>
  </si>
  <si>
    <t>Montáž izolace návlekové</t>
  </si>
  <si>
    <t>Montáž armatury</t>
  </si>
  <si>
    <t>Montáž elektrického zásobníku</t>
  </si>
  <si>
    <t>Montáž baterie</t>
  </si>
  <si>
    <t>Montáž ventilů a hadic</t>
  </si>
  <si>
    <t>KANALIZACE SPLAŠKOVÁ</t>
  </si>
  <si>
    <t>Čistící kus HT DN 100</t>
  </si>
  <si>
    <t>Čistící kus HT DN 125</t>
  </si>
  <si>
    <t>Potrubí připojovací (HT), DN 50</t>
  </si>
  <si>
    <t>Potrubí připojovací (HT), DN 75</t>
  </si>
  <si>
    <t>Potrubí připojovací (HT), DN 110</t>
  </si>
  <si>
    <t>Potrubí připojovací (HT), DN 125</t>
  </si>
  <si>
    <t>Izolace Mirelon, DN 100, tl. 5 mm</t>
  </si>
  <si>
    <t>Izolace Mirelon, DN 125, tl. 5 mm</t>
  </si>
  <si>
    <t>Zkouška vodotěsnosti potrubí</t>
  </si>
  <si>
    <t>Zkouška plynotěsnosti potrubí</t>
  </si>
  <si>
    <t>Montáž čistící kus</t>
  </si>
  <si>
    <t>Montáž potrubí připojovací</t>
  </si>
  <si>
    <t>Montáž izolace</t>
  </si>
  <si>
    <t>ZAŘIZOVACÍ PŘEDMĚTY</t>
  </si>
  <si>
    <t>Závěsná WC mísa včetně sedátka</t>
  </si>
  <si>
    <t>Závěsný systém Geberit Duofix s nádržkou, integrovaným rohovým ventilem 1/2", odhlučnění, montážního materiálu</t>
  </si>
  <si>
    <t>Tři umyvadla v zapuštěné kompozitní desce se skřínkou, 3x zápachová uzávěrka, 3x tlačítkový vtok, skřínka z laminátových desek</t>
  </si>
  <si>
    <t>Trojité umyvadlo, 3x zápachová uzávěrka, 3x tlačítkový vtok</t>
  </si>
  <si>
    <t>Umyvadlo šíře 350 mm, zápachová uzávěrka chrom, tlačítkový vtok</t>
  </si>
  <si>
    <t>Pisoár keramický, bezvodé provedení, zadní odpad, bez splachování, s uzavíracím ventilem</t>
  </si>
  <si>
    <t>Odkanalizování poj. Ventilu od zásobníku TV (např.: HL 21)</t>
  </si>
  <si>
    <t>Zápachová uzávěrka pro odvodnění potrubí VZT, např. HL 136N</t>
  </si>
  <si>
    <t>Montáž WC mísy</t>
  </si>
  <si>
    <t>Montáž geberitu</t>
  </si>
  <si>
    <t>Montáž umyvadel</t>
  </si>
  <si>
    <t>Montáž pisoárů</t>
  </si>
  <si>
    <t>Montáž zápachové uzávěrky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</si>
</sst>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Kč-405];\-#,###\ [$Kč-405]"/>
    <numFmt numFmtId="165" formatCode="#"/>
    <numFmt numFmtId="166" formatCode="\ #,##0&quot; Kč &quot;;\-#,##0&quot; Kč &quot;;&quot; -&quot;#&quot; Kč &quot;;@\ "/>
    <numFmt numFmtId="167" formatCode="#,##0.000;\-#,##0.000"/>
    <numFmt numFmtId="168" formatCode="#,##0.00\ &quot;Kč&quot;"/>
    <numFmt numFmtId="169" formatCode="#,##0.00_ ;\-#,##0.00\ "/>
  </numFmts>
  <fonts count="48">
    <font>
      <sz val="11"/>
      <color theme="1"/>
      <name val="Arial"/>
      <family val="2"/>
      <charset val="238"/>
    </font>
    <font>
      <b/>
      <sz val="10"/>
      <name val="Arial CE"/>
      <family val="2"/>
      <charset val="238"/>
    </font>
    <font>
      <b/>
      <sz val="9"/>
      <name val="Arial CE"/>
      <family val="2"/>
      <charset val="238"/>
    </font>
    <font>
      <b/>
      <sz val="11"/>
      <name val="Arial"/>
      <family val="2"/>
      <charset val="238"/>
    </font>
    <font>
      <sz val="8"/>
      <name val="Arial CE"/>
      <family val="2"/>
      <charset val="238"/>
    </font>
    <font>
      <sz val="10"/>
      <name val="Arial CE"/>
      <family val="2"/>
      <charset val="238"/>
    </font>
    <font>
      <b/>
      <sz val="12"/>
      <name val="Arial"/>
      <family val="2"/>
      <charset val="238"/>
    </font>
    <font>
      <sz val="10"/>
      <name val="Arial"/>
      <family val="2"/>
      <charset val="238"/>
    </font>
    <font>
      <b/>
      <sz val="10"/>
      <color indexed="8"/>
      <name val="Arial CE"/>
      <family val="2"/>
      <charset val="238"/>
    </font>
    <font>
      <b/>
      <sz val="10"/>
      <name val="Arial"/>
      <family val="2"/>
      <charset val="238"/>
    </font>
    <font>
      <b/>
      <sz val="10"/>
      <color indexed="8"/>
      <name val="Arial"/>
      <family val="2"/>
      <charset val="238"/>
    </font>
    <font>
      <sz val="10"/>
      <color indexed="8"/>
      <name val="Arial"/>
      <family val="2"/>
      <charset val="238"/>
    </font>
    <font>
      <b/>
      <sz val="13"/>
      <color indexed="8"/>
      <name val="Arial"/>
      <family val="2"/>
      <charset val="238"/>
    </font>
    <font>
      <b/>
      <i/>
      <sz val="10"/>
      <color indexed="10"/>
      <name val="Arial"/>
      <family val="2"/>
      <charset val="238"/>
    </font>
    <font>
      <sz val="12"/>
      <name val="formata"/>
      <charset val="238"/>
    </font>
    <font>
      <b/>
      <sz val="12"/>
      <name val="Arial CE"/>
      <family val="2"/>
      <charset val="238"/>
    </font>
    <font>
      <u/>
      <sz val="10"/>
      <name val="Arial CE"/>
      <family val="2"/>
      <charset val="238"/>
    </font>
    <font>
      <b/>
      <sz val="10"/>
      <color indexed="18"/>
      <name val="Arial CE"/>
      <charset val="238"/>
    </font>
    <font>
      <sz val="8"/>
      <name val="Arial CE"/>
      <charset val="238"/>
    </font>
    <font>
      <b/>
      <sz val="11"/>
      <color indexed="18"/>
      <name val="Arial CE"/>
      <charset val="238"/>
    </font>
    <font>
      <b/>
      <sz val="11"/>
      <name val="Arial CE"/>
      <charset val="238"/>
    </font>
    <font>
      <b/>
      <sz val="10"/>
      <name val="Arial CE"/>
      <charset val="238"/>
    </font>
    <font>
      <b/>
      <sz val="10"/>
      <name val="Arial"/>
      <family val="2"/>
    </font>
    <font>
      <b/>
      <sz val="10"/>
      <color theme="1"/>
      <name val="Arial"/>
      <family val="2"/>
    </font>
    <font>
      <b/>
      <sz val="11"/>
      <color theme="1"/>
      <name val="Arial"/>
      <family val="2"/>
      <charset val="238"/>
    </font>
    <font>
      <b/>
      <sz val="11"/>
      <color theme="1"/>
      <name val="Arial"/>
      <family val="2"/>
    </font>
    <font>
      <sz val="10"/>
      <name val="Arial"/>
      <family val="2"/>
    </font>
    <font>
      <b/>
      <sz val="10"/>
      <color indexed="18"/>
      <name val="Arial"/>
      <family val="2"/>
    </font>
    <font>
      <b/>
      <sz val="11"/>
      <color indexed="18"/>
      <name val="Arial"/>
      <family val="2"/>
    </font>
    <font>
      <sz val="11"/>
      <name val="Arial"/>
      <family val="2"/>
      <charset val="238"/>
    </font>
    <font>
      <b/>
      <sz val="11"/>
      <name val="Arial"/>
      <family val="2"/>
    </font>
    <font>
      <sz val="11"/>
      <name val="Arial"/>
      <family val="2"/>
    </font>
    <font>
      <sz val="10"/>
      <color theme="1"/>
      <name val="Arial"/>
      <family val="2"/>
      <charset val="238"/>
    </font>
    <font>
      <b/>
      <sz val="9"/>
      <name val="Arial CE"/>
      <charset val="238"/>
    </font>
    <font>
      <i/>
      <sz val="9"/>
      <name val="Arial CE"/>
      <charset val="238"/>
    </font>
    <font>
      <i/>
      <sz val="10"/>
      <color theme="1"/>
      <name val="Arial"/>
      <family val="2"/>
    </font>
    <font>
      <sz val="8"/>
      <color theme="1"/>
      <name val="Arial"/>
      <family val="2"/>
    </font>
    <font>
      <b/>
      <sz val="9"/>
      <color theme="1"/>
      <name val="Arial"/>
      <family val="2"/>
    </font>
    <font>
      <b/>
      <sz val="8"/>
      <name val="Arial CE"/>
      <family val="2"/>
      <charset val="238"/>
    </font>
    <font>
      <sz val="8"/>
      <name val="Arial"/>
      <family val="2"/>
    </font>
    <font>
      <sz val="10"/>
      <name val="Arial CE"/>
      <charset val="238"/>
    </font>
    <font>
      <sz val="10"/>
      <color theme="1"/>
      <name val="Arial"/>
      <family val="2"/>
    </font>
    <font>
      <i/>
      <sz val="10"/>
      <name val="Arial CE"/>
      <charset val="238"/>
    </font>
    <font>
      <sz val="8"/>
      <color theme="1"/>
      <name val="Arial"/>
      <family val="2"/>
      <charset val="238"/>
    </font>
    <font>
      <i/>
      <sz val="10"/>
      <name val="Arial"/>
      <family val="2"/>
    </font>
    <font>
      <sz val="5"/>
      <name val="Arial CE"/>
      <charset val="238"/>
    </font>
    <font>
      <sz val="8"/>
      <name val="Arial"/>
      <family val="2"/>
      <charset val="238"/>
    </font>
    <font>
      <i/>
      <sz val="10"/>
      <name val="Arial"/>
      <family val="2"/>
      <charset val="238"/>
    </font>
  </fonts>
  <fills count="8">
    <fill>
      <patternFill patternType="none"/>
    </fill>
    <fill>
      <patternFill patternType="gray125"/>
    </fill>
    <fill>
      <patternFill patternType="solid">
        <fgColor indexed="43"/>
        <bgColor indexed="26"/>
      </patternFill>
    </fill>
    <fill>
      <patternFill patternType="solid">
        <fgColor indexed="42"/>
        <bgColor indexed="27"/>
      </patternFill>
    </fill>
    <fill>
      <patternFill patternType="solid">
        <fgColor indexed="9"/>
        <bgColor indexed="26"/>
      </patternFill>
    </fill>
    <fill>
      <patternFill patternType="solid">
        <fgColor rgb="FFFFFF66"/>
        <bgColor indexed="26"/>
      </patternFill>
    </fill>
    <fill>
      <patternFill patternType="solid">
        <fgColor rgb="FFFFFF66"/>
        <bgColor indexed="64"/>
      </patternFill>
    </fill>
    <fill>
      <patternFill patternType="solid">
        <fgColor theme="9" tint="0.59999389629810485"/>
        <bgColor indexed="64"/>
      </patternFill>
    </fill>
  </fills>
  <borders count="43">
    <border>
      <left/>
      <right/>
      <top/>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right/>
      <top/>
      <bottom style="medium">
        <color indexed="8"/>
      </bottom>
      <diagonal/>
    </border>
    <border>
      <left/>
      <right/>
      <top style="medium">
        <color indexed="8"/>
      </top>
      <bottom style="double">
        <color indexed="64"/>
      </bottom>
      <diagonal/>
    </border>
    <border>
      <left/>
      <right style="medium">
        <color indexed="64"/>
      </right>
      <top style="medium">
        <color indexed="8"/>
      </top>
      <bottom style="double">
        <color indexed="64"/>
      </bottom>
      <diagonal/>
    </border>
    <border>
      <left style="medium">
        <color indexed="8"/>
      </left>
      <right/>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8"/>
      </left>
      <right style="medium">
        <color indexed="8"/>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top style="medium">
        <color indexed="64"/>
      </top>
      <bottom/>
      <diagonal/>
    </border>
    <border>
      <left style="medium">
        <color indexed="64"/>
      </left>
      <right style="medium">
        <color indexed="8"/>
      </right>
      <top/>
      <bottom style="medium">
        <color indexed="8"/>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64"/>
      </left>
      <right/>
      <top style="medium">
        <color indexed="8"/>
      </top>
      <bottom style="double">
        <color indexed="64"/>
      </bottom>
      <diagonal/>
    </border>
    <border>
      <left style="medium">
        <color indexed="64"/>
      </left>
      <right style="medium">
        <color indexed="8"/>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969696"/>
      </left>
      <right style="hair">
        <color rgb="FF969696"/>
      </right>
      <top style="hair">
        <color rgb="FF969696"/>
      </top>
      <bottom style="hair">
        <color rgb="FF969696"/>
      </bottom>
      <diagonal/>
    </border>
  </borders>
  <cellStyleXfs count="8">
    <xf numFmtId="0" fontId="0" fillId="0" borderId="0"/>
    <xf numFmtId="0" fontId="5" fillId="0" borderId="0"/>
    <xf numFmtId="0" fontId="7" fillId="0" borderId="0"/>
    <xf numFmtId="0" fontId="7" fillId="0" borderId="0"/>
    <xf numFmtId="0" fontId="14" fillId="0" borderId="0"/>
    <xf numFmtId="0" fontId="5" fillId="0" borderId="0"/>
    <xf numFmtId="0" fontId="14" fillId="0" borderId="0"/>
    <xf numFmtId="0" fontId="14" fillId="0" borderId="0"/>
  </cellStyleXfs>
  <cellXfs count="306">
    <xf numFmtId="0" fontId="0" fillId="0" borderId="0" xfId="0"/>
    <xf numFmtId="0" fontId="1" fillId="2" borderId="1" xfId="0" applyFont="1" applyFill="1" applyBorder="1" applyAlignment="1">
      <alignment horizontal="center"/>
    </xf>
    <xf numFmtId="0" fontId="1" fillId="2" borderId="3" xfId="0" applyFont="1" applyFill="1" applyBorder="1" applyAlignment="1">
      <alignment vertical="center"/>
    </xf>
    <xf numFmtId="0" fontId="4" fillId="2" borderId="3" xfId="0" applyFont="1" applyFill="1" applyBorder="1" applyAlignment="1">
      <alignment vertical="center"/>
    </xf>
    <xf numFmtId="49" fontId="6" fillId="0" borderId="4" xfId="1" applyNumberFormat="1" applyFont="1" applyBorder="1" applyAlignment="1">
      <alignment vertical="center" wrapText="1"/>
    </xf>
    <xf numFmtId="49" fontId="5" fillId="0" borderId="4" xfId="1" applyNumberFormat="1" applyBorder="1" applyAlignment="1">
      <alignment horizontal="center" vertical="center" wrapText="1"/>
    </xf>
    <xf numFmtId="1" fontId="5" fillId="0" borderId="4" xfId="1" applyNumberFormat="1" applyBorder="1" applyAlignment="1">
      <alignment horizontal="center" vertical="center"/>
    </xf>
    <xf numFmtId="0" fontId="0" fillId="0" borderId="4" xfId="2" applyFont="1" applyBorder="1" applyAlignment="1">
      <alignment horizontal="center" vertical="center"/>
    </xf>
    <xf numFmtId="164" fontId="0" fillId="0" borderId="5" xfId="0" applyNumberFormat="1" applyBorder="1" applyAlignment="1">
      <alignment horizontal="right" vertical="center"/>
    </xf>
    <xf numFmtId="49" fontId="1" fillId="0" borderId="7" xfId="0" applyNumberFormat="1" applyFont="1" applyBorder="1" applyAlignment="1">
      <alignment horizontal="center" vertical="center" wrapText="1"/>
    </xf>
    <xf numFmtId="164" fontId="0" fillId="0" borderId="8" xfId="0" applyNumberFormat="1" applyBorder="1" applyAlignment="1">
      <alignment horizontal="right" vertical="center"/>
    </xf>
    <xf numFmtId="49" fontId="9" fillId="0" borderId="7" xfId="0" applyNumberFormat="1" applyFont="1" applyBorder="1" applyAlignment="1">
      <alignment horizontal="center" vertical="center" wrapText="1"/>
    </xf>
    <xf numFmtId="49" fontId="1" fillId="0" borderId="9" xfId="1" applyNumberFormat="1" applyFont="1" applyBorder="1" applyAlignment="1">
      <alignment horizontal="center" vertical="center" wrapText="1"/>
    </xf>
    <xf numFmtId="49" fontId="6" fillId="0" borderId="10" xfId="1" applyNumberFormat="1" applyFont="1" applyBorder="1" applyAlignment="1">
      <alignment vertical="center" wrapText="1"/>
    </xf>
    <xf numFmtId="0" fontId="0" fillId="0" borderId="10" xfId="0" applyBorder="1" applyAlignment="1">
      <alignment horizontal="center" vertical="center"/>
    </xf>
    <xf numFmtId="165" fontId="0" fillId="0" borderId="10" xfId="0" applyNumberFormat="1" applyBorder="1" applyAlignment="1">
      <alignment horizontal="center" vertical="center"/>
    </xf>
    <xf numFmtId="164" fontId="0" fillId="0" borderId="11" xfId="0" applyNumberFormat="1" applyBorder="1" applyAlignment="1">
      <alignment horizontal="right" vertical="center"/>
    </xf>
    <xf numFmtId="49" fontId="9" fillId="3" borderId="7" xfId="0" applyNumberFormat="1" applyFont="1" applyFill="1" applyBorder="1" applyAlignment="1">
      <alignment horizontal="center" vertical="center"/>
    </xf>
    <xf numFmtId="49" fontId="0" fillId="3" borderId="8" xfId="0" applyNumberFormat="1" applyFill="1" applyBorder="1" applyAlignment="1">
      <alignment horizontal="center" vertical="center"/>
    </xf>
    <xf numFmtId="0" fontId="0" fillId="0" borderId="13" xfId="0" applyBorder="1" applyAlignment="1">
      <alignment horizontal="center"/>
    </xf>
    <xf numFmtId="0" fontId="0" fillId="0" borderId="13" xfId="0" applyBorder="1"/>
    <xf numFmtId="0" fontId="0" fillId="0" borderId="14" xfId="0" applyBorder="1"/>
    <xf numFmtId="0" fontId="0" fillId="0" borderId="0" xfId="0" applyAlignment="1">
      <alignment horizontal="center"/>
    </xf>
    <xf numFmtId="0" fontId="6" fillId="0" borderId="10" xfId="0" applyFont="1" applyBorder="1" applyAlignment="1">
      <alignment vertical="center" wrapText="1"/>
    </xf>
    <xf numFmtId="0" fontId="0" fillId="0" borderId="10" xfId="0" applyBorder="1" applyAlignment="1">
      <alignment horizontal="center"/>
    </xf>
    <xf numFmtId="0" fontId="0" fillId="0" borderId="10" xfId="0" applyBorder="1"/>
    <xf numFmtId="0" fontId="0" fillId="0" borderId="15" xfId="0" applyBorder="1" applyAlignment="1">
      <alignment horizontal="center"/>
    </xf>
    <xf numFmtId="0" fontId="0" fillId="0" borderId="16" xfId="0" applyBorder="1"/>
    <xf numFmtId="0" fontId="0" fillId="0" borderId="16" xfId="0" applyBorder="1" applyAlignment="1">
      <alignment horizontal="center"/>
    </xf>
    <xf numFmtId="0" fontId="0" fillId="0" borderId="17" xfId="0" applyBorder="1"/>
    <xf numFmtId="0" fontId="0" fillId="0" borderId="7" xfId="0" applyBorder="1" applyAlignment="1">
      <alignment horizontal="center"/>
    </xf>
    <xf numFmtId="0" fontId="0" fillId="0" borderId="12" xfId="0" applyBorder="1" applyAlignment="1">
      <alignment horizontal="center"/>
    </xf>
    <xf numFmtId="0" fontId="6" fillId="0" borderId="13" xfId="0" applyFont="1" applyBorder="1"/>
    <xf numFmtId="0" fontId="5" fillId="0" borderId="0" xfId="5" applyAlignment="1">
      <alignment vertical="top"/>
    </xf>
    <xf numFmtId="0" fontId="5" fillId="0" borderId="0" xfId="6" applyFont="1" applyAlignment="1">
      <alignment vertical="top"/>
    </xf>
    <xf numFmtId="0" fontId="4" fillId="0" borderId="0" xfId="4" applyFont="1" applyAlignment="1">
      <alignment horizontal="left" vertical="top"/>
    </xf>
    <xf numFmtId="0" fontId="4" fillId="0" borderId="0" xfId="6" applyFont="1" applyAlignment="1">
      <alignment vertical="top"/>
    </xf>
    <xf numFmtId="0" fontId="5" fillId="0" borderId="16" xfId="5" applyBorder="1" applyAlignment="1">
      <alignment vertical="top"/>
    </xf>
    <xf numFmtId="0" fontId="5" fillId="0" borderId="17" xfId="5" applyBorder="1" applyAlignment="1">
      <alignment vertical="top"/>
    </xf>
    <xf numFmtId="0" fontId="5" fillId="0" borderId="8" xfId="5" applyBorder="1" applyAlignment="1">
      <alignment vertical="top"/>
    </xf>
    <xf numFmtId="0" fontId="5" fillId="0" borderId="8" xfId="6" applyFont="1" applyBorder="1" applyAlignment="1">
      <alignment vertical="top"/>
    </xf>
    <xf numFmtId="0" fontId="0" fillId="0" borderId="12" xfId="0" applyBorder="1"/>
    <xf numFmtId="0" fontId="18" fillId="0" borderId="26" xfId="0" applyFont="1" applyBorder="1" applyAlignment="1" applyProtection="1">
      <alignment horizontal="center" wrapText="1"/>
      <protection locked="0"/>
    </xf>
    <xf numFmtId="0" fontId="18" fillId="0" borderId="20" xfId="0" applyFont="1" applyBorder="1" applyAlignment="1" applyProtection="1">
      <alignment horizontal="center" wrapText="1"/>
      <protection locked="0"/>
    </xf>
    <xf numFmtId="0" fontId="18" fillId="0" borderId="23" xfId="0" applyFont="1" applyBorder="1" applyAlignment="1" applyProtection="1">
      <alignment horizontal="center" wrapText="1"/>
      <protection locked="0"/>
    </xf>
    <xf numFmtId="49" fontId="5" fillId="4" borderId="0" xfId="0" applyNumberFormat="1" applyFont="1" applyFill="1" applyAlignment="1">
      <alignment vertical="center"/>
    </xf>
    <xf numFmtId="0" fontId="5" fillId="4" borderId="0" xfId="0" applyFont="1" applyFill="1" applyAlignment="1">
      <alignment vertical="center"/>
    </xf>
    <xf numFmtId="0" fontId="1" fillId="2" borderId="2" xfId="0" applyFont="1" applyFill="1" applyBorder="1" applyAlignment="1">
      <alignment horizontal="center"/>
    </xf>
    <xf numFmtId="0" fontId="1" fillId="2" borderId="17" xfId="0" applyFont="1" applyFill="1" applyBorder="1" applyAlignment="1">
      <alignment horizontal="center"/>
    </xf>
    <xf numFmtId="0" fontId="1" fillId="2" borderId="14" xfId="0" applyFont="1" applyFill="1" applyBorder="1" applyAlignment="1">
      <alignment horizontal="center"/>
    </xf>
    <xf numFmtId="0" fontId="1" fillId="2" borderId="28" xfId="0" applyFont="1" applyFill="1" applyBorder="1" applyAlignment="1">
      <alignment horizontal="center"/>
    </xf>
    <xf numFmtId="0" fontId="1" fillId="2" borderId="29" xfId="0" applyFont="1" applyFill="1" applyBorder="1" applyAlignment="1">
      <alignment horizontal="center"/>
    </xf>
    <xf numFmtId="0" fontId="1" fillId="2" borderId="30" xfId="0" applyFont="1" applyFill="1" applyBorder="1" applyAlignment="1">
      <alignment horizontal="center"/>
    </xf>
    <xf numFmtId="0" fontId="1" fillId="2" borderId="31" xfId="0" applyFont="1" applyFill="1" applyBorder="1" applyAlignment="1">
      <alignment horizontal="center"/>
    </xf>
    <xf numFmtId="0" fontId="1" fillId="2" borderId="32" xfId="0" applyFont="1" applyFill="1" applyBorder="1" applyAlignment="1">
      <alignment horizontal="center"/>
    </xf>
    <xf numFmtId="0" fontId="1" fillId="2" borderId="33" xfId="0" applyFont="1" applyFill="1" applyBorder="1" applyAlignment="1">
      <alignment horizontal="center"/>
    </xf>
    <xf numFmtId="0" fontId="2" fillId="2" borderId="34" xfId="0" applyFont="1" applyFill="1" applyBorder="1" applyAlignment="1">
      <alignment vertical="center"/>
    </xf>
    <xf numFmtId="0" fontId="4" fillId="2" borderId="35" xfId="0" applyFont="1" applyFill="1" applyBorder="1" applyAlignment="1">
      <alignment vertical="center"/>
    </xf>
    <xf numFmtId="49" fontId="1" fillId="0" borderId="36" xfId="1" applyNumberFormat="1" applyFont="1" applyBorder="1" applyAlignment="1">
      <alignment horizontal="center" vertical="center" wrapText="1"/>
    </xf>
    <xf numFmtId="49" fontId="8" fillId="3" borderId="7" xfId="0" applyNumberFormat="1" applyFont="1" applyFill="1" applyBorder="1" applyAlignment="1">
      <alignment horizontal="center" vertical="center"/>
    </xf>
    <xf numFmtId="0" fontId="9" fillId="3" borderId="0" xfId="2" applyFont="1" applyFill="1" applyAlignment="1">
      <alignment vertical="center"/>
    </xf>
    <xf numFmtId="0" fontId="9" fillId="3" borderId="0" xfId="2" applyFont="1" applyFill="1" applyAlignment="1">
      <alignment horizontal="center" vertical="center"/>
    </xf>
    <xf numFmtId="49" fontId="5" fillId="3" borderId="0" xfId="0" applyNumberFormat="1" applyFont="1" applyFill="1" applyAlignment="1">
      <alignment horizontal="center" vertical="center"/>
    </xf>
    <xf numFmtId="49" fontId="5" fillId="3" borderId="0" xfId="0" applyNumberFormat="1" applyFont="1" applyFill="1" applyAlignment="1">
      <alignment vertical="center" wrapText="1"/>
    </xf>
    <xf numFmtId="49" fontId="5" fillId="3" borderId="8" xfId="0" applyNumberFormat="1" applyFont="1" applyFill="1" applyBorder="1" applyAlignment="1">
      <alignment horizontal="center" vertical="center"/>
    </xf>
    <xf numFmtId="49" fontId="10" fillId="0" borderId="0" xfId="1" applyNumberFormat="1" applyFont="1" applyAlignment="1">
      <alignment vertical="center" wrapText="1"/>
    </xf>
    <xf numFmtId="0" fontId="0" fillId="0" borderId="0" xfId="0" applyAlignment="1">
      <alignment horizontal="center" vertical="center"/>
    </xf>
    <xf numFmtId="164" fontId="0" fillId="0" borderId="0" xfId="0" applyNumberFormat="1" applyAlignment="1">
      <alignment horizontal="right" vertical="center"/>
    </xf>
    <xf numFmtId="49" fontId="1" fillId="0" borderId="0" xfId="1" applyNumberFormat="1" applyFont="1" applyAlignment="1">
      <alignment vertical="center" wrapText="1"/>
    </xf>
    <xf numFmtId="49" fontId="9" fillId="0" borderId="0" xfId="0" applyNumberFormat="1" applyFont="1" applyAlignment="1">
      <alignment vertical="center" wrapText="1"/>
    </xf>
    <xf numFmtId="49" fontId="0" fillId="0" borderId="0" xfId="0" applyNumberFormat="1" applyAlignment="1">
      <alignment vertical="center" wrapText="1"/>
    </xf>
    <xf numFmtId="49" fontId="23" fillId="0" borderId="0" xfId="0" applyNumberFormat="1" applyFont="1" applyAlignment="1">
      <alignment vertical="center" wrapText="1"/>
    </xf>
    <xf numFmtId="0" fontId="9" fillId="0" borderId="0" xfId="0" applyFont="1" applyAlignment="1">
      <alignment vertical="center" wrapText="1"/>
    </xf>
    <xf numFmtId="0" fontId="3" fillId="0" borderId="0" xfId="3" applyFont="1" applyAlignment="1">
      <alignment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xf>
    <xf numFmtId="0" fontId="0" fillId="0" borderId="0" xfId="2" applyFont="1" applyAlignment="1">
      <alignment horizontal="center" vertical="center"/>
    </xf>
    <xf numFmtId="49" fontId="9" fillId="3" borderId="0" xfId="0" applyNumberFormat="1" applyFont="1" applyFill="1" applyAlignment="1">
      <alignment horizontal="left" vertical="center"/>
    </xf>
    <xf numFmtId="49" fontId="9" fillId="3" borderId="0" xfId="0" applyNumberFormat="1" applyFont="1" applyFill="1" applyAlignment="1">
      <alignment horizontal="center" vertical="center"/>
    </xf>
    <xf numFmtId="49" fontId="9" fillId="0" borderId="0" xfId="0" applyNumberFormat="1" applyFont="1" applyAlignment="1">
      <alignment horizontal="left" vertical="center"/>
    </xf>
    <xf numFmtId="165" fontId="0" fillId="0" borderId="0" xfId="0" applyNumberFormat="1" applyAlignment="1">
      <alignment horizontal="center" vertical="center"/>
    </xf>
    <xf numFmtId="164" fontId="0" fillId="0" borderId="8" xfId="0" applyNumberFormat="1" applyBorder="1"/>
    <xf numFmtId="0" fontId="0" fillId="0" borderId="8" xfId="0" applyBorder="1"/>
    <xf numFmtId="0" fontId="0" fillId="0" borderId="7" xfId="0" applyBorder="1"/>
    <xf numFmtId="0" fontId="9" fillId="0" borderId="0" xfId="0" applyFont="1"/>
    <xf numFmtId="164" fontId="25" fillId="0" borderId="8" xfId="0" applyNumberFormat="1" applyFont="1" applyBorder="1"/>
    <xf numFmtId="0" fontId="12" fillId="0" borderId="7" xfId="0" applyFont="1" applyBorder="1" applyAlignment="1">
      <alignment vertical="center"/>
    </xf>
    <xf numFmtId="0" fontId="10" fillId="0" borderId="7" xfId="0" applyFont="1" applyBorder="1" applyAlignment="1">
      <alignment vertical="center"/>
    </xf>
    <xf numFmtId="0" fontId="0" fillId="0" borderId="9" xfId="0" applyBorder="1" applyAlignment="1">
      <alignment horizontal="center" vertical="center" wrapText="1"/>
    </xf>
    <xf numFmtId="0" fontId="0" fillId="0" borderId="11" xfId="0" applyBorder="1"/>
    <xf numFmtId="49" fontId="0" fillId="0" borderId="7" xfId="0" applyNumberFormat="1"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xf>
    <xf numFmtId="0" fontId="6" fillId="0" borderId="0" xfId="0" applyFont="1"/>
    <xf numFmtId="0" fontId="0" fillId="0" borderId="0" xfId="0" applyAlignment="1">
      <alignment vertical="center" wrapText="1"/>
    </xf>
    <xf numFmtId="164" fontId="25" fillId="0" borderId="17" xfId="0" applyNumberFormat="1" applyFont="1" applyBorder="1"/>
    <xf numFmtId="0" fontId="26" fillId="0" borderId="20" xfId="0" applyFont="1" applyBorder="1" applyAlignment="1" applyProtection="1">
      <alignment horizontal="left" wrapText="1"/>
      <protection locked="0"/>
    </xf>
    <xf numFmtId="0" fontId="26" fillId="0" borderId="23" xfId="0" applyFont="1" applyBorder="1" applyAlignment="1" applyProtection="1">
      <alignment horizontal="left" wrapText="1"/>
      <protection locked="0"/>
    </xf>
    <xf numFmtId="0" fontId="22" fillId="0" borderId="0" xfId="0" applyFont="1" applyAlignment="1" applyProtection="1">
      <alignment horizontal="left" wrapText="1"/>
      <protection locked="0"/>
    </xf>
    <xf numFmtId="37" fontId="26" fillId="0" borderId="19" xfId="0" applyNumberFormat="1" applyFont="1" applyBorder="1" applyAlignment="1" applyProtection="1">
      <alignment horizontal="center" vertical="center"/>
      <protection locked="0"/>
    </xf>
    <xf numFmtId="37" fontId="26" fillId="0" borderId="25" xfId="0" applyNumberFormat="1" applyFont="1" applyBorder="1" applyAlignment="1" applyProtection="1">
      <alignment horizontal="center" vertical="center"/>
      <protection locked="0"/>
    </xf>
    <xf numFmtId="37" fontId="26" fillId="0" borderId="22" xfId="0" applyNumberFormat="1" applyFont="1" applyBorder="1" applyAlignment="1" applyProtection="1">
      <alignment horizontal="center" vertical="center"/>
      <protection locked="0"/>
    </xf>
    <xf numFmtId="0" fontId="18" fillId="0" borderId="16"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 fillId="2" borderId="37" xfId="0" applyFont="1" applyFill="1" applyBorder="1" applyAlignment="1">
      <alignment horizontal="center"/>
    </xf>
    <xf numFmtId="0" fontId="1" fillId="2" borderId="18" xfId="0" applyFont="1" applyFill="1" applyBorder="1" applyAlignment="1">
      <alignment horizontal="center"/>
    </xf>
    <xf numFmtId="0" fontId="1" fillId="2" borderId="6" xfId="0" applyFont="1" applyFill="1" applyBorder="1" applyAlignment="1">
      <alignment horizontal="center"/>
    </xf>
    <xf numFmtId="0" fontId="1" fillId="2" borderId="38" xfId="0" applyFont="1" applyFill="1" applyBorder="1" applyAlignment="1">
      <alignment horizontal="center"/>
    </xf>
    <xf numFmtId="0" fontId="1" fillId="2" borderId="8" xfId="0" applyFont="1" applyFill="1" applyBorder="1" applyAlignment="1">
      <alignment horizontal="center"/>
    </xf>
    <xf numFmtId="39" fontId="17" fillId="0" borderId="0" xfId="0" applyNumberFormat="1" applyFont="1" applyAlignment="1" applyProtection="1">
      <alignment horizontal="right"/>
      <protection locked="0"/>
    </xf>
    <xf numFmtId="0" fontId="2" fillId="5" borderId="39" xfId="0" applyFont="1" applyFill="1" applyBorder="1" applyAlignment="1">
      <alignment vertical="center"/>
    </xf>
    <xf numFmtId="0" fontId="1" fillId="5" borderId="40" xfId="0" applyFont="1" applyFill="1" applyBorder="1" applyAlignment="1">
      <alignment vertical="center"/>
    </xf>
    <xf numFmtId="0" fontId="4" fillId="5" borderId="40" xfId="0" applyFont="1" applyFill="1" applyBorder="1" applyAlignment="1">
      <alignment vertical="center"/>
    </xf>
    <xf numFmtId="39" fontId="19" fillId="6" borderId="40" xfId="0" applyNumberFormat="1" applyFont="1" applyFill="1" applyBorder="1" applyAlignment="1" applyProtection="1">
      <alignment horizontal="right"/>
      <protection locked="0"/>
    </xf>
    <xf numFmtId="39" fontId="19" fillId="6" borderId="41" xfId="0" applyNumberFormat="1" applyFont="1" applyFill="1" applyBorder="1" applyAlignment="1" applyProtection="1">
      <alignment horizontal="right"/>
      <protection locked="0"/>
    </xf>
    <xf numFmtId="0" fontId="29" fillId="0" borderId="0" xfId="0" applyFont="1" applyAlignment="1" applyProtection="1">
      <alignment horizontal="center" wrapText="1"/>
      <protection locked="0"/>
    </xf>
    <xf numFmtId="0" fontId="29" fillId="0" borderId="13" xfId="0" applyFont="1" applyBorder="1" applyAlignment="1" applyProtection="1">
      <alignment horizontal="center" wrapText="1"/>
      <protection locked="0"/>
    </xf>
    <xf numFmtId="0" fontId="26" fillId="0" borderId="26" xfId="0" applyFont="1" applyBorder="1" applyAlignment="1" applyProtection="1">
      <alignment horizontal="left" wrapText="1"/>
      <protection locked="0"/>
    </xf>
    <xf numFmtId="167" fontId="31" fillId="0" borderId="26" xfId="0" applyNumberFormat="1" applyFont="1" applyBorder="1" applyAlignment="1" applyProtection="1">
      <alignment horizontal="right"/>
      <protection locked="0"/>
    </xf>
    <xf numFmtId="168" fontId="31" fillId="0" borderId="27" xfId="0" applyNumberFormat="1" applyFont="1" applyBorder="1" applyAlignment="1" applyProtection="1">
      <alignment horizontal="right"/>
      <protection locked="0"/>
    </xf>
    <xf numFmtId="167" fontId="31" fillId="0" borderId="20" xfId="0" applyNumberFormat="1" applyFont="1" applyBorder="1" applyAlignment="1" applyProtection="1">
      <alignment horizontal="right"/>
      <protection locked="0"/>
    </xf>
    <xf numFmtId="168" fontId="31" fillId="0" borderId="21" xfId="0" applyNumberFormat="1" applyFont="1" applyBorder="1" applyAlignment="1" applyProtection="1">
      <alignment horizontal="right"/>
      <protection locked="0"/>
    </xf>
    <xf numFmtId="167" fontId="31" fillId="0" borderId="23" xfId="0" applyNumberFormat="1" applyFont="1" applyBorder="1" applyAlignment="1" applyProtection="1">
      <alignment horizontal="right"/>
      <protection locked="0"/>
    </xf>
    <xf numFmtId="168" fontId="31" fillId="0" borderId="24" xfId="0" applyNumberFormat="1" applyFont="1" applyBorder="1" applyAlignment="1" applyProtection="1">
      <alignment horizontal="right"/>
      <protection locked="0"/>
    </xf>
    <xf numFmtId="0" fontId="29" fillId="0" borderId="16" xfId="0" applyFont="1" applyBorder="1" applyAlignment="1" applyProtection="1">
      <alignment horizontal="center" wrapText="1"/>
      <protection locked="0"/>
    </xf>
    <xf numFmtId="167" fontId="29" fillId="0" borderId="0" xfId="0" applyNumberFormat="1" applyFont="1" applyAlignment="1" applyProtection="1">
      <alignment horizontal="right"/>
      <protection locked="0"/>
    </xf>
    <xf numFmtId="168" fontId="29" fillId="0" borderId="0" xfId="0" applyNumberFormat="1" applyFont="1" applyAlignment="1" applyProtection="1">
      <alignment horizontal="right"/>
      <protection locked="0"/>
    </xf>
    <xf numFmtId="0" fontId="7" fillId="0" borderId="16" xfId="0" applyFont="1" applyBorder="1" applyAlignment="1" applyProtection="1">
      <alignment horizontal="left" wrapText="1"/>
      <protection locked="0"/>
    </xf>
    <xf numFmtId="167" fontId="29" fillId="0" borderId="16" xfId="0" applyNumberFormat="1" applyFont="1" applyBorder="1" applyAlignment="1" applyProtection="1">
      <alignment horizontal="right"/>
      <protection locked="0"/>
    </xf>
    <xf numFmtId="168" fontId="29" fillId="0" borderId="17" xfId="0" applyNumberFormat="1" applyFont="1" applyBorder="1" applyAlignment="1" applyProtection="1">
      <alignment horizontal="right"/>
      <protection locked="0"/>
    </xf>
    <xf numFmtId="168" fontId="29" fillId="0" borderId="8" xfId="0" applyNumberFormat="1" applyFont="1" applyBorder="1" applyAlignment="1" applyProtection="1">
      <alignment horizontal="right"/>
      <protection locked="0"/>
    </xf>
    <xf numFmtId="0" fontId="22" fillId="0" borderId="13" xfId="0" applyFont="1" applyBorder="1" applyAlignment="1" applyProtection="1">
      <alignment horizontal="left" wrapText="1"/>
      <protection locked="0"/>
    </xf>
    <xf numFmtId="167" fontId="29" fillId="0" borderId="13" xfId="0" applyNumberFormat="1" applyFont="1" applyBorder="1" applyAlignment="1" applyProtection="1">
      <alignment horizontal="right"/>
      <protection locked="0"/>
    </xf>
    <xf numFmtId="168" fontId="29" fillId="0" borderId="14" xfId="0" applyNumberFormat="1" applyFont="1" applyBorder="1" applyAlignment="1" applyProtection="1">
      <alignment horizontal="right"/>
      <protection locked="0"/>
    </xf>
    <xf numFmtId="168" fontId="29" fillId="0" borderId="16" xfId="0" applyNumberFormat="1" applyFont="1" applyBorder="1" applyAlignment="1" applyProtection="1">
      <alignment horizontal="right"/>
      <protection locked="0"/>
    </xf>
    <xf numFmtId="168" fontId="29" fillId="0" borderId="13" xfId="0" applyNumberFormat="1" applyFont="1" applyBorder="1" applyAlignment="1" applyProtection="1">
      <alignment horizontal="right"/>
      <protection locked="0"/>
    </xf>
    <xf numFmtId="0" fontId="26" fillId="0" borderId="26" xfId="0" applyFont="1" applyBorder="1" applyAlignment="1" applyProtection="1">
      <alignment horizontal="center" wrapText="1"/>
      <protection locked="0"/>
    </xf>
    <xf numFmtId="0" fontId="26" fillId="0" borderId="20" xfId="0" applyFont="1" applyBorder="1" applyAlignment="1" applyProtection="1">
      <alignment horizontal="center" wrapText="1"/>
      <protection locked="0"/>
    </xf>
    <xf numFmtId="0" fontId="26" fillId="0" borderId="23" xfId="0" applyFont="1" applyBorder="1" applyAlignment="1" applyProtection="1">
      <alignment horizontal="center" wrapText="1"/>
      <protection locked="0"/>
    </xf>
    <xf numFmtId="164" fontId="25" fillId="0" borderId="0" xfId="0" applyNumberFormat="1" applyFont="1"/>
    <xf numFmtId="0" fontId="10" fillId="0" borderId="15" xfId="0" applyFont="1" applyBorder="1" applyAlignment="1">
      <alignment vertical="center"/>
    </xf>
    <xf numFmtId="168" fontId="25" fillId="0" borderId="8" xfId="0" applyNumberFormat="1" applyFont="1" applyBorder="1"/>
    <xf numFmtId="0" fontId="6" fillId="0" borderId="16" xfId="0" applyFont="1" applyBorder="1"/>
    <xf numFmtId="37" fontId="27" fillId="0" borderId="7" xfId="0" applyNumberFormat="1" applyFont="1" applyBorder="1" applyAlignment="1" applyProtection="1">
      <alignment horizontal="center" vertical="center"/>
      <protection locked="0"/>
    </xf>
    <xf numFmtId="168" fontId="20" fillId="0" borderId="8" xfId="0" applyNumberFormat="1" applyFont="1" applyBorder="1" applyAlignment="1" applyProtection="1">
      <alignment horizontal="right"/>
      <protection locked="0"/>
    </xf>
    <xf numFmtId="0" fontId="17" fillId="0" borderId="0" xfId="0" applyFont="1" applyAlignment="1" applyProtection="1">
      <alignment horizontal="left" wrapText="1"/>
      <protection locked="0"/>
    </xf>
    <xf numFmtId="0" fontId="27" fillId="0" borderId="0" xfId="0" applyFont="1" applyAlignment="1" applyProtection="1">
      <alignment horizontal="left" wrapText="1"/>
      <protection locked="0"/>
    </xf>
    <xf numFmtId="0" fontId="17" fillId="0" borderId="0" xfId="0" applyFont="1" applyAlignment="1" applyProtection="1">
      <alignment horizontal="center" wrapText="1"/>
      <protection locked="0"/>
    </xf>
    <xf numFmtId="167" fontId="17" fillId="0" borderId="0" xfId="0" applyNumberFormat="1" applyFont="1" applyAlignment="1" applyProtection="1">
      <alignment horizontal="right"/>
      <protection locked="0"/>
    </xf>
    <xf numFmtId="168" fontId="28" fillId="0" borderId="8" xfId="0" applyNumberFormat="1" applyFont="1" applyBorder="1" applyAlignment="1" applyProtection="1">
      <alignment horizontal="right"/>
      <protection locked="0"/>
    </xf>
    <xf numFmtId="37" fontId="20" fillId="0" borderId="7" xfId="0" applyNumberFormat="1" applyFont="1" applyBorder="1" applyAlignment="1" applyProtection="1">
      <alignment horizontal="right"/>
      <protection locked="0"/>
    </xf>
    <xf numFmtId="0" fontId="20" fillId="0" borderId="0" xfId="0" applyFont="1" applyAlignment="1" applyProtection="1">
      <alignment horizontal="left" wrapText="1"/>
      <protection locked="0"/>
    </xf>
    <xf numFmtId="0" fontId="30" fillId="0" borderId="0" xfId="0" applyFont="1" applyAlignment="1" applyProtection="1">
      <alignment horizontal="left" wrapText="1"/>
      <protection locked="0"/>
    </xf>
    <xf numFmtId="0" fontId="20" fillId="0" borderId="0" xfId="0" applyFont="1" applyAlignment="1" applyProtection="1">
      <alignment horizontal="center" wrapText="1"/>
      <protection locked="0"/>
    </xf>
    <xf numFmtId="167" fontId="20" fillId="0" borderId="0" xfId="0" applyNumberFormat="1" applyFont="1" applyAlignment="1" applyProtection="1">
      <alignment horizontal="right"/>
      <protection locked="0"/>
    </xf>
    <xf numFmtId="39" fontId="20" fillId="0" borderId="0" xfId="0" applyNumberFormat="1" applyFont="1" applyAlignment="1" applyProtection="1">
      <alignment horizontal="right"/>
      <protection locked="0"/>
    </xf>
    <xf numFmtId="49" fontId="1" fillId="7" borderId="12" xfId="1" applyNumberFormat="1" applyFont="1" applyFill="1" applyBorder="1" applyAlignment="1">
      <alignment horizontal="center" vertical="center" wrapText="1"/>
    </xf>
    <xf numFmtId="0" fontId="0" fillId="7" borderId="0" xfId="0" applyFill="1"/>
    <xf numFmtId="49" fontId="5" fillId="7" borderId="13" xfId="1" applyNumberFormat="1" applyFill="1" applyBorder="1" applyAlignment="1">
      <alignment horizontal="center" vertical="center"/>
    </xf>
    <xf numFmtId="49" fontId="6" fillId="7" borderId="13" xfId="1" applyNumberFormat="1" applyFont="1" applyFill="1" applyBorder="1" applyAlignment="1">
      <alignment vertical="center"/>
    </xf>
    <xf numFmtId="0" fontId="0" fillId="7" borderId="13" xfId="2" applyFont="1" applyFill="1" applyBorder="1" applyAlignment="1">
      <alignment horizontal="center" vertical="center"/>
    </xf>
    <xf numFmtId="164" fontId="0" fillId="7" borderId="13" xfId="0" applyNumberFormat="1" applyFill="1" applyBorder="1" applyAlignment="1">
      <alignment horizontal="right" vertical="center"/>
    </xf>
    <xf numFmtId="39" fontId="17" fillId="7" borderId="13" xfId="0" applyNumberFormat="1" applyFont="1" applyFill="1" applyBorder="1" applyAlignment="1" applyProtection="1">
      <alignment horizontal="right"/>
      <protection locked="0"/>
    </xf>
    <xf numFmtId="39" fontId="17" fillId="7" borderId="14" xfId="0" applyNumberFormat="1" applyFont="1" applyFill="1" applyBorder="1" applyAlignment="1" applyProtection="1">
      <alignment horizontal="right"/>
      <protection locked="0"/>
    </xf>
    <xf numFmtId="37" fontId="27" fillId="7" borderId="7" xfId="0" applyNumberFormat="1" applyFont="1" applyFill="1" applyBorder="1" applyAlignment="1" applyProtection="1">
      <alignment horizontal="center" vertical="center"/>
      <protection locked="0"/>
    </xf>
    <xf numFmtId="0" fontId="17" fillId="7" borderId="0" xfId="0" applyFont="1" applyFill="1" applyAlignment="1" applyProtection="1">
      <alignment horizontal="center" vertical="center" wrapText="1"/>
      <protection locked="0"/>
    </xf>
    <xf numFmtId="0" fontId="3" fillId="7" borderId="0" xfId="0" applyFont="1" applyFill="1" applyAlignment="1" applyProtection="1">
      <alignment horizontal="left" wrapText="1"/>
      <protection locked="0"/>
    </xf>
    <xf numFmtId="0" fontId="21" fillId="7" borderId="0" xfId="0" applyFont="1" applyFill="1" applyAlignment="1" applyProtection="1">
      <alignment horizontal="center" wrapText="1"/>
      <protection locked="0"/>
    </xf>
    <xf numFmtId="167" fontId="21" fillId="7" borderId="0" xfId="0" applyNumberFormat="1" applyFont="1" applyFill="1" applyAlignment="1" applyProtection="1">
      <alignment horizontal="right"/>
      <protection locked="0"/>
    </xf>
    <xf numFmtId="39" fontId="21" fillId="7" borderId="0" xfId="0" applyNumberFormat="1" applyFont="1" applyFill="1" applyAlignment="1" applyProtection="1">
      <alignment horizontal="right"/>
      <protection locked="0"/>
    </xf>
    <xf numFmtId="168" fontId="20" fillId="7" borderId="8" xfId="0" applyNumberFormat="1" applyFont="1" applyFill="1" applyBorder="1" applyAlignment="1" applyProtection="1">
      <alignment horizontal="right"/>
      <protection locked="0"/>
    </xf>
    <xf numFmtId="37" fontId="27" fillId="7" borderId="39" xfId="0" applyNumberFormat="1" applyFont="1" applyFill="1" applyBorder="1" applyAlignment="1" applyProtection="1">
      <alignment horizontal="center" vertical="center"/>
      <protection locked="0"/>
    </xf>
    <xf numFmtId="0" fontId="19" fillId="7" borderId="40" xfId="0" applyFont="1" applyFill="1" applyBorder="1" applyAlignment="1" applyProtection="1">
      <alignment horizontal="left" wrapText="1"/>
      <protection locked="0"/>
    </xf>
    <xf numFmtId="0" fontId="19" fillId="7" borderId="40" xfId="0" applyFont="1" applyFill="1" applyBorder="1" applyAlignment="1" applyProtection="1">
      <alignment horizontal="center" wrapText="1"/>
      <protection locked="0"/>
    </xf>
    <xf numFmtId="167" fontId="19" fillId="7" borderId="40" xfId="0" applyNumberFormat="1" applyFont="1" applyFill="1" applyBorder="1" applyAlignment="1" applyProtection="1">
      <alignment horizontal="right"/>
      <protection locked="0"/>
    </xf>
    <xf numFmtId="39" fontId="19" fillId="7" borderId="40" xfId="0" applyNumberFormat="1" applyFont="1" applyFill="1" applyBorder="1" applyAlignment="1" applyProtection="1">
      <alignment horizontal="right"/>
      <protection locked="0"/>
    </xf>
    <xf numFmtId="168" fontId="19" fillId="7" borderId="41" xfId="0" applyNumberFormat="1" applyFont="1" applyFill="1" applyBorder="1" applyAlignment="1" applyProtection="1">
      <alignment horizontal="right"/>
      <protection locked="0"/>
    </xf>
    <xf numFmtId="168" fontId="31" fillId="0" borderId="26" xfId="0" applyNumberFormat="1" applyFont="1" applyBorder="1" applyAlignment="1" applyProtection="1">
      <alignment horizontal="right"/>
      <protection locked="0"/>
    </xf>
    <xf numFmtId="168" fontId="31" fillId="0" borderId="20" xfId="0" applyNumberFormat="1" applyFont="1" applyBorder="1" applyAlignment="1" applyProtection="1">
      <alignment horizontal="right"/>
      <protection locked="0"/>
    </xf>
    <xf numFmtId="168" fontId="31" fillId="0" borderId="23" xfId="0" applyNumberFormat="1" applyFont="1" applyBorder="1" applyAlignment="1" applyProtection="1">
      <alignment horizontal="right"/>
      <protection locked="0"/>
    </xf>
    <xf numFmtId="0" fontId="24" fillId="0" borderId="0" xfId="0" applyFont="1" applyAlignment="1">
      <alignment horizontal="center" vertical="center" wrapText="1"/>
    </xf>
    <xf numFmtId="49" fontId="1" fillId="7" borderId="39" xfId="1" applyNumberFormat="1" applyFont="1" applyFill="1" applyBorder="1" applyAlignment="1">
      <alignment horizontal="center" vertical="center" wrapText="1"/>
    </xf>
    <xf numFmtId="0" fontId="0" fillId="7" borderId="40" xfId="0" applyFill="1" applyBorder="1"/>
    <xf numFmtId="49" fontId="5" fillId="7" borderId="40" xfId="1" applyNumberFormat="1" applyFill="1" applyBorder="1" applyAlignment="1">
      <alignment horizontal="center" vertical="center"/>
    </xf>
    <xf numFmtId="49" fontId="6" fillId="7" borderId="40" xfId="1" applyNumberFormat="1" applyFont="1" applyFill="1" applyBorder="1" applyAlignment="1">
      <alignment vertical="center"/>
    </xf>
    <xf numFmtId="0" fontId="0" fillId="7" borderId="40" xfId="2" applyFont="1" applyFill="1" applyBorder="1" applyAlignment="1">
      <alignment horizontal="center" vertical="center"/>
    </xf>
    <xf numFmtId="164" fontId="0" fillId="7" borderId="40" xfId="0" applyNumberFormat="1" applyFill="1" applyBorder="1" applyAlignment="1">
      <alignment horizontal="right" vertical="center"/>
    </xf>
    <xf numFmtId="39" fontId="17" fillId="7" borderId="40" xfId="0" applyNumberFormat="1" applyFont="1" applyFill="1" applyBorder="1" applyAlignment="1" applyProtection="1">
      <alignment horizontal="right"/>
      <protection locked="0"/>
    </xf>
    <xf numFmtId="39" fontId="17" fillId="7" borderId="41" xfId="0" applyNumberFormat="1" applyFont="1" applyFill="1" applyBorder="1" applyAlignment="1" applyProtection="1">
      <alignment horizontal="right"/>
      <protection locked="0"/>
    </xf>
    <xf numFmtId="0" fontId="23" fillId="0" borderId="16" xfId="0" applyFont="1" applyBorder="1"/>
    <xf numFmtId="0" fontId="0" fillId="0" borderId="16" xfId="0" applyBorder="1" applyAlignment="1">
      <alignment horizontal="center" vertical="center"/>
    </xf>
    <xf numFmtId="0" fontId="32" fillId="0" borderId="7" xfId="0" applyFont="1" applyBorder="1" applyAlignment="1">
      <alignment horizontal="center" vertical="center"/>
    </xf>
    <xf numFmtId="0" fontId="23" fillId="0" borderId="0" xfId="0" applyFont="1"/>
    <xf numFmtId="0" fontId="32" fillId="0" borderId="12" xfId="0" applyFont="1" applyBorder="1" applyAlignment="1">
      <alignment horizontal="center" vertical="center"/>
    </xf>
    <xf numFmtId="0" fontId="24" fillId="0" borderId="0" xfId="0" applyFont="1" applyAlignment="1">
      <alignment vertical="center" wrapText="1"/>
    </xf>
    <xf numFmtId="0" fontId="33" fillId="0" borderId="42" xfId="0" applyFont="1" applyBorder="1" applyAlignment="1">
      <alignment horizontal="left" vertical="center" wrapText="1"/>
    </xf>
    <xf numFmtId="0" fontId="33" fillId="0" borderId="0" xfId="0" applyFont="1" applyAlignment="1">
      <alignment horizontal="left" vertical="center" wrapText="1"/>
    </xf>
    <xf numFmtId="0" fontId="34" fillId="0" borderId="42" xfId="0" applyFont="1" applyBorder="1" applyAlignment="1">
      <alignment horizontal="left" vertical="center" wrapText="1"/>
    </xf>
    <xf numFmtId="0" fontId="35" fillId="0" borderId="0" xfId="0" applyFont="1"/>
    <xf numFmtId="0" fontId="34" fillId="0" borderId="0" xfId="0" applyFont="1" applyAlignment="1">
      <alignment horizontal="left" vertical="center" wrapText="1"/>
    </xf>
    <xf numFmtId="0" fontId="36" fillId="0" borderId="16" xfId="0" applyFont="1" applyBorder="1" applyAlignment="1">
      <alignment horizontal="center" vertical="center"/>
    </xf>
    <xf numFmtId="0" fontId="36" fillId="0" borderId="0" xfId="0" applyFont="1" applyAlignment="1">
      <alignment horizontal="center" vertical="center"/>
    </xf>
    <xf numFmtId="0" fontId="0" fillId="0" borderId="15" xfId="0" applyBorder="1"/>
    <xf numFmtId="49" fontId="13" fillId="0" borderId="0" xfId="0" applyNumberFormat="1" applyFont="1" applyAlignment="1">
      <alignment vertical="center" wrapText="1"/>
    </xf>
    <xf numFmtId="49" fontId="13" fillId="0" borderId="0" xfId="0" applyNumberFormat="1" applyFont="1" applyAlignment="1">
      <alignment horizontal="center" vertical="center" wrapText="1"/>
    </xf>
    <xf numFmtId="0" fontId="13" fillId="0" borderId="0" xfId="0" applyFont="1" applyAlignment="1">
      <alignment horizontal="center" vertical="center"/>
    </xf>
    <xf numFmtId="166" fontId="13" fillId="0" borderId="0" xfId="0" applyNumberFormat="1" applyFont="1" applyAlignment="1">
      <alignment horizontal="center" vertical="center"/>
    </xf>
    <xf numFmtId="166" fontId="13" fillId="0" borderId="8" xfId="0" applyNumberFormat="1" applyFont="1" applyBorder="1" applyAlignment="1">
      <alignment horizontal="center" vertical="center"/>
    </xf>
    <xf numFmtId="49" fontId="13" fillId="0" borderId="13" xfId="0" applyNumberFormat="1" applyFont="1" applyBorder="1" applyAlignment="1">
      <alignment vertical="center" wrapText="1"/>
    </xf>
    <xf numFmtId="49" fontId="13" fillId="0" borderId="13" xfId="0" applyNumberFormat="1" applyFont="1" applyBorder="1" applyAlignment="1">
      <alignment horizontal="center" vertical="center" wrapText="1"/>
    </xf>
    <xf numFmtId="0" fontId="13" fillId="0" borderId="13" xfId="0" applyFont="1" applyBorder="1" applyAlignment="1">
      <alignment horizontal="center" vertical="center"/>
    </xf>
    <xf numFmtId="166" fontId="13" fillId="0" borderId="13" xfId="0" applyNumberFormat="1" applyFont="1" applyBorder="1" applyAlignment="1">
      <alignment horizontal="center" vertical="center"/>
    </xf>
    <xf numFmtId="166" fontId="13" fillId="0" borderId="14" xfId="0" applyNumberFormat="1" applyFont="1" applyBorder="1" applyAlignment="1">
      <alignment horizontal="center" vertical="center"/>
    </xf>
    <xf numFmtId="49" fontId="0" fillId="0" borderId="0" xfId="0" applyNumberFormat="1" applyAlignment="1">
      <alignment horizontal="left" vertical="center"/>
    </xf>
    <xf numFmtId="49" fontId="13" fillId="0" borderId="0" xfId="0" applyNumberFormat="1" applyFont="1" applyAlignment="1">
      <alignment horizontal="center" vertical="center"/>
    </xf>
    <xf numFmtId="49" fontId="1" fillId="0" borderId="0" xfId="0" applyNumberFormat="1" applyFont="1" applyAlignment="1">
      <alignment horizontal="left" vertical="center"/>
    </xf>
    <xf numFmtId="49" fontId="0" fillId="0" borderId="13" xfId="0" applyNumberFormat="1" applyBorder="1" applyAlignment="1">
      <alignment horizontal="left" vertical="center"/>
    </xf>
    <xf numFmtId="0" fontId="15" fillId="0" borderId="16" xfId="5" applyFont="1" applyBorder="1" applyAlignment="1">
      <alignment vertical="top"/>
    </xf>
    <xf numFmtId="0" fontId="1" fillId="0" borderId="0" xfId="5" applyFont="1" applyAlignment="1">
      <alignment vertical="top"/>
    </xf>
    <xf numFmtId="0" fontId="16" fillId="0" borderId="0" xfId="5" applyFont="1" applyAlignment="1">
      <alignment vertical="top"/>
    </xf>
    <xf numFmtId="0" fontId="5" fillId="0" borderId="0" xfId="4" applyFont="1" applyAlignment="1">
      <alignment horizontal="left" vertical="top"/>
    </xf>
    <xf numFmtId="49" fontId="5" fillId="0" borderId="0" xfId="4" applyNumberFormat="1" applyFont="1" applyAlignment="1">
      <alignment vertical="top"/>
    </xf>
    <xf numFmtId="0" fontId="14" fillId="0" borderId="0" xfId="7"/>
    <xf numFmtId="0" fontId="5" fillId="0" borderId="13" xfId="5" applyBorder="1" applyAlignment="1">
      <alignment vertical="top"/>
    </xf>
    <xf numFmtId="0" fontId="5" fillId="0" borderId="14" xfId="5" applyBorder="1" applyAlignment="1">
      <alignment vertical="top"/>
    </xf>
    <xf numFmtId="168" fontId="0" fillId="0" borderId="16" xfId="0" applyNumberFormat="1" applyBorder="1"/>
    <xf numFmtId="168" fontId="0" fillId="0" borderId="17" xfId="0" applyNumberFormat="1" applyBorder="1"/>
    <xf numFmtId="168" fontId="0" fillId="0" borderId="0" xfId="0" applyNumberFormat="1"/>
    <xf numFmtId="168" fontId="0" fillId="0" borderId="8" xfId="0" applyNumberFormat="1" applyBorder="1"/>
    <xf numFmtId="0" fontId="37" fillId="0" borderId="16" xfId="0" applyFont="1" applyBorder="1"/>
    <xf numFmtId="0" fontId="4" fillId="0" borderId="0" xfId="0" applyFont="1" applyAlignment="1">
      <alignment wrapText="1"/>
    </xf>
    <xf numFmtId="4" fontId="4" fillId="0" borderId="0" xfId="0" applyNumberFormat="1" applyFont="1"/>
    <xf numFmtId="2" fontId="39" fillId="0" borderId="0" xfId="0" applyNumberFormat="1" applyFont="1" applyAlignment="1">
      <alignment horizontal="left" wrapText="1"/>
    </xf>
    <xf numFmtId="0" fontId="5" fillId="0" borderId="0" xfId="0" applyFont="1" applyAlignment="1">
      <alignment wrapText="1"/>
    </xf>
    <xf numFmtId="2" fontId="7" fillId="0" borderId="0" xfId="0" applyNumberFormat="1" applyFont="1" applyAlignment="1">
      <alignment horizontal="left" wrapText="1"/>
    </xf>
    <xf numFmtId="0" fontId="32" fillId="0" borderId="0" xfId="0" applyFont="1" applyAlignment="1">
      <alignment horizontal="center" vertical="center"/>
    </xf>
    <xf numFmtId="4" fontId="5" fillId="0" borderId="0" xfId="0" applyNumberFormat="1" applyFont="1" applyAlignment="1">
      <alignment horizontal="center" vertical="center"/>
    </xf>
    <xf numFmtId="0" fontId="40" fillId="0" borderId="0" xfId="0" applyFont="1" applyAlignment="1">
      <alignment horizontal="left" wrapText="1"/>
    </xf>
    <xf numFmtId="4" fontId="40" fillId="0" borderId="0" xfId="0" applyNumberFormat="1" applyFont="1" applyAlignment="1">
      <alignment horizontal="center" vertical="center"/>
    </xf>
    <xf numFmtId="0" fontId="40" fillId="0" borderId="0" xfId="0" applyFont="1" applyAlignment="1">
      <alignment wrapText="1"/>
    </xf>
    <xf numFmtId="0" fontId="5" fillId="0" borderId="0" xfId="0" applyFont="1" applyAlignment="1">
      <alignment horizontal="left" vertical="center" wrapText="1"/>
    </xf>
    <xf numFmtId="0" fontId="4" fillId="0" borderId="0" xfId="0" applyFont="1"/>
    <xf numFmtId="0" fontId="38" fillId="0" borderId="0" xfId="0" applyFont="1"/>
    <xf numFmtId="0" fontId="38" fillId="0" borderId="0" xfId="0" applyFont="1" applyAlignment="1">
      <alignment wrapText="1"/>
    </xf>
    <xf numFmtId="49" fontId="38" fillId="0" borderId="0" xfId="0" applyNumberFormat="1" applyFont="1"/>
    <xf numFmtId="0" fontId="18" fillId="0" borderId="0" xfId="0" applyFont="1" applyAlignment="1">
      <alignment wrapText="1"/>
    </xf>
    <xf numFmtId="4" fontId="18" fillId="0" borderId="0" xfId="0" applyNumberFormat="1" applyFont="1"/>
    <xf numFmtId="0" fontId="18" fillId="0" borderId="0" xfId="0" applyFont="1"/>
    <xf numFmtId="0" fontId="5" fillId="0" borderId="16" xfId="0" applyFont="1" applyBorder="1" applyAlignment="1">
      <alignment wrapText="1"/>
    </xf>
    <xf numFmtId="4" fontId="5" fillId="0" borderId="16" xfId="0" applyNumberFormat="1" applyFont="1" applyBorder="1" applyAlignment="1">
      <alignment horizontal="center" vertical="center"/>
    </xf>
    <xf numFmtId="0" fontId="32" fillId="0" borderId="16" xfId="0" applyFont="1" applyBorder="1" applyAlignment="1">
      <alignment horizontal="center" vertical="center"/>
    </xf>
    <xf numFmtId="0" fontId="41" fillId="0" borderId="0" xfId="0" applyFont="1"/>
    <xf numFmtId="0" fontId="42" fillId="0" borderId="0" xfId="0" applyFont="1" applyAlignment="1">
      <alignment wrapText="1"/>
    </xf>
    <xf numFmtId="0" fontId="43" fillId="0" borderId="16" xfId="0" applyFont="1" applyBorder="1" applyAlignment="1">
      <alignment horizontal="center" vertical="center"/>
    </xf>
    <xf numFmtId="0" fontId="43" fillId="0" borderId="0" xfId="0" applyFont="1" applyAlignment="1">
      <alignment horizontal="center" vertical="center"/>
    </xf>
    <xf numFmtId="2" fontId="44" fillId="0" borderId="0" xfId="0" applyNumberFormat="1" applyFont="1" applyAlignment="1">
      <alignment horizontal="left" wrapText="1"/>
    </xf>
    <xf numFmtId="3" fontId="0" fillId="0" borderId="0" xfId="0" applyNumberFormat="1" applyAlignment="1">
      <alignment vertical="center" wrapText="1"/>
    </xf>
    <xf numFmtId="0" fontId="42" fillId="0" borderId="0" xfId="0" applyFont="1" applyAlignment="1">
      <alignment horizontal="left" wrapText="1"/>
    </xf>
    <xf numFmtId="169" fontId="25" fillId="6" borderId="41" xfId="0" applyNumberFormat="1" applyFont="1" applyFill="1" applyBorder="1"/>
    <xf numFmtId="37" fontId="20" fillId="0" borderId="15" xfId="0" applyNumberFormat="1" applyFont="1" applyBorder="1" applyAlignment="1" applyProtection="1">
      <alignment horizontal="right"/>
      <protection locked="0"/>
    </xf>
    <xf numFmtId="0" fontId="20" fillId="0" borderId="16" xfId="0" applyFont="1" applyBorder="1" applyAlignment="1" applyProtection="1">
      <alignment horizontal="left" wrapText="1"/>
      <protection locked="0"/>
    </xf>
    <xf numFmtId="0" fontId="30" fillId="0" borderId="16" xfId="0" applyFont="1" applyBorder="1" applyAlignment="1" applyProtection="1">
      <alignment horizontal="left" wrapText="1"/>
      <protection locked="0"/>
    </xf>
    <xf numFmtId="0" fontId="20" fillId="0" borderId="16" xfId="0" applyFont="1" applyBorder="1" applyAlignment="1" applyProtection="1">
      <alignment horizontal="center" wrapText="1"/>
      <protection locked="0"/>
    </xf>
    <xf numFmtId="167" fontId="20" fillId="0" borderId="16" xfId="0" applyNumberFormat="1" applyFont="1" applyBorder="1" applyAlignment="1" applyProtection="1">
      <alignment horizontal="right"/>
      <protection locked="0"/>
    </xf>
    <xf numFmtId="39" fontId="20" fillId="0" borderId="16" xfId="0" applyNumberFormat="1" applyFont="1" applyBorder="1" applyAlignment="1" applyProtection="1">
      <alignment horizontal="right"/>
      <protection locked="0"/>
    </xf>
    <xf numFmtId="39" fontId="19" fillId="0" borderId="17" xfId="0" applyNumberFormat="1" applyFont="1" applyBorder="1" applyAlignment="1" applyProtection="1">
      <alignment horizontal="right"/>
      <protection locked="0"/>
    </xf>
    <xf numFmtId="0" fontId="12" fillId="0" borderId="12" xfId="0" applyFont="1" applyBorder="1" applyAlignment="1">
      <alignment vertical="center"/>
    </xf>
    <xf numFmtId="0" fontId="45" fillId="0" borderId="16" xfId="0" applyFont="1" applyBorder="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45" fillId="0" borderId="13" xfId="0" applyFont="1" applyBorder="1" applyAlignment="1" applyProtection="1">
      <alignment horizontal="center" vertical="center" wrapText="1"/>
      <protection locked="0"/>
    </xf>
    <xf numFmtId="0" fontId="45" fillId="0" borderId="26" xfId="0" applyFont="1" applyBorder="1" applyAlignment="1" applyProtection="1">
      <alignment horizontal="center" wrapText="1"/>
      <protection locked="0"/>
    </xf>
    <xf numFmtId="0" fontId="45" fillId="0" borderId="20" xfId="0" applyFont="1" applyBorder="1" applyAlignment="1" applyProtection="1">
      <alignment horizontal="center" wrapText="1"/>
      <protection locked="0"/>
    </xf>
    <xf numFmtId="0" fontId="45" fillId="0" borderId="23" xfId="0" applyFont="1" applyBorder="1" applyAlignment="1" applyProtection="1">
      <alignment horizontal="center" wrapText="1"/>
      <protection locked="0"/>
    </xf>
    <xf numFmtId="0" fontId="29" fillId="0" borderId="16"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167" fontId="29" fillId="0" borderId="16" xfId="0" applyNumberFormat="1" applyFont="1" applyBorder="1" applyAlignment="1" applyProtection="1">
      <alignment horizontal="center" vertical="center"/>
      <protection locked="0"/>
    </xf>
    <xf numFmtId="167" fontId="29" fillId="0" borderId="0" xfId="0" applyNumberFormat="1" applyFont="1" applyAlignment="1" applyProtection="1">
      <alignment horizontal="center" vertical="center"/>
      <protection locked="0"/>
    </xf>
    <xf numFmtId="167" fontId="29" fillId="0" borderId="13" xfId="0" applyNumberFormat="1" applyFont="1" applyBorder="1" applyAlignment="1" applyProtection="1">
      <alignment horizontal="center" vertical="center"/>
      <protection locked="0"/>
    </xf>
    <xf numFmtId="0" fontId="26" fillId="0" borderId="16"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167" fontId="46" fillId="0" borderId="0" xfId="0" applyNumberFormat="1" applyFont="1" applyAlignment="1" applyProtection="1">
      <alignment horizontal="center" vertical="center"/>
      <protection locked="0"/>
    </xf>
    <xf numFmtId="0" fontId="23" fillId="0" borderId="15" xfId="0" applyFont="1" applyBorder="1" applyAlignment="1">
      <alignment horizontal="center" vertical="center"/>
    </xf>
    <xf numFmtId="0" fontId="23" fillId="0" borderId="7" xfId="0" applyFont="1" applyBorder="1" applyAlignment="1">
      <alignment horizontal="center" vertical="center"/>
    </xf>
    <xf numFmtId="37" fontId="22" fillId="0" borderId="25" xfId="0" applyNumberFormat="1" applyFont="1" applyBorder="1" applyAlignment="1" applyProtection="1">
      <alignment horizontal="center" vertical="center"/>
      <protection locked="0"/>
    </xf>
    <xf numFmtId="37" fontId="22" fillId="0" borderId="19" xfId="0" applyNumberFormat="1" applyFont="1" applyBorder="1" applyAlignment="1" applyProtection="1">
      <alignment horizontal="center" vertical="center"/>
      <protection locked="0"/>
    </xf>
    <xf numFmtId="37" fontId="22" fillId="0" borderId="22" xfId="0" applyNumberFormat="1" applyFont="1" applyBorder="1" applyAlignment="1" applyProtection="1">
      <alignment horizontal="center" vertical="center"/>
      <protection locked="0"/>
    </xf>
    <xf numFmtId="37" fontId="9" fillId="0" borderId="15" xfId="0" applyNumberFormat="1" applyFont="1" applyBorder="1" applyAlignment="1" applyProtection="1">
      <alignment horizontal="center" vertical="center"/>
      <protection locked="0"/>
    </xf>
    <xf numFmtId="37" fontId="9" fillId="0" borderId="7" xfId="0" applyNumberFormat="1" applyFont="1" applyBorder="1" applyAlignment="1" applyProtection="1">
      <alignment horizontal="center" vertical="center"/>
      <protection locked="0"/>
    </xf>
    <xf numFmtId="37" fontId="9" fillId="0" borderId="12" xfId="0" applyNumberFormat="1" applyFont="1" applyBorder="1" applyAlignment="1" applyProtection="1">
      <alignment horizontal="center" vertical="center"/>
      <protection locked="0"/>
    </xf>
    <xf numFmtId="37" fontId="7" fillId="0" borderId="15" xfId="0" applyNumberFormat="1" applyFont="1" applyBorder="1" applyAlignment="1" applyProtection="1">
      <alignment horizontal="center" vertical="center"/>
      <protection locked="0"/>
    </xf>
    <xf numFmtId="37" fontId="47" fillId="0" borderId="7" xfId="0" applyNumberFormat="1" applyFont="1" applyBorder="1" applyAlignment="1" applyProtection="1">
      <alignment horizontal="center" vertical="center"/>
      <protection locked="0"/>
    </xf>
    <xf numFmtId="37" fontId="47" fillId="0" borderId="12" xfId="0" applyNumberFormat="1" applyFont="1" applyBorder="1" applyAlignment="1" applyProtection="1">
      <alignment horizontal="center" vertical="center"/>
      <protection locked="0"/>
    </xf>
    <xf numFmtId="0" fontId="5" fillId="0" borderId="16" xfId="0" applyFont="1" applyBorder="1" applyAlignment="1">
      <alignment horizontal="left" vertical="center" wrapText="1"/>
    </xf>
    <xf numFmtId="49" fontId="0" fillId="0" borderId="0" xfId="0" applyNumberFormat="1" applyAlignment="1">
      <alignment horizontal="left" vertical="center" wrapText="1"/>
    </xf>
    <xf numFmtId="49" fontId="0" fillId="0" borderId="8" xfId="0" applyNumberFormat="1" applyBorder="1" applyAlignment="1">
      <alignment horizontal="left" vertical="center" wrapText="1"/>
    </xf>
    <xf numFmtId="49" fontId="0" fillId="0" borderId="0" xfId="0" applyNumberFormat="1" applyAlignment="1">
      <alignment horizontal="left" vertical="center"/>
    </xf>
    <xf numFmtId="49" fontId="0" fillId="0" borderId="8" xfId="0" applyNumberFormat="1" applyBorder="1" applyAlignment="1">
      <alignment horizontal="left" vertical="center"/>
    </xf>
    <xf numFmtId="0" fontId="0" fillId="0" borderId="0" xfId="4" applyFont="1" applyAlignment="1">
      <alignment horizontal="left" vertical="top" wrapText="1"/>
    </xf>
    <xf numFmtId="0" fontId="0" fillId="0" borderId="8" xfId="4" applyFont="1" applyBorder="1" applyAlignment="1">
      <alignment horizontal="left" vertical="top" wrapText="1"/>
    </xf>
    <xf numFmtId="0" fontId="0" fillId="0" borderId="0" xfId="0" applyAlignment="1">
      <alignment vertical="center" wrapText="1"/>
    </xf>
    <xf numFmtId="168" fontId="0" fillId="0" borderId="0" xfId="0" applyNumberFormat="1" applyBorder="1"/>
  </cellXfs>
  <cellStyles count="8">
    <cellStyle name="Normální" xfId="0" builtinId="0"/>
    <cellStyle name="normální 2" xfId="1" xr:uid="{AEAF1864-80EE-446D-BAD6-6983825203CF}"/>
    <cellStyle name="normální 3" xfId="3" xr:uid="{36B53FBD-3433-4E78-BECB-E6077D16C094}"/>
    <cellStyle name="normální 4" xfId="7" xr:uid="{CAA8924B-A452-4EA0-A8EF-0F9923B4FD6F}"/>
    <cellStyle name="normální_List1_1" xfId="5" xr:uid="{22C380BB-C80B-44A0-8F04-6B91B5917958}"/>
    <cellStyle name="normální_ROZPOCET_ODESILANI_11.4" xfId="2" xr:uid="{27E2A1A0-419B-421D-88F0-BD20358876DE}"/>
    <cellStyle name="normální_Škoda Vrchlabí, Hlavní brána, 24.9.2003" xfId="4" xr:uid="{5BC352B1-CC7B-469C-A3C8-4DDF4FD10D1A}"/>
    <cellStyle name="normální_ZPŠ-povídání" xfId="6" xr:uid="{623C3EB3-0D61-401B-B143-D2007749009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0AFA1-E49F-47BB-AE95-F5BBAFD724E4}">
  <dimension ref="B1:L81"/>
  <sheetViews>
    <sheetView tabSelected="1" workbookViewId="0">
      <selection activeCell="F74" sqref="F74"/>
    </sheetView>
  </sheetViews>
  <sheetFormatPr defaultRowHeight="14.25"/>
  <cols>
    <col min="1" max="2" width="2.375" customWidth="1"/>
    <col min="5" max="5" width="3.375" customWidth="1"/>
    <col min="6" max="6" width="24.625" customWidth="1"/>
    <col min="7" max="7" width="42.875" customWidth="1"/>
    <col min="8" max="8" width="9.625" customWidth="1"/>
    <col min="9" max="9" width="31.125" customWidth="1"/>
    <col min="10" max="10" width="24" customWidth="1"/>
    <col min="11" max="11" width="24.5" customWidth="1"/>
    <col min="12" max="12" width="40.125" customWidth="1"/>
  </cols>
  <sheetData>
    <row r="1" spans="2:12" ht="15" thickBot="1"/>
    <row r="2" spans="2:12">
      <c r="B2" s="203"/>
      <c r="C2" s="27"/>
      <c r="D2" s="27"/>
      <c r="E2" s="27"/>
      <c r="F2" s="27"/>
      <c r="G2" s="27"/>
      <c r="H2" s="27"/>
      <c r="I2" s="27"/>
      <c r="J2" s="27"/>
      <c r="K2" s="27"/>
      <c r="L2" s="29"/>
    </row>
    <row r="3" spans="2:12">
      <c r="B3" s="83"/>
      <c r="C3" s="79" t="s">
        <v>73</v>
      </c>
      <c r="D3" s="79"/>
      <c r="E3" s="204"/>
      <c r="F3" s="205"/>
      <c r="G3" s="206"/>
      <c r="H3" s="207"/>
      <c r="I3" s="207"/>
      <c r="J3" s="207"/>
      <c r="K3" s="207"/>
      <c r="L3" s="208"/>
    </row>
    <row r="4" spans="2:12">
      <c r="B4" s="83"/>
      <c r="C4" s="214" t="s">
        <v>74</v>
      </c>
      <c r="D4" s="214"/>
      <c r="E4" s="204"/>
      <c r="F4" s="205"/>
      <c r="G4" s="206"/>
      <c r="H4" s="207"/>
      <c r="I4" s="207"/>
      <c r="J4" s="207"/>
      <c r="K4" s="207"/>
      <c r="L4" s="208"/>
    </row>
    <row r="5" spans="2:12">
      <c r="B5" s="83"/>
      <c r="C5" s="214"/>
      <c r="D5" s="214"/>
      <c r="E5" s="204"/>
      <c r="F5" s="205"/>
      <c r="G5" s="206"/>
      <c r="H5" s="207"/>
      <c r="I5" s="207"/>
      <c r="J5" s="207"/>
      <c r="K5" s="207"/>
      <c r="L5" s="208"/>
    </row>
    <row r="6" spans="2:12">
      <c r="B6" s="83"/>
      <c r="C6" s="79" t="s">
        <v>75</v>
      </c>
      <c r="D6" s="79"/>
      <c r="E6" s="204"/>
      <c r="F6" s="205"/>
      <c r="G6" s="206"/>
      <c r="H6" s="207"/>
      <c r="I6" s="207"/>
      <c r="J6" s="207"/>
      <c r="K6" s="207"/>
      <c r="L6" s="208"/>
    </row>
    <row r="7" spans="2:12">
      <c r="B7" s="83"/>
      <c r="C7" s="300" t="s">
        <v>76</v>
      </c>
      <c r="D7" s="300"/>
      <c r="E7" s="300"/>
      <c r="F7" s="300"/>
      <c r="G7" s="300"/>
      <c r="H7" s="300"/>
      <c r="I7" s="300"/>
      <c r="J7" s="300"/>
      <c r="K7" s="300"/>
      <c r="L7" s="301"/>
    </row>
    <row r="8" spans="2:12">
      <c r="B8" s="83"/>
      <c r="C8" s="215"/>
      <c r="D8" s="215"/>
      <c r="E8" s="204"/>
      <c r="F8" s="205"/>
      <c r="G8" s="206"/>
      <c r="H8" s="207"/>
      <c r="I8" s="207"/>
      <c r="J8" s="207"/>
      <c r="K8" s="207"/>
      <c r="L8" s="208"/>
    </row>
    <row r="9" spans="2:12">
      <c r="B9" s="83"/>
      <c r="C9" s="216" t="s">
        <v>77</v>
      </c>
      <c r="D9" s="216"/>
      <c r="E9" s="204"/>
      <c r="F9" s="205"/>
      <c r="G9" s="206"/>
      <c r="H9" s="207"/>
      <c r="I9" s="207"/>
      <c r="J9" s="207"/>
      <c r="K9" s="207"/>
      <c r="L9" s="208"/>
    </row>
    <row r="10" spans="2:12">
      <c r="B10" s="83"/>
      <c r="C10" s="298" t="s">
        <v>78</v>
      </c>
      <c r="D10" s="298"/>
      <c r="E10" s="298"/>
      <c r="F10" s="298"/>
      <c r="G10" s="298"/>
      <c r="H10" s="298"/>
      <c r="I10" s="298"/>
      <c r="J10" s="298"/>
      <c r="K10" s="298"/>
      <c r="L10" s="299"/>
    </row>
    <row r="11" spans="2:12">
      <c r="B11" s="83"/>
      <c r="C11" s="298" t="s">
        <v>79</v>
      </c>
      <c r="D11" s="298"/>
      <c r="E11" s="298"/>
      <c r="F11" s="298"/>
      <c r="G11" s="298"/>
      <c r="H11" s="298"/>
      <c r="I11" s="298"/>
      <c r="J11" s="298"/>
      <c r="K11" s="298"/>
      <c r="L11" s="299"/>
    </row>
    <row r="12" spans="2:12">
      <c r="B12" s="83"/>
      <c r="C12" s="298" t="s">
        <v>80</v>
      </c>
      <c r="D12" s="298"/>
      <c r="E12" s="298"/>
      <c r="F12" s="298"/>
      <c r="G12" s="298"/>
      <c r="H12" s="298"/>
      <c r="I12" s="298"/>
      <c r="J12" s="298"/>
      <c r="K12" s="298"/>
      <c r="L12" s="299"/>
    </row>
    <row r="13" spans="2:12">
      <c r="B13" s="83"/>
      <c r="C13" s="298" t="s">
        <v>81</v>
      </c>
      <c r="D13" s="298"/>
      <c r="E13" s="298"/>
      <c r="F13" s="298"/>
      <c r="G13" s="298"/>
      <c r="H13" s="298"/>
      <c r="I13" s="298"/>
      <c r="J13" s="298"/>
      <c r="K13" s="298"/>
      <c r="L13" s="299"/>
    </row>
    <row r="14" spans="2:12">
      <c r="B14" s="83"/>
      <c r="C14" s="298" t="s">
        <v>82</v>
      </c>
      <c r="D14" s="298"/>
      <c r="E14" s="298"/>
      <c r="F14" s="298"/>
      <c r="G14" s="298"/>
      <c r="H14" s="298"/>
      <c r="I14" s="298"/>
      <c r="J14" s="298"/>
      <c r="K14" s="298"/>
      <c r="L14" s="299"/>
    </row>
    <row r="15" spans="2:12">
      <c r="B15" s="83"/>
      <c r="C15" s="298" t="s">
        <v>83</v>
      </c>
      <c r="D15" s="298"/>
      <c r="E15" s="298"/>
      <c r="F15" s="298"/>
      <c r="G15" s="298"/>
      <c r="H15" s="298"/>
      <c r="I15" s="298"/>
      <c r="J15" s="298"/>
      <c r="K15" s="298"/>
      <c r="L15" s="299"/>
    </row>
    <row r="16" spans="2:12">
      <c r="B16" s="83"/>
      <c r="C16" s="298" t="s">
        <v>84</v>
      </c>
      <c r="D16" s="298"/>
      <c r="E16" s="298"/>
      <c r="F16" s="298"/>
      <c r="G16" s="298"/>
      <c r="H16" s="298"/>
      <c r="I16" s="298"/>
      <c r="J16" s="298"/>
      <c r="K16" s="298"/>
      <c r="L16" s="299"/>
    </row>
    <row r="17" spans="2:12">
      <c r="B17" s="83"/>
      <c r="C17" s="298" t="s">
        <v>85</v>
      </c>
      <c r="D17" s="298"/>
      <c r="E17" s="298"/>
      <c r="F17" s="298"/>
      <c r="G17" s="298"/>
      <c r="H17" s="298"/>
      <c r="I17" s="298"/>
      <c r="J17" s="298"/>
      <c r="K17" s="298"/>
      <c r="L17" s="299"/>
    </row>
    <row r="18" spans="2:12">
      <c r="B18" s="83"/>
      <c r="C18" s="298" t="s">
        <v>86</v>
      </c>
      <c r="D18" s="298"/>
      <c r="E18" s="298"/>
      <c r="F18" s="298"/>
      <c r="G18" s="298"/>
      <c r="H18" s="298"/>
      <c r="I18" s="298"/>
      <c r="J18" s="298"/>
      <c r="K18" s="298"/>
      <c r="L18" s="299"/>
    </row>
    <row r="19" spans="2:12">
      <c r="B19" s="83"/>
      <c r="C19" s="302" t="s">
        <v>87</v>
      </c>
      <c r="D19" s="302"/>
      <c r="E19" s="302"/>
      <c r="F19" s="302"/>
      <c r="G19" s="302"/>
      <c r="H19" s="302"/>
      <c r="I19" s="302"/>
      <c r="J19" s="302"/>
      <c r="K19" s="302"/>
      <c r="L19" s="303"/>
    </row>
    <row r="20" spans="2:12">
      <c r="B20" s="83"/>
      <c r="C20" s="298" t="s">
        <v>88</v>
      </c>
      <c r="D20" s="298"/>
      <c r="E20" s="298"/>
      <c r="F20" s="298"/>
      <c r="G20" s="298"/>
      <c r="H20" s="298"/>
      <c r="I20" s="298"/>
      <c r="J20" s="298"/>
      <c r="K20" s="298"/>
      <c r="L20" s="299"/>
    </row>
    <row r="21" spans="2:12">
      <c r="B21" s="83"/>
      <c r="C21" s="298" t="s">
        <v>89</v>
      </c>
      <c r="D21" s="298"/>
      <c r="E21" s="298"/>
      <c r="F21" s="298"/>
      <c r="G21" s="298"/>
      <c r="H21" s="298"/>
      <c r="I21" s="298"/>
      <c r="J21" s="298"/>
      <c r="K21" s="298"/>
      <c r="L21" s="299"/>
    </row>
    <row r="22" spans="2:12">
      <c r="B22" s="83"/>
      <c r="C22" s="298" t="s">
        <v>90</v>
      </c>
      <c r="D22" s="298"/>
      <c r="E22" s="298"/>
      <c r="F22" s="298"/>
      <c r="G22" s="298"/>
      <c r="H22" s="298"/>
      <c r="I22" s="298"/>
      <c r="J22" s="298"/>
      <c r="K22" s="298"/>
      <c r="L22" s="299"/>
    </row>
    <row r="23" spans="2:12">
      <c r="B23" s="83"/>
      <c r="C23" s="298" t="s">
        <v>91</v>
      </c>
      <c r="D23" s="298"/>
      <c r="E23" s="298"/>
      <c r="F23" s="298"/>
      <c r="G23" s="298"/>
      <c r="H23" s="298"/>
      <c r="I23" s="298"/>
      <c r="J23" s="298"/>
      <c r="K23" s="298"/>
      <c r="L23" s="299"/>
    </row>
    <row r="24" spans="2:12">
      <c r="B24" s="83"/>
      <c r="C24" s="298" t="s">
        <v>92</v>
      </c>
      <c r="D24" s="298"/>
      <c r="E24" s="298"/>
      <c r="F24" s="298"/>
      <c r="G24" s="298"/>
      <c r="H24" s="298"/>
      <c r="I24" s="298"/>
      <c r="J24" s="298"/>
      <c r="K24" s="298"/>
      <c r="L24" s="299"/>
    </row>
    <row r="25" spans="2:12" ht="15" thickBot="1">
      <c r="B25" s="41"/>
      <c r="C25" s="217"/>
      <c r="D25" s="217"/>
      <c r="E25" s="209"/>
      <c r="F25" s="210"/>
      <c r="G25" s="211"/>
      <c r="H25" s="212"/>
      <c r="I25" s="212"/>
      <c r="J25" s="212"/>
      <c r="K25" s="212"/>
      <c r="L25" s="213"/>
    </row>
    <row r="26" spans="2:12" ht="15" thickBot="1"/>
    <row r="27" spans="2:12" ht="15.75">
      <c r="B27" s="203"/>
      <c r="C27" s="218" t="s">
        <v>93</v>
      </c>
      <c r="D27" s="218"/>
      <c r="E27" s="37"/>
      <c r="F27" s="37"/>
      <c r="G27" s="37"/>
      <c r="H27" s="38"/>
      <c r="I27" s="33"/>
      <c r="J27" s="33"/>
      <c r="K27" s="33"/>
    </row>
    <row r="28" spans="2:12">
      <c r="B28" s="83"/>
      <c r="C28" s="33"/>
      <c r="D28" s="33"/>
      <c r="E28" s="33"/>
      <c r="F28" s="33"/>
      <c r="G28" s="33"/>
      <c r="H28" s="39"/>
      <c r="I28" s="33"/>
      <c r="J28" s="33"/>
      <c r="K28" s="33"/>
    </row>
    <row r="29" spans="2:12">
      <c r="B29" s="83"/>
      <c r="C29" s="219" t="s">
        <v>14</v>
      </c>
      <c r="D29" s="219"/>
      <c r="E29" s="219" t="s">
        <v>94</v>
      </c>
      <c r="F29" s="33"/>
      <c r="G29" s="33"/>
      <c r="H29" s="39"/>
      <c r="I29" s="33"/>
      <c r="J29" s="33"/>
      <c r="K29" s="33"/>
    </row>
    <row r="30" spans="2:12">
      <c r="B30" s="83"/>
      <c r="C30" s="33"/>
      <c r="D30" s="33"/>
      <c r="E30" s="33"/>
      <c r="F30" s="33"/>
      <c r="G30" s="33"/>
      <c r="H30" s="39"/>
      <c r="I30" s="33"/>
      <c r="J30" s="33"/>
      <c r="K30" s="33"/>
    </row>
    <row r="31" spans="2:12">
      <c r="B31" s="83"/>
      <c r="C31" s="33" t="s">
        <v>95</v>
      </c>
      <c r="D31" s="33"/>
      <c r="E31" s="220" t="s">
        <v>96</v>
      </c>
      <c r="F31" s="33"/>
      <c r="G31" s="33"/>
      <c r="H31" s="39"/>
      <c r="I31" s="33"/>
      <c r="J31" s="33"/>
      <c r="K31" s="33"/>
    </row>
    <row r="32" spans="2:12">
      <c r="B32" s="83"/>
      <c r="C32" s="33"/>
      <c r="D32" s="33"/>
      <c r="E32" s="33"/>
      <c r="F32" s="33"/>
      <c r="G32" s="33"/>
      <c r="H32" s="39"/>
      <c r="I32" s="33"/>
      <c r="J32" s="33"/>
      <c r="K32" s="33"/>
    </row>
    <row r="33" spans="2:11">
      <c r="B33" s="83"/>
      <c r="C33" s="33"/>
      <c r="D33" s="33"/>
      <c r="E33" s="33" t="s">
        <v>97</v>
      </c>
      <c r="F33" s="33" t="s">
        <v>98</v>
      </c>
      <c r="G33" s="33"/>
      <c r="H33" s="39"/>
      <c r="I33" s="33"/>
      <c r="J33" s="33"/>
      <c r="K33" s="33"/>
    </row>
    <row r="34" spans="2:11">
      <c r="B34" s="83"/>
      <c r="C34" s="33"/>
      <c r="D34" s="33"/>
      <c r="E34" s="33"/>
      <c r="F34" s="33"/>
      <c r="G34" s="33"/>
      <c r="H34" s="39"/>
      <c r="I34" s="33"/>
      <c r="J34" s="33"/>
      <c r="K34" s="33"/>
    </row>
    <row r="35" spans="2:11">
      <c r="B35" s="83"/>
      <c r="C35" s="33"/>
      <c r="D35" s="33"/>
      <c r="E35" s="33" t="s">
        <v>99</v>
      </c>
      <c r="F35" s="33" t="s">
        <v>100</v>
      </c>
      <c r="G35" s="33"/>
      <c r="H35" s="39"/>
      <c r="I35" s="33"/>
      <c r="J35" s="33"/>
      <c r="K35" s="33"/>
    </row>
    <row r="36" spans="2:11">
      <c r="B36" s="83"/>
      <c r="C36" s="33"/>
      <c r="D36" s="33"/>
      <c r="E36" s="33"/>
      <c r="F36" s="33" t="s">
        <v>101</v>
      </c>
      <c r="G36" s="33"/>
      <c r="H36" s="39"/>
      <c r="I36" s="33"/>
      <c r="J36" s="33"/>
      <c r="K36" s="33"/>
    </row>
    <row r="37" spans="2:11">
      <c r="B37" s="83"/>
      <c r="C37" s="33"/>
      <c r="D37" s="33"/>
      <c r="E37" s="33"/>
      <c r="F37" s="33"/>
      <c r="G37" s="33"/>
      <c r="H37" s="39"/>
      <c r="I37" s="33"/>
      <c r="J37" s="33"/>
      <c r="K37" s="33"/>
    </row>
    <row r="38" spans="2:11">
      <c r="B38" s="83"/>
      <c r="C38" s="33"/>
      <c r="D38" s="33"/>
      <c r="E38" s="33" t="s">
        <v>102</v>
      </c>
      <c r="F38" s="33" t="s">
        <v>103</v>
      </c>
      <c r="G38" s="33"/>
      <c r="H38" s="39"/>
      <c r="I38" s="33"/>
      <c r="J38" s="33"/>
      <c r="K38" s="33"/>
    </row>
    <row r="39" spans="2:11">
      <c r="B39" s="83"/>
      <c r="C39" s="33"/>
      <c r="D39" s="33"/>
      <c r="E39" s="33"/>
      <c r="F39" s="33"/>
      <c r="G39" s="33"/>
      <c r="H39" s="39"/>
      <c r="I39" s="33"/>
      <c r="J39" s="33"/>
      <c r="K39" s="33"/>
    </row>
    <row r="40" spans="2:11">
      <c r="B40" s="83"/>
      <c r="C40" s="33"/>
      <c r="D40" s="33"/>
      <c r="E40" s="33" t="s">
        <v>104</v>
      </c>
      <c r="F40" s="33" t="s">
        <v>105</v>
      </c>
      <c r="G40" s="33"/>
      <c r="H40" s="39"/>
      <c r="I40" s="33"/>
      <c r="J40" s="33"/>
      <c r="K40" s="33"/>
    </row>
    <row r="41" spans="2:11">
      <c r="B41" s="83"/>
      <c r="C41" s="33"/>
      <c r="D41" s="33"/>
      <c r="E41" s="33"/>
      <c r="F41" s="33"/>
      <c r="G41" s="33"/>
      <c r="H41" s="39"/>
      <c r="I41" s="33"/>
      <c r="J41" s="33"/>
      <c r="K41" s="33"/>
    </row>
    <row r="42" spans="2:11">
      <c r="B42" s="83"/>
      <c r="C42" s="33"/>
      <c r="D42" s="33"/>
      <c r="E42" s="33" t="s">
        <v>106</v>
      </c>
      <c r="F42" s="33" t="s">
        <v>107</v>
      </c>
      <c r="G42" s="33"/>
      <c r="H42" s="39"/>
      <c r="I42" s="33"/>
      <c r="J42" s="33"/>
      <c r="K42" s="33"/>
    </row>
    <row r="43" spans="2:11">
      <c r="B43" s="83"/>
      <c r="C43" s="33"/>
      <c r="D43" s="33"/>
      <c r="E43" s="33"/>
      <c r="F43" s="33"/>
      <c r="G43" s="33"/>
      <c r="H43" s="39"/>
      <c r="I43" s="33"/>
      <c r="J43" s="33"/>
      <c r="K43" s="33"/>
    </row>
    <row r="44" spans="2:11">
      <c r="B44" s="83"/>
      <c r="C44" s="33"/>
      <c r="D44" s="33"/>
      <c r="E44" s="33" t="s">
        <v>108</v>
      </c>
      <c r="F44" s="33" t="s">
        <v>109</v>
      </c>
      <c r="G44" s="33"/>
      <c r="H44" s="39"/>
      <c r="I44" s="33"/>
      <c r="J44" s="33"/>
      <c r="K44" s="33"/>
    </row>
    <row r="45" spans="2:11">
      <c r="B45" s="83"/>
      <c r="C45" s="33"/>
      <c r="D45" s="33"/>
      <c r="E45" s="33"/>
      <c r="F45" s="33" t="s">
        <v>110</v>
      </c>
      <c r="G45" s="33"/>
      <c r="H45" s="39"/>
      <c r="I45" s="33"/>
      <c r="J45" s="33"/>
      <c r="K45" s="33"/>
    </row>
    <row r="46" spans="2:11">
      <c r="B46" s="83"/>
      <c r="C46" s="33"/>
      <c r="D46" s="33"/>
      <c r="E46" s="33"/>
      <c r="F46" s="33"/>
      <c r="G46" s="33"/>
      <c r="H46" s="39"/>
      <c r="I46" s="33"/>
      <c r="J46" s="33"/>
      <c r="K46" s="33"/>
    </row>
    <row r="47" spans="2:11">
      <c r="B47" s="83"/>
      <c r="C47" s="33"/>
      <c r="D47" s="33"/>
      <c r="E47" s="33" t="s">
        <v>111</v>
      </c>
      <c r="F47" s="33" t="s">
        <v>112</v>
      </c>
      <c r="G47" s="33"/>
      <c r="H47" s="39"/>
      <c r="I47" s="33"/>
      <c r="J47" s="33"/>
      <c r="K47" s="33"/>
    </row>
    <row r="48" spans="2:11">
      <c r="B48" s="83"/>
      <c r="C48" s="33"/>
      <c r="D48" s="33"/>
      <c r="E48" s="33"/>
      <c r="F48" s="33"/>
      <c r="G48" s="33"/>
      <c r="H48" s="39"/>
      <c r="I48" s="33"/>
      <c r="J48" s="33"/>
      <c r="K48" s="33"/>
    </row>
    <row r="49" spans="2:11">
      <c r="B49" s="83"/>
      <c r="C49" s="33"/>
      <c r="D49" s="33"/>
      <c r="E49" s="33" t="s">
        <v>113</v>
      </c>
      <c r="F49" s="33" t="s">
        <v>114</v>
      </c>
      <c r="G49" s="33"/>
      <c r="H49" s="39"/>
      <c r="I49" s="33"/>
      <c r="J49" s="33"/>
      <c r="K49" s="33"/>
    </row>
    <row r="50" spans="2:11">
      <c r="B50" s="83"/>
      <c r="C50" s="33"/>
      <c r="D50" s="33"/>
      <c r="E50" s="33"/>
      <c r="F50" s="33"/>
      <c r="G50" s="33"/>
      <c r="H50" s="39"/>
      <c r="I50" s="33"/>
      <c r="J50" s="33"/>
      <c r="K50" s="33"/>
    </row>
    <row r="51" spans="2:11">
      <c r="B51" s="83"/>
      <c r="C51" s="33"/>
      <c r="D51" s="33"/>
      <c r="E51" s="33" t="s">
        <v>115</v>
      </c>
      <c r="F51" s="33" t="s">
        <v>116</v>
      </c>
      <c r="G51" s="33"/>
      <c r="H51" s="39"/>
      <c r="I51" s="33"/>
      <c r="J51" s="33"/>
      <c r="K51" s="33"/>
    </row>
    <row r="52" spans="2:11">
      <c r="B52" s="83"/>
      <c r="C52" s="33"/>
      <c r="D52" s="33"/>
      <c r="E52" s="33"/>
      <c r="F52" s="33" t="s">
        <v>117</v>
      </c>
      <c r="G52" s="33"/>
      <c r="H52" s="39"/>
      <c r="I52" s="33"/>
      <c r="J52" s="33"/>
      <c r="K52" s="33"/>
    </row>
    <row r="53" spans="2:11">
      <c r="B53" s="83"/>
      <c r="C53" s="33"/>
      <c r="D53" s="33"/>
      <c r="E53" s="33"/>
      <c r="F53" s="33"/>
      <c r="G53" s="33"/>
      <c r="H53" s="39"/>
      <c r="I53" s="33"/>
      <c r="J53" s="33"/>
      <c r="K53" s="33"/>
    </row>
    <row r="54" spans="2:11">
      <c r="B54" s="83"/>
      <c r="C54" s="33"/>
      <c r="D54" s="33"/>
      <c r="E54" s="33" t="s">
        <v>118</v>
      </c>
      <c r="F54" s="221" t="s">
        <v>119</v>
      </c>
      <c r="G54" s="34"/>
      <c r="H54" s="40"/>
      <c r="I54" s="34"/>
      <c r="J54" s="35"/>
      <c r="K54" s="36"/>
    </row>
    <row r="55" spans="2:11">
      <c r="B55" s="83"/>
      <c r="C55" s="33"/>
      <c r="D55" s="33"/>
      <c r="E55" s="33"/>
      <c r="F55" s="221"/>
      <c r="G55" s="34"/>
      <c r="H55" s="40"/>
      <c r="I55" s="34"/>
      <c r="J55" s="35"/>
      <c r="K55" s="36"/>
    </row>
    <row r="56" spans="2:11">
      <c r="B56" s="83"/>
      <c r="C56" s="33"/>
      <c r="D56" s="33"/>
      <c r="E56" s="33" t="s">
        <v>120</v>
      </c>
      <c r="F56" s="222" t="s">
        <v>121</v>
      </c>
      <c r="G56" s="34"/>
      <c r="H56" s="40"/>
      <c r="I56" s="34"/>
      <c r="J56" s="35"/>
      <c r="K56" s="36"/>
    </row>
    <row r="57" spans="2:11">
      <c r="B57" s="83"/>
      <c r="C57" s="33"/>
      <c r="D57" s="33"/>
      <c r="E57" s="33"/>
      <c r="F57" s="221" t="s">
        <v>122</v>
      </c>
      <c r="G57" s="34"/>
      <c r="H57" s="40"/>
      <c r="I57" s="34"/>
      <c r="J57" s="35"/>
      <c r="K57" s="36"/>
    </row>
    <row r="58" spans="2:11">
      <c r="B58" s="83"/>
      <c r="C58" s="33"/>
      <c r="D58" s="33"/>
      <c r="E58" s="33"/>
      <c r="F58" s="221"/>
      <c r="G58" s="34"/>
      <c r="H58" s="40"/>
      <c r="I58" s="34"/>
      <c r="J58" s="35"/>
      <c r="K58" s="36"/>
    </row>
    <row r="59" spans="2:11">
      <c r="B59" s="83"/>
      <c r="C59" s="33"/>
      <c r="D59" s="33"/>
      <c r="E59" s="33" t="s">
        <v>123</v>
      </c>
      <c r="F59" s="222" t="s">
        <v>124</v>
      </c>
      <c r="G59" s="34"/>
      <c r="H59" s="40"/>
      <c r="I59" s="34"/>
      <c r="J59" s="35"/>
      <c r="K59" s="36"/>
    </row>
    <row r="60" spans="2:11">
      <c r="B60" s="83"/>
      <c r="C60" s="33"/>
      <c r="D60" s="33"/>
      <c r="E60" s="33"/>
      <c r="F60" s="33"/>
      <c r="G60" s="33"/>
      <c r="H60" s="39"/>
      <c r="I60" s="33"/>
      <c r="J60" s="33"/>
      <c r="K60" s="33"/>
    </row>
    <row r="61" spans="2:11">
      <c r="B61" s="83"/>
      <c r="C61" s="33"/>
      <c r="D61" s="33"/>
      <c r="E61" s="33" t="s">
        <v>125</v>
      </c>
      <c r="F61" s="33" t="s">
        <v>126</v>
      </c>
      <c r="G61" s="33"/>
      <c r="H61" s="39"/>
      <c r="I61" s="33"/>
      <c r="J61" s="33"/>
      <c r="K61" s="33"/>
    </row>
    <row r="62" spans="2:11">
      <c r="B62" s="83"/>
      <c r="C62" s="33"/>
      <c r="D62" s="33"/>
      <c r="E62" s="33"/>
      <c r="F62" s="33" t="s">
        <v>127</v>
      </c>
      <c r="G62" s="33"/>
      <c r="H62" s="39"/>
      <c r="I62" s="33"/>
      <c r="J62" s="33"/>
      <c r="K62" s="33"/>
    </row>
    <row r="63" spans="2:11">
      <c r="B63" s="83"/>
      <c r="C63" s="33"/>
      <c r="D63" s="33"/>
      <c r="E63" s="33"/>
      <c r="F63" s="33"/>
      <c r="G63" s="33"/>
      <c r="H63" s="39"/>
      <c r="I63" s="33"/>
      <c r="J63" s="33"/>
      <c r="K63" s="33"/>
    </row>
    <row r="64" spans="2:11">
      <c r="B64" s="83"/>
      <c r="C64" s="33"/>
      <c r="D64" s="33"/>
      <c r="E64" s="33" t="s">
        <v>128</v>
      </c>
      <c r="F64" s="33" t="s">
        <v>129</v>
      </c>
      <c r="G64" s="33"/>
      <c r="H64" s="39"/>
      <c r="I64" s="33"/>
      <c r="J64" s="33"/>
      <c r="K64" s="33"/>
    </row>
    <row r="65" spans="2:11">
      <c r="B65" s="83"/>
      <c r="C65" s="33"/>
      <c r="D65" s="33"/>
      <c r="E65" s="33"/>
      <c r="F65" s="33"/>
      <c r="G65" s="33"/>
      <c r="H65" s="39"/>
      <c r="I65" s="33"/>
      <c r="J65" s="33"/>
      <c r="K65" s="33"/>
    </row>
    <row r="66" spans="2:11" ht="15">
      <c r="B66" s="83"/>
      <c r="C66" s="33" t="s">
        <v>130</v>
      </c>
      <c r="D66" s="33"/>
      <c r="E66" s="222" t="s">
        <v>131</v>
      </c>
      <c r="F66" s="223"/>
      <c r="G66" s="34"/>
      <c r="H66" s="40"/>
      <c r="I66" s="34"/>
      <c r="J66" s="35"/>
      <c r="K66" s="36"/>
    </row>
    <row r="67" spans="2:11" ht="15">
      <c r="B67" s="83"/>
      <c r="C67" s="33"/>
      <c r="D67" s="33"/>
      <c r="E67" s="221" t="s">
        <v>132</v>
      </c>
      <c r="F67" s="223"/>
      <c r="G67" s="34"/>
      <c r="H67" s="40"/>
      <c r="I67" s="34"/>
      <c r="J67" s="35"/>
      <c r="K67" s="36"/>
    </row>
    <row r="68" spans="2:11">
      <c r="B68" s="83"/>
      <c r="C68" s="33"/>
      <c r="D68" s="33"/>
      <c r="E68" s="33"/>
      <c r="F68" s="33"/>
      <c r="G68" s="33"/>
      <c r="H68" s="39"/>
      <c r="I68" s="33"/>
      <c r="J68" s="33"/>
      <c r="K68" s="33"/>
    </row>
    <row r="69" spans="2:11">
      <c r="B69" s="83"/>
      <c r="C69" s="33" t="s">
        <v>133</v>
      </c>
      <c r="D69" s="33"/>
      <c r="E69" s="33" t="s">
        <v>134</v>
      </c>
      <c r="F69" s="33"/>
      <c r="G69" s="33"/>
      <c r="H69" s="39"/>
      <c r="I69" s="33"/>
      <c r="J69" s="33"/>
      <c r="K69" s="33"/>
    </row>
    <row r="70" spans="2:11">
      <c r="B70" s="83"/>
      <c r="C70" s="33"/>
      <c r="D70" s="33"/>
      <c r="E70" s="33" t="s">
        <v>135</v>
      </c>
      <c r="F70" s="33"/>
      <c r="G70" s="33"/>
      <c r="H70" s="39"/>
      <c r="I70" s="33"/>
      <c r="J70" s="33"/>
      <c r="K70" s="33"/>
    </row>
    <row r="71" spans="2:11">
      <c r="B71" s="83"/>
      <c r="C71" s="33"/>
      <c r="D71" s="33"/>
      <c r="E71" s="33" t="s">
        <v>136</v>
      </c>
      <c r="F71" s="33"/>
      <c r="G71" s="33"/>
      <c r="H71" s="39"/>
      <c r="I71" s="33"/>
      <c r="J71" s="33"/>
      <c r="K71" s="33"/>
    </row>
    <row r="72" spans="2:11">
      <c r="B72" s="83"/>
      <c r="C72" s="33"/>
      <c r="D72" s="33"/>
      <c r="E72" s="33"/>
      <c r="F72" s="33"/>
      <c r="G72" s="33"/>
      <c r="H72" s="39"/>
      <c r="I72" s="33"/>
      <c r="J72" s="33"/>
      <c r="K72" s="33"/>
    </row>
    <row r="73" spans="2:11">
      <c r="B73" s="83"/>
      <c r="C73" s="33"/>
      <c r="D73" s="33"/>
      <c r="E73" s="33" t="s">
        <v>137</v>
      </c>
      <c r="F73" s="33"/>
      <c r="G73" s="33"/>
      <c r="H73" s="39"/>
      <c r="I73" s="33"/>
      <c r="J73" s="33"/>
      <c r="K73" s="33"/>
    </row>
    <row r="74" spans="2:11">
      <c r="B74" s="83"/>
      <c r="C74" s="33"/>
      <c r="D74" s="33"/>
      <c r="E74" s="33" t="s">
        <v>138</v>
      </c>
      <c r="F74" s="33"/>
      <c r="G74" s="33"/>
      <c r="H74" s="39"/>
      <c r="I74" s="33"/>
      <c r="J74" s="33"/>
      <c r="K74" s="33"/>
    </row>
    <row r="75" spans="2:11">
      <c r="B75" s="83"/>
      <c r="C75" s="33"/>
      <c r="D75" s="33"/>
      <c r="E75" s="33" t="s">
        <v>139</v>
      </c>
      <c r="F75" s="33"/>
      <c r="G75" s="33"/>
      <c r="H75" s="39"/>
      <c r="I75" s="33"/>
      <c r="J75" s="33"/>
      <c r="K75" s="33"/>
    </row>
    <row r="76" spans="2:11">
      <c r="B76" s="83"/>
      <c r="C76" s="33"/>
      <c r="D76" s="33"/>
      <c r="E76" s="33"/>
      <c r="F76" s="33"/>
      <c r="G76" s="33"/>
      <c r="H76" s="39"/>
      <c r="I76" s="33"/>
      <c r="J76" s="33"/>
      <c r="K76" s="33"/>
    </row>
    <row r="77" spans="2:11">
      <c r="B77" s="83"/>
      <c r="C77" s="33" t="s">
        <v>140</v>
      </c>
      <c r="D77" s="33"/>
      <c r="E77" s="33" t="s">
        <v>141</v>
      </c>
      <c r="F77" s="33"/>
      <c r="G77" s="33"/>
      <c r="H77" s="39"/>
      <c r="I77" s="33"/>
      <c r="J77" s="33"/>
      <c r="K77" s="33"/>
    </row>
    <row r="78" spans="2:11">
      <c r="B78" s="83"/>
      <c r="C78" s="33"/>
      <c r="D78" s="33"/>
      <c r="E78" s="33" t="s">
        <v>142</v>
      </c>
      <c r="F78" s="33"/>
      <c r="G78" s="33"/>
      <c r="H78" s="39"/>
      <c r="I78" s="33"/>
      <c r="J78" s="33"/>
      <c r="K78" s="33"/>
    </row>
    <row r="79" spans="2:11">
      <c r="B79" s="83"/>
      <c r="C79" s="33"/>
      <c r="D79" s="33"/>
      <c r="E79" s="33"/>
      <c r="F79" s="33"/>
      <c r="G79" s="33"/>
      <c r="H79" s="39"/>
      <c r="I79" s="33"/>
      <c r="J79" s="33"/>
      <c r="K79" s="33"/>
    </row>
    <row r="80" spans="2:11">
      <c r="B80" s="83"/>
      <c r="C80" s="33" t="s">
        <v>143</v>
      </c>
      <c r="D80" s="33"/>
      <c r="E80" s="33" t="s">
        <v>144</v>
      </c>
      <c r="F80" s="33"/>
      <c r="G80" s="33"/>
      <c r="H80" s="39"/>
      <c r="I80" s="33"/>
      <c r="J80" s="33"/>
      <c r="K80" s="33"/>
    </row>
    <row r="81" spans="2:11" ht="15" thickBot="1">
      <c r="B81" s="41"/>
      <c r="C81" s="224"/>
      <c r="D81" s="224"/>
      <c r="E81" s="224" t="s">
        <v>145</v>
      </c>
      <c r="F81" s="224"/>
      <c r="G81" s="224"/>
      <c r="H81" s="225"/>
      <c r="I81" s="33"/>
      <c r="J81" s="33"/>
      <c r="K81" s="33"/>
    </row>
  </sheetData>
  <mergeCells count="16">
    <mergeCell ref="C21:L21"/>
    <mergeCell ref="C22:L22"/>
    <mergeCell ref="C23:L23"/>
    <mergeCell ref="C24:L24"/>
    <mergeCell ref="C15:L15"/>
    <mergeCell ref="C16:L16"/>
    <mergeCell ref="C17:L17"/>
    <mergeCell ref="C18:L18"/>
    <mergeCell ref="C19:L19"/>
    <mergeCell ref="C20:L20"/>
    <mergeCell ref="C14:L14"/>
    <mergeCell ref="C7:L7"/>
    <mergeCell ref="C10:L10"/>
    <mergeCell ref="C11:L11"/>
    <mergeCell ref="C12:L12"/>
    <mergeCell ref="C13:L13"/>
  </mergeCells>
  <pageMargins left="0.7" right="0.7" top="0.78740157499999996" bottom="0.78740157499999996" header="0.3" footer="0.3"/>
  <headerFooter>
    <oddFooter>&amp;L_x000D_&amp;1#&amp;"Arial"&amp;7&amp;K999999 Classification: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9286E-C517-49B0-BD9E-3F1D991F8C4F}">
  <dimension ref="A1:Z69"/>
  <sheetViews>
    <sheetView workbookViewId="0">
      <selection activeCell="H60" sqref="H60"/>
    </sheetView>
  </sheetViews>
  <sheetFormatPr defaultRowHeight="14.25"/>
  <cols>
    <col min="1" max="1" width="8.5" customWidth="1"/>
    <col min="2" max="2" width="3.25" customWidth="1"/>
    <col min="3" max="3" width="15.875" customWidth="1"/>
    <col min="4" max="4" width="44.375" customWidth="1"/>
    <col min="6" max="6" width="8.375" customWidth="1"/>
    <col min="7" max="7" width="19.125" customWidth="1"/>
    <col min="8" max="8" width="19.625" customWidth="1"/>
    <col min="9" max="12" width="0" hidden="1" customWidth="1"/>
    <col min="13" max="15" width="9" hidden="1" customWidth="1"/>
    <col min="16" max="16" width="1.125" customWidth="1"/>
    <col min="17" max="17" width="2.125" customWidth="1"/>
    <col min="18" max="18" width="2.875" customWidth="1"/>
    <col min="20" max="20" width="8.875" customWidth="1"/>
    <col min="21" max="21" width="13.125" customWidth="1"/>
    <col min="22" max="22" width="43.875" customWidth="1"/>
    <col min="23" max="23" width="10.625" customWidth="1"/>
    <col min="24" max="24" width="7.25" customWidth="1"/>
    <col min="25" max="25" width="14.875" customWidth="1"/>
    <col min="26" max="26" width="49.25" customWidth="1"/>
  </cols>
  <sheetData>
    <row r="1" spans="1:19">
      <c r="A1" s="52" t="s">
        <v>0</v>
      </c>
      <c r="B1" s="53"/>
      <c r="C1" s="53" t="s">
        <v>4</v>
      </c>
      <c r="D1" s="54" t="s">
        <v>255</v>
      </c>
      <c r="E1" s="50" t="s">
        <v>3</v>
      </c>
      <c r="F1" s="48" t="s">
        <v>2</v>
      </c>
      <c r="G1" s="50" t="s">
        <v>9</v>
      </c>
      <c r="H1" s="48" t="s">
        <v>10</v>
      </c>
    </row>
    <row r="2" spans="1:19" ht="15" thickBot="1">
      <c r="A2" s="105" t="s">
        <v>6</v>
      </c>
      <c r="B2" s="106"/>
      <c r="C2" s="106" t="s">
        <v>5</v>
      </c>
      <c r="D2" s="107" t="s">
        <v>254</v>
      </c>
      <c r="E2" s="108" t="s">
        <v>8</v>
      </c>
      <c r="F2" s="109"/>
      <c r="G2" s="108" t="s">
        <v>7</v>
      </c>
      <c r="H2" s="109" t="s">
        <v>7</v>
      </c>
    </row>
    <row r="3" spans="1:19" ht="15.75" thickBot="1">
      <c r="A3" s="111" t="s">
        <v>11</v>
      </c>
      <c r="B3" s="112" t="s">
        <v>275</v>
      </c>
      <c r="C3" s="113"/>
      <c r="D3" s="113"/>
      <c r="E3" s="113"/>
      <c r="F3" s="113"/>
      <c r="G3" s="114"/>
      <c r="H3" s="115">
        <f>H21+H4</f>
        <v>0</v>
      </c>
      <c r="R3" s="181"/>
      <c r="S3" s="181"/>
    </row>
    <row r="4" spans="1:19" ht="16.5" thickBot="1">
      <c r="A4" s="182"/>
      <c r="B4" s="183"/>
      <c r="C4" s="184"/>
      <c r="D4" s="185" t="s">
        <v>286</v>
      </c>
      <c r="E4" s="186"/>
      <c r="F4" s="187"/>
      <c r="G4" s="188"/>
      <c r="H4" s="189">
        <f>SUM(H5:H19)</f>
        <v>0</v>
      </c>
      <c r="R4" s="94"/>
      <c r="S4" s="94"/>
    </row>
    <row r="5" spans="1:19" ht="16.5" customHeight="1">
      <c r="A5" s="286">
        <v>1</v>
      </c>
      <c r="B5" s="27"/>
      <c r="C5" s="27"/>
      <c r="D5" s="190" t="s">
        <v>276</v>
      </c>
      <c r="E5" s="191">
        <v>6</v>
      </c>
      <c r="F5" s="191" t="s">
        <v>19</v>
      </c>
      <c r="G5" s="226">
        <v>0</v>
      </c>
      <c r="H5" s="227">
        <f t="shared" ref="H5:H19" si="0">E5*G5</f>
        <v>0</v>
      </c>
      <c r="R5" s="94"/>
      <c r="S5" s="94"/>
    </row>
    <row r="6" spans="1:19" ht="16.5" customHeight="1">
      <c r="A6" s="287">
        <v>2</v>
      </c>
      <c r="D6" s="193" t="s">
        <v>277</v>
      </c>
      <c r="E6" s="66">
        <v>3</v>
      </c>
      <c r="F6" s="66" t="s">
        <v>19</v>
      </c>
      <c r="G6" s="305">
        <v>0</v>
      </c>
      <c r="H6" s="229">
        <f t="shared" si="0"/>
        <v>0</v>
      </c>
      <c r="R6" s="94"/>
      <c r="S6" s="94"/>
    </row>
    <row r="7" spans="1:19" ht="16.5" customHeight="1">
      <c r="A7" s="287">
        <v>3</v>
      </c>
      <c r="D7" s="193" t="s">
        <v>304</v>
      </c>
      <c r="E7" s="66">
        <v>9</v>
      </c>
      <c r="F7" s="66" t="s">
        <v>19</v>
      </c>
      <c r="G7" s="305">
        <v>0</v>
      </c>
      <c r="H7" s="229">
        <f t="shared" si="0"/>
        <v>0</v>
      </c>
      <c r="R7" s="94"/>
      <c r="S7" s="94"/>
    </row>
    <row r="8" spans="1:19" ht="16.5" customHeight="1">
      <c r="A8" s="287">
        <v>4</v>
      </c>
      <c r="D8" s="193" t="s">
        <v>289</v>
      </c>
      <c r="E8" s="66">
        <v>3</v>
      </c>
      <c r="F8" s="66" t="s">
        <v>19</v>
      </c>
      <c r="G8" s="305">
        <v>0</v>
      </c>
      <c r="H8" s="229">
        <f t="shared" si="0"/>
        <v>0</v>
      </c>
      <c r="R8" s="94"/>
      <c r="S8" s="94"/>
    </row>
    <row r="9" spans="1:19" ht="16.5" customHeight="1">
      <c r="A9" s="287">
        <v>5</v>
      </c>
      <c r="D9" s="193" t="s">
        <v>278</v>
      </c>
      <c r="E9" s="66">
        <v>15</v>
      </c>
      <c r="F9" s="66" t="s">
        <v>19</v>
      </c>
      <c r="G9" s="305">
        <v>0</v>
      </c>
      <c r="H9" s="229">
        <f t="shared" si="0"/>
        <v>0</v>
      </c>
      <c r="R9" s="94"/>
      <c r="S9" s="94"/>
    </row>
    <row r="10" spans="1:19" ht="16.5" customHeight="1">
      <c r="A10" s="287">
        <v>6</v>
      </c>
      <c r="D10" s="193" t="s">
        <v>279</v>
      </c>
      <c r="E10" s="66">
        <v>5</v>
      </c>
      <c r="F10" s="66" t="s">
        <v>19</v>
      </c>
      <c r="G10" s="305">
        <v>0</v>
      </c>
      <c r="H10" s="229">
        <f t="shared" si="0"/>
        <v>0</v>
      </c>
      <c r="R10" s="94"/>
      <c r="S10" s="94"/>
    </row>
    <row r="11" spans="1:19" ht="16.5" customHeight="1">
      <c r="A11" s="287">
        <v>7</v>
      </c>
      <c r="D11" s="193" t="s">
        <v>287</v>
      </c>
      <c r="E11" s="66">
        <v>15</v>
      </c>
      <c r="F11" s="66" t="s">
        <v>19</v>
      </c>
      <c r="G11" s="305">
        <v>0</v>
      </c>
      <c r="H11" s="229">
        <f t="shared" si="0"/>
        <v>0</v>
      </c>
      <c r="R11" s="94"/>
      <c r="S11" s="94"/>
    </row>
    <row r="12" spans="1:19" ht="16.5" customHeight="1">
      <c r="A12" s="287">
        <v>8</v>
      </c>
      <c r="D12" s="193" t="s">
        <v>280</v>
      </c>
      <c r="E12" s="66">
        <v>61.5</v>
      </c>
      <c r="F12" s="66" t="s">
        <v>49</v>
      </c>
      <c r="G12" s="305">
        <v>0</v>
      </c>
      <c r="H12" s="229">
        <f t="shared" si="0"/>
        <v>0</v>
      </c>
      <c r="R12" s="94"/>
      <c r="S12" s="94"/>
    </row>
    <row r="13" spans="1:19" ht="16.5" customHeight="1">
      <c r="A13" s="287">
        <v>9</v>
      </c>
      <c r="D13" s="193" t="s">
        <v>281</v>
      </c>
      <c r="E13" s="66">
        <v>55.5</v>
      </c>
      <c r="F13" s="66" t="s">
        <v>49</v>
      </c>
      <c r="G13" s="305">
        <v>0</v>
      </c>
      <c r="H13" s="229">
        <f t="shared" si="0"/>
        <v>0</v>
      </c>
      <c r="R13" s="94"/>
      <c r="S13" s="94"/>
    </row>
    <row r="14" spans="1:19" ht="16.5" customHeight="1">
      <c r="A14" s="287">
        <v>10</v>
      </c>
      <c r="D14" s="193" t="s">
        <v>290</v>
      </c>
      <c r="E14" s="66">
        <v>21</v>
      </c>
      <c r="F14" s="66" t="s">
        <v>49</v>
      </c>
      <c r="G14" s="305">
        <v>0</v>
      </c>
      <c r="H14" s="229">
        <f t="shared" si="0"/>
        <v>0</v>
      </c>
      <c r="R14" s="94"/>
      <c r="S14" s="94"/>
    </row>
    <row r="15" spans="1:19" ht="16.5" customHeight="1">
      <c r="A15" s="287">
        <v>11</v>
      </c>
      <c r="D15" s="193" t="s">
        <v>282</v>
      </c>
      <c r="E15" s="66">
        <v>57</v>
      </c>
      <c r="F15" s="66" t="s">
        <v>49</v>
      </c>
      <c r="G15" s="305">
        <v>0</v>
      </c>
      <c r="H15" s="229">
        <f t="shared" si="0"/>
        <v>0</v>
      </c>
      <c r="R15" s="94"/>
      <c r="S15" s="94"/>
    </row>
    <row r="16" spans="1:19" ht="16.5" customHeight="1">
      <c r="A16" s="287">
        <v>12</v>
      </c>
      <c r="D16" s="193" t="s">
        <v>283</v>
      </c>
      <c r="E16" s="66">
        <v>3</v>
      </c>
      <c r="F16" s="66" t="s">
        <v>19</v>
      </c>
      <c r="G16" s="305">
        <v>0</v>
      </c>
      <c r="H16" s="229">
        <f t="shared" si="0"/>
        <v>0</v>
      </c>
      <c r="R16" s="94"/>
      <c r="S16" s="94"/>
    </row>
    <row r="17" spans="1:19" ht="16.5" customHeight="1">
      <c r="A17" s="287">
        <v>13</v>
      </c>
      <c r="D17" s="193" t="s">
        <v>284</v>
      </c>
      <c r="E17" s="66">
        <v>0.75</v>
      </c>
      <c r="F17" s="66" t="s">
        <v>49</v>
      </c>
      <c r="G17" s="305">
        <v>0</v>
      </c>
      <c r="H17" s="229">
        <f t="shared" si="0"/>
        <v>0</v>
      </c>
      <c r="R17" s="94"/>
      <c r="S17" s="94"/>
    </row>
    <row r="18" spans="1:19" ht="16.5" customHeight="1">
      <c r="A18" s="287">
        <v>14</v>
      </c>
      <c r="D18" s="193" t="s">
        <v>305</v>
      </c>
      <c r="E18" s="66">
        <v>200</v>
      </c>
      <c r="F18" s="66" t="s">
        <v>49</v>
      </c>
      <c r="G18" s="305">
        <v>0</v>
      </c>
      <c r="H18" s="229">
        <f t="shared" si="0"/>
        <v>0</v>
      </c>
      <c r="R18" s="94"/>
      <c r="S18" s="94"/>
    </row>
    <row r="19" spans="1:19" ht="16.5" customHeight="1">
      <c r="A19" s="287">
        <v>15</v>
      </c>
      <c r="D19" s="193" t="s">
        <v>285</v>
      </c>
      <c r="E19" s="66">
        <v>1</v>
      </c>
      <c r="F19" s="66" t="s">
        <v>250</v>
      </c>
      <c r="G19" s="305">
        <v>0</v>
      </c>
      <c r="H19" s="229">
        <f t="shared" si="0"/>
        <v>0</v>
      </c>
      <c r="R19" s="94"/>
      <c r="S19" s="94"/>
    </row>
    <row r="20" spans="1:19" ht="16.5" customHeight="1" thickBot="1">
      <c r="A20" s="83"/>
      <c r="H20" s="82"/>
    </row>
    <row r="21" spans="1:19" ht="16.5" thickBot="1">
      <c r="A21" s="182"/>
      <c r="B21" s="183"/>
      <c r="C21" s="184"/>
      <c r="D21" s="185" t="s">
        <v>288</v>
      </c>
      <c r="E21" s="186"/>
      <c r="F21" s="187"/>
      <c r="G21" s="188"/>
      <c r="H21" s="189">
        <f>SUM(H22:H47)</f>
        <v>0</v>
      </c>
    </row>
    <row r="22" spans="1:19">
      <c r="A22" s="286">
        <v>16</v>
      </c>
      <c r="B22" s="27"/>
      <c r="C22" s="201" t="s">
        <v>4</v>
      </c>
      <c r="D22" s="230" t="s">
        <v>291</v>
      </c>
      <c r="E22" s="191">
        <v>1.05</v>
      </c>
      <c r="F22" s="191" t="s">
        <v>49</v>
      </c>
      <c r="G22" s="226">
        <v>0</v>
      </c>
      <c r="H22" s="227">
        <f t="shared" ref="H22:H27" si="1">E22*G22</f>
        <v>0</v>
      </c>
    </row>
    <row r="23" spans="1:19">
      <c r="A23" s="287">
        <v>17</v>
      </c>
      <c r="C23" s="202" t="s">
        <v>5</v>
      </c>
      <c r="D23" s="199" t="s">
        <v>291</v>
      </c>
      <c r="E23" s="66">
        <v>1.05</v>
      </c>
      <c r="F23" s="66" t="s">
        <v>49</v>
      </c>
      <c r="G23" s="228">
        <v>0</v>
      </c>
      <c r="H23" s="229">
        <f t="shared" si="1"/>
        <v>0</v>
      </c>
    </row>
    <row r="24" spans="1:19" ht="24">
      <c r="A24" s="287">
        <v>18</v>
      </c>
      <c r="C24" s="202" t="s">
        <v>4</v>
      </c>
      <c r="D24" s="196" t="s">
        <v>292</v>
      </c>
      <c r="E24" s="66">
        <v>200</v>
      </c>
      <c r="F24" s="66" t="s">
        <v>49</v>
      </c>
      <c r="G24" s="228">
        <v>0</v>
      </c>
      <c r="H24" s="229">
        <f t="shared" si="1"/>
        <v>0</v>
      </c>
    </row>
    <row r="25" spans="1:19" ht="24">
      <c r="A25" s="287">
        <v>19</v>
      </c>
      <c r="C25" s="202" t="s">
        <v>5</v>
      </c>
      <c r="D25" s="198" t="s">
        <v>292</v>
      </c>
      <c r="E25" s="66">
        <v>200</v>
      </c>
      <c r="F25" s="66" t="s">
        <v>49</v>
      </c>
      <c r="G25" s="228">
        <v>0</v>
      </c>
      <c r="H25" s="229">
        <f t="shared" si="1"/>
        <v>0</v>
      </c>
    </row>
    <row r="26" spans="1:19">
      <c r="A26" s="287">
        <v>20</v>
      </c>
      <c r="C26" s="202" t="s">
        <v>4</v>
      </c>
      <c r="D26" s="196" t="s">
        <v>311</v>
      </c>
      <c r="E26" s="66">
        <v>57</v>
      </c>
      <c r="F26" s="66" t="s">
        <v>49</v>
      </c>
      <c r="G26" s="228">
        <v>0</v>
      </c>
      <c r="H26" s="229">
        <f t="shared" si="1"/>
        <v>0</v>
      </c>
    </row>
    <row r="27" spans="1:19">
      <c r="A27" s="287">
        <v>21</v>
      </c>
      <c r="C27" s="202" t="s">
        <v>5</v>
      </c>
      <c r="D27" s="198" t="s">
        <v>311</v>
      </c>
      <c r="E27" s="66">
        <v>57</v>
      </c>
      <c r="F27" s="66" t="s">
        <v>49</v>
      </c>
      <c r="G27" s="228">
        <v>0</v>
      </c>
      <c r="H27" s="229">
        <f t="shared" si="1"/>
        <v>0</v>
      </c>
    </row>
    <row r="28" spans="1:19" ht="24">
      <c r="A28" s="287">
        <v>22</v>
      </c>
      <c r="C28" s="202" t="s">
        <v>4</v>
      </c>
      <c r="D28" s="196" t="s">
        <v>301</v>
      </c>
      <c r="E28" s="66">
        <v>150</v>
      </c>
      <c r="F28" s="66" t="s">
        <v>49</v>
      </c>
      <c r="G28" s="228">
        <v>0</v>
      </c>
      <c r="H28" s="229">
        <f>G28*E28</f>
        <v>0</v>
      </c>
    </row>
    <row r="29" spans="1:19" ht="24">
      <c r="A29" s="287">
        <v>23</v>
      </c>
      <c r="C29" s="202" t="s">
        <v>5</v>
      </c>
      <c r="D29" s="198" t="s">
        <v>301</v>
      </c>
      <c r="E29" s="66">
        <v>150</v>
      </c>
      <c r="F29" s="66" t="s">
        <v>49</v>
      </c>
      <c r="G29" s="228">
        <v>0</v>
      </c>
      <c r="H29" s="229">
        <f>G29*E29</f>
        <v>0</v>
      </c>
    </row>
    <row r="30" spans="1:19" ht="24">
      <c r="A30" s="287">
        <v>24</v>
      </c>
      <c r="C30" s="202" t="s">
        <v>4</v>
      </c>
      <c r="D30" s="196" t="s">
        <v>293</v>
      </c>
      <c r="E30" s="66">
        <v>57</v>
      </c>
      <c r="F30" s="66" t="s">
        <v>49</v>
      </c>
      <c r="G30" s="228">
        <v>0</v>
      </c>
      <c r="H30" s="229">
        <f>G30*E30</f>
        <v>0</v>
      </c>
    </row>
    <row r="31" spans="1:19" ht="24">
      <c r="A31" s="287">
        <v>25</v>
      </c>
      <c r="C31" s="202" t="s">
        <v>5</v>
      </c>
      <c r="D31" s="198" t="s">
        <v>293</v>
      </c>
      <c r="E31" s="66">
        <v>57</v>
      </c>
      <c r="F31" s="66" t="s">
        <v>49</v>
      </c>
      <c r="G31" s="228">
        <v>0</v>
      </c>
      <c r="H31" s="229">
        <f>G31*E31</f>
        <v>0</v>
      </c>
    </row>
    <row r="32" spans="1:19" ht="24">
      <c r="A32" s="287">
        <v>26</v>
      </c>
      <c r="C32" s="202" t="s">
        <v>4</v>
      </c>
      <c r="D32" s="197" t="s">
        <v>294</v>
      </c>
      <c r="E32" s="66">
        <v>57</v>
      </c>
      <c r="F32" s="66" t="s">
        <v>49</v>
      </c>
      <c r="G32" s="228">
        <v>0</v>
      </c>
      <c r="H32" s="229">
        <f>G32*E32</f>
        <v>0</v>
      </c>
    </row>
    <row r="33" spans="1:26" ht="24">
      <c r="A33" s="287">
        <v>27</v>
      </c>
      <c r="C33" s="202" t="s">
        <v>5</v>
      </c>
      <c r="D33" s="200" t="s">
        <v>294</v>
      </c>
      <c r="E33" s="66">
        <v>57</v>
      </c>
      <c r="F33" s="66" t="s">
        <v>49</v>
      </c>
      <c r="G33" s="228">
        <v>0</v>
      </c>
      <c r="H33" s="229">
        <f t="shared" ref="H33:H45" si="2">E33*G33</f>
        <v>0</v>
      </c>
    </row>
    <row r="34" spans="1:26" ht="36">
      <c r="A34" s="287">
        <v>28</v>
      </c>
      <c r="C34" s="202" t="s">
        <v>4</v>
      </c>
      <c r="D34" s="197" t="s">
        <v>302</v>
      </c>
      <c r="E34" s="66">
        <v>60.5</v>
      </c>
      <c r="F34" s="66" t="s">
        <v>49</v>
      </c>
      <c r="G34" s="228">
        <v>0</v>
      </c>
      <c r="H34" s="229">
        <f t="shared" si="2"/>
        <v>0</v>
      </c>
    </row>
    <row r="35" spans="1:26" ht="36">
      <c r="A35" s="287">
        <v>29</v>
      </c>
      <c r="C35" s="202" t="s">
        <v>5</v>
      </c>
      <c r="D35" s="200" t="s">
        <v>302</v>
      </c>
      <c r="E35" s="66">
        <v>60.5</v>
      </c>
      <c r="F35" s="66" t="s">
        <v>49</v>
      </c>
      <c r="G35" s="228">
        <v>0</v>
      </c>
      <c r="H35" s="229">
        <f t="shared" si="2"/>
        <v>0</v>
      </c>
    </row>
    <row r="36" spans="1:26" ht="24">
      <c r="A36" s="287">
        <v>30</v>
      </c>
      <c r="C36" s="202" t="s">
        <v>4</v>
      </c>
      <c r="D36" s="197" t="s">
        <v>306</v>
      </c>
      <c r="E36" s="66">
        <v>30</v>
      </c>
      <c r="F36" s="66" t="s">
        <v>49</v>
      </c>
      <c r="G36" s="228">
        <v>0</v>
      </c>
      <c r="H36" s="229">
        <f>G36*E36</f>
        <v>0</v>
      </c>
    </row>
    <row r="37" spans="1:26" ht="24">
      <c r="A37" s="287">
        <v>31</v>
      </c>
      <c r="C37" s="202" t="s">
        <v>5</v>
      </c>
      <c r="D37" s="200" t="s">
        <v>306</v>
      </c>
      <c r="E37" s="66">
        <v>30</v>
      </c>
      <c r="F37" s="66" t="s">
        <v>49</v>
      </c>
      <c r="G37" s="228">
        <v>0</v>
      </c>
      <c r="H37" s="229">
        <f>G37*E37</f>
        <v>0</v>
      </c>
    </row>
    <row r="38" spans="1:26" ht="24">
      <c r="A38" s="287">
        <v>32</v>
      </c>
      <c r="C38" s="202" t="s">
        <v>4</v>
      </c>
      <c r="D38" s="197" t="s">
        <v>295</v>
      </c>
      <c r="E38" s="66">
        <v>85</v>
      </c>
      <c r="F38" s="66" t="s">
        <v>49</v>
      </c>
      <c r="G38" s="228">
        <v>0</v>
      </c>
      <c r="H38" s="229">
        <f t="shared" si="2"/>
        <v>0</v>
      </c>
    </row>
    <row r="39" spans="1:26" ht="24">
      <c r="A39" s="287">
        <v>33</v>
      </c>
      <c r="C39" s="202" t="s">
        <v>5</v>
      </c>
      <c r="D39" s="200" t="s">
        <v>295</v>
      </c>
      <c r="E39" s="66">
        <v>85</v>
      </c>
      <c r="F39" s="66" t="s">
        <v>49</v>
      </c>
      <c r="G39" s="228">
        <v>0</v>
      </c>
      <c r="H39" s="229">
        <f t="shared" si="2"/>
        <v>0</v>
      </c>
    </row>
    <row r="40" spans="1:26" ht="36">
      <c r="A40" s="287">
        <v>34</v>
      </c>
      <c r="C40" s="202" t="s">
        <v>4</v>
      </c>
      <c r="D40" s="197" t="s">
        <v>296</v>
      </c>
      <c r="E40" s="66">
        <v>15</v>
      </c>
      <c r="F40" s="66" t="s">
        <v>19</v>
      </c>
      <c r="G40" s="228">
        <v>0</v>
      </c>
      <c r="H40" s="229">
        <f>E40*G40</f>
        <v>0</v>
      </c>
    </row>
    <row r="41" spans="1:26" ht="36">
      <c r="A41" s="287">
        <v>35</v>
      </c>
      <c r="C41" s="202" t="s">
        <v>5</v>
      </c>
      <c r="D41" s="200" t="s">
        <v>296</v>
      </c>
      <c r="E41" s="66">
        <v>15</v>
      </c>
      <c r="F41" s="66" t="s">
        <v>19</v>
      </c>
      <c r="G41" s="228">
        <v>0</v>
      </c>
      <c r="H41" s="229">
        <f t="shared" si="2"/>
        <v>0</v>
      </c>
    </row>
    <row r="42" spans="1:26" ht="24">
      <c r="A42" s="287">
        <v>36</v>
      </c>
      <c r="C42" s="202" t="s">
        <v>4</v>
      </c>
      <c r="D42" s="197" t="s">
        <v>297</v>
      </c>
      <c r="E42" s="66">
        <v>5</v>
      </c>
      <c r="F42" s="66" t="s">
        <v>19</v>
      </c>
      <c r="G42" s="228">
        <v>0</v>
      </c>
      <c r="H42" s="229">
        <f t="shared" si="2"/>
        <v>0</v>
      </c>
    </row>
    <row r="43" spans="1:26" ht="24">
      <c r="A43" s="287">
        <v>37</v>
      </c>
      <c r="C43" s="202" t="s">
        <v>5</v>
      </c>
      <c r="D43" s="200" t="s">
        <v>297</v>
      </c>
      <c r="E43" s="66">
        <v>5</v>
      </c>
      <c r="F43" s="66" t="s">
        <v>19</v>
      </c>
      <c r="G43" s="228">
        <v>0</v>
      </c>
      <c r="H43" s="229">
        <f t="shared" si="2"/>
        <v>0</v>
      </c>
    </row>
    <row r="44" spans="1:26" ht="24">
      <c r="A44" s="287">
        <v>38</v>
      </c>
      <c r="C44" s="202" t="s">
        <v>4</v>
      </c>
      <c r="D44" s="197" t="s">
        <v>303</v>
      </c>
      <c r="E44" s="66">
        <v>57</v>
      </c>
      <c r="F44" s="66" t="s">
        <v>49</v>
      </c>
      <c r="G44" s="228">
        <v>0</v>
      </c>
      <c r="H44" s="229">
        <f t="shared" si="2"/>
        <v>0</v>
      </c>
    </row>
    <row r="45" spans="1:26" ht="24">
      <c r="A45" s="287">
        <v>39</v>
      </c>
      <c r="C45" s="202" t="s">
        <v>5</v>
      </c>
      <c r="D45" s="200" t="s">
        <v>298</v>
      </c>
      <c r="E45" s="66">
        <v>57</v>
      </c>
      <c r="F45" s="66" t="s">
        <v>49</v>
      </c>
      <c r="G45" s="228">
        <v>0</v>
      </c>
      <c r="H45" s="229">
        <f t="shared" si="2"/>
        <v>0</v>
      </c>
      <c r="T45" s="181"/>
      <c r="U45" s="181"/>
      <c r="V45" s="181"/>
      <c r="X45" s="181"/>
      <c r="Y45" s="181"/>
      <c r="Z45" s="181"/>
    </row>
    <row r="46" spans="1:26">
      <c r="A46" s="287">
        <v>40</v>
      </c>
      <c r="C46" s="202" t="s">
        <v>4</v>
      </c>
      <c r="D46" s="197" t="s">
        <v>300</v>
      </c>
      <c r="E46" s="66">
        <v>1</v>
      </c>
      <c r="F46" s="66" t="s">
        <v>250</v>
      </c>
      <c r="G46" s="228">
        <v>0</v>
      </c>
      <c r="H46" s="229">
        <f>G46*E46</f>
        <v>0</v>
      </c>
      <c r="T46" s="94"/>
      <c r="U46" s="94"/>
      <c r="V46" s="94"/>
      <c r="W46" s="94"/>
      <c r="X46" s="94"/>
      <c r="Y46" s="94"/>
      <c r="Z46" s="94"/>
    </row>
    <row r="47" spans="1:26">
      <c r="A47" s="287">
        <v>41</v>
      </c>
      <c r="C47" s="202" t="s">
        <v>5</v>
      </c>
      <c r="D47" s="200" t="s">
        <v>300</v>
      </c>
      <c r="E47" s="66">
        <v>1</v>
      </c>
      <c r="F47" s="66" t="s">
        <v>250</v>
      </c>
      <c r="G47" s="228">
        <v>0</v>
      </c>
      <c r="H47" s="229">
        <f>G47*E47</f>
        <v>0</v>
      </c>
      <c r="T47" s="94"/>
      <c r="U47" s="94"/>
      <c r="V47" s="94"/>
      <c r="W47" s="94"/>
      <c r="X47" s="94"/>
      <c r="Y47" s="94"/>
      <c r="Z47" s="94"/>
    </row>
    <row r="48" spans="1:26">
      <c r="A48" s="192"/>
      <c r="C48" s="202"/>
      <c r="D48" s="200"/>
      <c r="E48" s="66"/>
      <c r="F48" s="66"/>
      <c r="G48" s="228"/>
      <c r="H48" s="229"/>
      <c r="T48" s="94"/>
      <c r="U48" s="94"/>
      <c r="V48" s="94"/>
      <c r="W48" s="94"/>
      <c r="X48" s="94"/>
      <c r="Y48" s="94"/>
      <c r="Z48" s="94"/>
    </row>
    <row r="49" spans="1:26" ht="15" thickBot="1">
      <c r="A49" s="194"/>
      <c r="B49" s="20"/>
      <c r="C49" s="20"/>
      <c r="D49" s="20"/>
      <c r="E49" s="20"/>
      <c r="F49" s="20"/>
      <c r="G49" s="20"/>
      <c r="H49" s="21"/>
      <c r="T49" s="94"/>
      <c r="U49" s="94"/>
      <c r="V49" s="94"/>
      <c r="W49" s="94"/>
      <c r="X49" s="94"/>
      <c r="Y49" s="94"/>
      <c r="Z49" s="94"/>
    </row>
    <row r="50" spans="1:26" ht="15" thickBot="1">
      <c r="A50" s="288">
        <v>40</v>
      </c>
      <c r="B50" s="42"/>
      <c r="C50" s="42"/>
      <c r="D50" s="118" t="s">
        <v>226</v>
      </c>
      <c r="E50" s="137" t="s">
        <v>250</v>
      </c>
      <c r="F50" s="119">
        <v>1</v>
      </c>
      <c r="G50" s="178">
        <v>0</v>
      </c>
      <c r="H50" s="120">
        <f>F50*G50</f>
        <v>0</v>
      </c>
      <c r="T50" s="304"/>
      <c r="U50" s="304"/>
      <c r="V50" s="94"/>
      <c r="W50" s="94"/>
      <c r="X50" s="304"/>
      <c r="Y50" s="304"/>
      <c r="Z50" s="94"/>
    </row>
    <row r="51" spans="1:26" ht="15.75" thickBot="1">
      <c r="A51" s="144"/>
      <c r="B51" s="148"/>
      <c r="C51" s="146"/>
      <c r="D51" s="147" t="s">
        <v>228</v>
      </c>
      <c r="E51" s="148"/>
      <c r="F51" s="149"/>
      <c r="G51" s="110"/>
      <c r="H51" s="150"/>
      <c r="T51" s="304"/>
      <c r="U51" s="304"/>
      <c r="V51" s="195"/>
      <c r="W51" s="94"/>
      <c r="X51" s="304"/>
      <c r="Y51" s="304"/>
      <c r="Z51" s="195"/>
    </row>
    <row r="52" spans="1:26">
      <c r="A52" s="289">
        <v>41</v>
      </c>
      <c r="B52" s="43"/>
      <c r="C52" s="43"/>
      <c r="D52" s="96" t="s">
        <v>230</v>
      </c>
      <c r="E52" s="138" t="s">
        <v>250</v>
      </c>
      <c r="F52" s="121">
        <v>1</v>
      </c>
      <c r="G52" s="179">
        <v>0</v>
      </c>
      <c r="H52" s="122">
        <f>F52*G52</f>
        <v>0</v>
      </c>
      <c r="T52" s="304"/>
      <c r="U52" s="304"/>
      <c r="V52" s="94"/>
      <c r="W52" s="94"/>
      <c r="X52" s="304"/>
      <c r="Y52" s="304"/>
      <c r="Z52" s="94"/>
    </row>
    <row r="53" spans="1:26" ht="15.75" thickBot="1">
      <c r="A53" s="290">
        <v>42</v>
      </c>
      <c r="B53" s="44"/>
      <c r="C53" s="44"/>
      <c r="D53" s="97" t="s">
        <v>232</v>
      </c>
      <c r="E53" s="139" t="s">
        <v>250</v>
      </c>
      <c r="F53" s="123">
        <v>1</v>
      </c>
      <c r="G53" s="180">
        <v>0</v>
      </c>
      <c r="H53" s="124">
        <f>F53*G53</f>
        <v>0</v>
      </c>
      <c r="T53" s="304"/>
      <c r="U53" s="304"/>
      <c r="V53" s="195"/>
      <c r="W53" s="94"/>
      <c r="X53" s="304"/>
      <c r="Y53" s="304"/>
      <c r="Z53" s="195"/>
    </row>
    <row r="54" spans="1:26" ht="15">
      <c r="A54" s="151"/>
      <c r="B54" s="152"/>
      <c r="C54" s="152"/>
      <c r="D54" s="153" t="s">
        <v>233</v>
      </c>
      <c r="E54" s="154"/>
      <c r="F54" s="155"/>
      <c r="G54" s="156"/>
      <c r="H54" s="145">
        <f>H3+H50+H52+H53</f>
        <v>0</v>
      </c>
      <c r="T54" s="94"/>
      <c r="U54" s="94"/>
      <c r="V54" s="94"/>
      <c r="W54" s="94"/>
      <c r="X54" s="94"/>
      <c r="Y54" s="94"/>
      <c r="Z54" s="94"/>
    </row>
    <row r="55" spans="1:26">
      <c r="A55" s="83"/>
      <c r="E55" s="22"/>
      <c r="H55" s="82"/>
      <c r="T55" s="94"/>
      <c r="U55" s="94"/>
      <c r="V55" s="94"/>
      <c r="W55" s="94"/>
      <c r="X55" s="94"/>
      <c r="Y55" s="94"/>
      <c r="Z55" s="94"/>
    </row>
    <row r="56" spans="1:26">
      <c r="A56" s="11"/>
      <c r="B56" s="94"/>
      <c r="C56" s="22"/>
      <c r="H56" s="82"/>
      <c r="T56" s="94"/>
      <c r="U56" s="94"/>
      <c r="V56" s="94"/>
      <c r="W56" s="94"/>
      <c r="X56" s="94"/>
      <c r="Y56" s="94"/>
      <c r="Z56" s="94"/>
    </row>
    <row r="57" spans="1:26" ht="17.25" thickBot="1">
      <c r="A57" s="86" t="s">
        <v>273</v>
      </c>
      <c r="C57" s="22"/>
      <c r="H57" s="82"/>
      <c r="T57" s="94"/>
      <c r="U57" s="94"/>
      <c r="V57" s="94"/>
      <c r="W57" s="94"/>
      <c r="X57" s="94"/>
      <c r="Y57" s="94"/>
      <c r="Z57" s="94"/>
    </row>
    <row r="58" spans="1:26">
      <c r="A58" s="141"/>
      <c r="B58" s="27"/>
      <c r="C58" s="28"/>
      <c r="D58" s="27"/>
      <c r="E58" s="27"/>
      <c r="F58" s="27"/>
      <c r="G58" s="27"/>
      <c r="H58" s="29"/>
      <c r="T58" s="304"/>
      <c r="U58" s="304"/>
      <c r="V58" s="94"/>
      <c r="W58" s="94"/>
      <c r="X58" s="304"/>
      <c r="Y58" s="304"/>
      <c r="Z58" s="94"/>
    </row>
    <row r="59" spans="1:26" ht="15.75">
      <c r="A59" s="30"/>
      <c r="B59" s="93" t="s">
        <v>309</v>
      </c>
      <c r="F59" s="140"/>
      <c r="H59" s="142">
        <f>H54</f>
        <v>0</v>
      </c>
      <c r="T59" s="304"/>
      <c r="U59" s="304"/>
      <c r="V59" s="195"/>
      <c r="W59" s="94"/>
      <c r="X59" s="304"/>
      <c r="Y59" s="304"/>
      <c r="Z59" s="195"/>
    </row>
    <row r="60" spans="1:26" ht="15.75">
      <c r="A60" s="30"/>
      <c r="B60" s="93" t="s">
        <v>272</v>
      </c>
      <c r="F60" s="140"/>
      <c r="H60" s="142">
        <v>0</v>
      </c>
      <c r="T60" s="94"/>
      <c r="U60" s="94"/>
      <c r="V60" s="94"/>
      <c r="W60" s="94"/>
      <c r="X60" s="94"/>
      <c r="Y60" s="94"/>
      <c r="Z60" s="94"/>
    </row>
    <row r="61" spans="1:26" ht="15" thickBot="1">
      <c r="A61" s="41"/>
      <c r="B61" s="20"/>
      <c r="C61" s="20"/>
      <c r="D61" s="20"/>
      <c r="E61" s="19"/>
      <c r="F61" s="20"/>
      <c r="G61" s="20"/>
      <c r="H61" s="21"/>
      <c r="T61" s="94"/>
      <c r="U61" s="94"/>
      <c r="V61" s="94"/>
      <c r="W61" s="94"/>
      <c r="X61" s="94"/>
      <c r="Y61" s="94"/>
      <c r="Z61" s="94"/>
    </row>
    <row r="62" spans="1:26" ht="15.75">
      <c r="A62" s="26"/>
      <c r="B62" s="143"/>
      <c r="C62" s="27"/>
      <c r="D62" s="27"/>
      <c r="E62" s="27"/>
      <c r="F62" s="27"/>
      <c r="G62" s="27"/>
      <c r="H62" s="29"/>
      <c r="T62" s="304"/>
      <c r="U62" s="304"/>
      <c r="V62" s="94"/>
      <c r="W62" s="94"/>
      <c r="X62" s="304"/>
      <c r="Y62" s="304"/>
      <c r="Z62" s="94"/>
    </row>
    <row r="63" spans="1:26" ht="15.75">
      <c r="A63" s="30"/>
      <c r="B63" s="93" t="s">
        <v>69</v>
      </c>
      <c r="F63" s="140"/>
      <c r="H63" s="142">
        <f>H59+H60</f>
        <v>0</v>
      </c>
      <c r="T63" s="304"/>
      <c r="U63" s="304"/>
      <c r="V63" s="195"/>
      <c r="W63" s="94"/>
      <c r="X63" s="304"/>
      <c r="Y63" s="304"/>
      <c r="Z63" s="195"/>
    </row>
    <row r="64" spans="1:26" ht="15" thickBot="1">
      <c r="A64" s="31"/>
      <c r="B64" s="20"/>
      <c r="C64" s="20"/>
      <c r="D64" s="20"/>
      <c r="E64" s="20"/>
      <c r="F64" s="20"/>
      <c r="G64" s="20"/>
      <c r="H64" s="21"/>
      <c r="T64" s="304"/>
      <c r="U64" s="304"/>
      <c r="V64" s="94"/>
      <c r="X64" s="304"/>
      <c r="Y64" s="304"/>
      <c r="Z64" s="94"/>
    </row>
    <row r="65" spans="20:26" ht="15">
      <c r="T65" s="304"/>
      <c r="U65" s="304"/>
      <c r="V65" s="195"/>
      <c r="X65" s="304"/>
      <c r="Y65" s="304"/>
      <c r="Z65" s="195"/>
    </row>
    <row r="66" spans="20:26">
      <c r="T66" s="94"/>
      <c r="U66" s="94"/>
      <c r="V66" s="94"/>
      <c r="X66" s="94"/>
      <c r="Y66" s="94"/>
      <c r="Z66" s="94"/>
    </row>
    <row r="67" spans="20:26">
      <c r="T67" s="94"/>
      <c r="U67" s="94"/>
      <c r="V67" s="94"/>
      <c r="X67" s="304"/>
      <c r="Y67" s="304"/>
      <c r="Z67" s="94"/>
    </row>
    <row r="68" spans="20:26" ht="15">
      <c r="T68" s="304"/>
      <c r="U68" s="304"/>
      <c r="V68" s="94"/>
      <c r="X68" s="304"/>
      <c r="Y68" s="304"/>
      <c r="Z68" s="195"/>
    </row>
    <row r="69" spans="20:26" ht="15">
      <c r="T69" s="304"/>
      <c r="U69" s="304"/>
      <c r="V69" s="195"/>
    </row>
  </sheetData>
  <mergeCells count="24">
    <mergeCell ref="X62:X63"/>
    <mergeCell ref="Y62:Y63"/>
    <mergeCell ref="X64:X65"/>
    <mergeCell ref="Y64:Y65"/>
    <mergeCell ref="X67:X68"/>
    <mergeCell ref="Y67:Y68"/>
    <mergeCell ref="X50:X51"/>
    <mergeCell ref="Y50:Y51"/>
    <mergeCell ref="X52:X53"/>
    <mergeCell ref="Y52:Y53"/>
    <mergeCell ref="X58:X59"/>
    <mergeCell ref="Y58:Y59"/>
    <mergeCell ref="T62:T63"/>
    <mergeCell ref="U62:U63"/>
    <mergeCell ref="T64:T65"/>
    <mergeCell ref="U64:U65"/>
    <mergeCell ref="T68:T69"/>
    <mergeCell ref="U68:U69"/>
    <mergeCell ref="T50:T51"/>
    <mergeCell ref="U50:U51"/>
    <mergeCell ref="T52:T53"/>
    <mergeCell ref="U52:U53"/>
    <mergeCell ref="T58:T59"/>
    <mergeCell ref="U58:U59"/>
  </mergeCells>
  <pageMargins left="0.7" right="0.7" top="0.78740157499999996" bottom="0.78740157499999996" header="0.3" footer="0.3"/>
  <pageSetup orientation="portrait" r:id="rId1"/>
  <headerFooter>
    <oddFooter>&amp;L_x000D_&amp;1#&amp;"Arial"&amp;7&amp;K999999 Classification: Restricted</oddFooter>
  </headerFooter>
  <ignoredErrors>
    <ignoredError sqref="H50 H52:H54 H3:H4 H2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D9FB2-DD1C-4C74-929C-1870671DCC42}">
  <dimension ref="A1:H67"/>
  <sheetViews>
    <sheetView workbookViewId="0">
      <selection activeCell="H55" sqref="H55"/>
    </sheetView>
  </sheetViews>
  <sheetFormatPr defaultRowHeight="14.25"/>
  <cols>
    <col min="1" max="1" width="7.625" bestFit="1" customWidth="1"/>
    <col min="2" max="2" width="10" customWidth="1"/>
    <col min="3" max="3" width="4.625" customWidth="1"/>
    <col min="4" max="4" width="47.375" customWidth="1"/>
    <col min="5" max="5" width="9" style="22"/>
    <col min="6" max="6" width="9.5" customWidth="1"/>
    <col min="7" max="7" width="12.875" customWidth="1"/>
    <col min="8" max="8" width="17.75" customWidth="1"/>
    <col min="12" max="16" width="9" customWidth="1"/>
  </cols>
  <sheetData>
    <row r="1" spans="1:8">
      <c r="A1" s="52" t="s">
        <v>0</v>
      </c>
      <c r="B1" s="53" t="s">
        <v>4</v>
      </c>
      <c r="C1" s="53"/>
      <c r="D1" s="54" t="s">
        <v>255</v>
      </c>
      <c r="E1" s="50" t="s">
        <v>3</v>
      </c>
      <c r="F1" s="48" t="s">
        <v>2</v>
      </c>
      <c r="G1" s="50" t="s">
        <v>9</v>
      </c>
      <c r="H1" s="48" t="s">
        <v>10</v>
      </c>
    </row>
    <row r="2" spans="1:8" ht="15" thickBot="1">
      <c r="A2" s="105" t="s">
        <v>6</v>
      </c>
      <c r="B2" s="106" t="s">
        <v>5</v>
      </c>
      <c r="C2" s="106" t="s">
        <v>7</v>
      </c>
      <c r="D2" s="107" t="s">
        <v>254</v>
      </c>
      <c r="E2" s="108" t="s">
        <v>8</v>
      </c>
      <c r="F2" s="109"/>
      <c r="G2" s="108" t="s">
        <v>7</v>
      </c>
      <c r="H2" s="109" t="s">
        <v>7</v>
      </c>
    </row>
    <row r="3" spans="1:8" ht="15.75" thickBot="1">
      <c r="A3" s="111" t="s">
        <v>11</v>
      </c>
      <c r="B3" s="112" t="s">
        <v>253</v>
      </c>
      <c r="C3" s="113"/>
      <c r="D3" s="113"/>
      <c r="E3" s="113"/>
      <c r="F3" s="113"/>
      <c r="G3" s="114"/>
      <c r="H3" s="115">
        <f>H4+H46</f>
        <v>0</v>
      </c>
    </row>
    <row r="4" spans="1:8" ht="16.5" thickBot="1">
      <c r="A4" s="157"/>
      <c r="B4" s="158"/>
      <c r="C4" s="159"/>
      <c r="D4" s="160" t="s">
        <v>274</v>
      </c>
      <c r="E4" s="161"/>
      <c r="F4" s="162"/>
      <c r="G4" s="163"/>
      <c r="H4" s="164">
        <f>SUM(H5:H45)</f>
        <v>0</v>
      </c>
    </row>
    <row r="5" spans="1:8" ht="42.75" customHeight="1">
      <c r="A5" s="291">
        <v>1</v>
      </c>
      <c r="B5" s="102" t="s">
        <v>5</v>
      </c>
      <c r="C5" s="268" t="s">
        <v>146</v>
      </c>
      <c r="D5" s="280" t="s">
        <v>256</v>
      </c>
      <c r="E5" s="274" t="s">
        <v>147</v>
      </c>
      <c r="F5" s="277">
        <v>60</v>
      </c>
      <c r="G5" s="135">
        <v>0</v>
      </c>
      <c r="H5" s="130">
        <f>G5*F5</f>
        <v>0</v>
      </c>
    </row>
    <row r="6" spans="1:8" ht="24" customHeight="1">
      <c r="A6" s="292">
        <v>2</v>
      </c>
      <c r="B6" s="103" t="s">
        <v>4</v>
      </c>
      <c r="C6" s="269" t="s">
        <v>148</v>
      </c>
      <c r="D6" s="281" t="s">
        <v>149</v>
      </c>
      <c r="E6" s="275" t="s">
        <v>147</v>
      </c>
      <c r="F6" s="278">
        <v>63</v>
      </c>
      <c r="G6" s="127">
        <v>0</v>
      </c>
      <c r="H6" s="131">
        <f t="shared" ref="H6:H45" si="0">G6*F6</f>
        <v>0</v>
      </c>
    </row>
    <row r="7" spans="1:8" ht="21" customHeight="1">
      <c r="A7" s="292"/>
      <c r="B7" s="103"/>
      <c r="C7" s="269"/>
      <c r="D7" s="282" t="s">
        <v>150</v>
      </c>
      <c r="E7" s="275"/>
      <c r="F7" s="285"/>
      <c r="G7" s="127"/>
      <c r="H7" s="131"/>
    </row>
    <row r="8" spans="1:8" ht="41.25" customHeight="1">
      <c r="A8" s="292">
        <v>3</v>
      </c>
      <c r="B8" s="103" t="s">
        <v>5</v>
      </c>
      <c r="C8" s="269" t="s">
        <v>151</v>
      </c>
      <c r="D8" s="283" t="s">
        <v>257</v>
      </c>
      <c r="E8" s="275" t="s">
        <v>152</v>
      </c>
      <c r="F8" s="278">
        <v>55</v>
      </c>
      <c r="G8" s="127">
        <v>0</v>
      </c>
      <c r="H8" s="131">
        <f t="shared" si="0"/>
        <v>0</v>
      </c>
    </row>
    <row r="9" spans="1:8" ht="21.75" customHeight="1">
      <c r="A9" s="292">
        <v>4</v>
      </c>
      <c r="B9" s="103" t="s">
        <v>4</v>
      </c>
      <c r="C9" s="269" t="s">
        <v>153</v>
      </c>
      <c r="D9" s="281" t="s">
        <v>154</v>
      </c>
      <c r="E9" s="275" t="s">
        <v>152</v>
      </c>
      <c r="F9" s="278">
        <v>15</v>
      </c>
      <c r="G9" s="127">
        <v>0</v>
      </c>
      <c r="H9" s="131">
        <f t="shared" si="0"/>
        <v>0</v>
      </c>
    </row>
    <row r="10" spans="1:8" ht="29.25" customHeight="1">
      <c r="A10" s="292">
        <v>5</v>
      </c>
      <c r="B10" s="103" t="s">
        <v>4</v>
      </c>
      <c r="C10" s="269" t="s">
        <v>155</v>
      </c>
      <c r="D10" s="281" t="s">
        <v>156</v>
      </c>
      <c r="E10" s="275" t="s">
        <v>152</v>
      </c>
      <c r="F10" s="278">
        <v>10</v>
      </c>
      <c r="G10" s="127">
        <v>0</v>
      </c>
      <c r="H10" s="131">
        <f t="shared" si="0"/>
        <v>0</v>
      </c>
    </row>
    <row r="11" spans="1:8" ht="29.25" customHeight="1">
      <c r="A11" s="292">
        <v>6</v>
      </c>
      <c r="B11" s="103" t="s">
        <v>4</v>
      </c>
      <c r="C11" s="269" t="s">
        <v>157</v>
      </c>
      <c r="D11" s="281" t="s">
        <v>158</v>
      </c>
      <c r="E11" s="275" t="s">
        <v>152</v>
      </c>
      <c r="F11" s="278">
        <v>30</v>
      </c>
      <c r="G11" s="127">
        <v>0</v>
      </c>
      <c r="H11" s="131">
        <f t="shared" si="0"/>
        <v>0</v>
      </c>
    </row>
    <row r="12" spans="1:8" ht="46.5" customHeight="1">
      <c r="A12" s="292">
        <v>7</v>
      </c>
      <c r="B12" s="103" t="s">
        <v>5</v>
      </c>
      <c r="C12" s="269" t="s">
        <v>159</v>
      </c>
      <c r="D12" s="283" t="s">
        <v>258</v>
      </c>
      <c r="E12" s="275" t="s">
        <v>147</v>
      </c>
      <c r="F12" s="278">
        <v>40</v>
      </c>
      <c r="G12" s="127">
        <v>0</v>
      </c>
      <c r="H12" s="131">
        <f t="shared" si="0"/>
        <v>0</v>
      </c>
    </row>
    <row r="13" spans="1:8" ht="31.5" customHeight="1">
      <c r="A13" s="292">
        <v>8</v>
      </c>
      <c r="B13" s="103" t="s">
        <v>4</v>
      </c>
      <c r="C13" s="269" t="s">
        <v>160</v>
      </c>
      <c r="D13" s="281" t="s">
        <v>161</v>
      </c>
      <c r="E13" s="275" t="s">
        <v>147</v>
      </c>
      <c r="F13" s="278">
        <v>46</v>
      </c>
      <c r="G13" s="127">
        <v>0</v>
      </c>
      <c r="H13" s="131">
        <f t="shared" si="0"/>
        <v>0</v>
      </c>
    </row>
    <row r="14" spans="1:8" ht="18.75" customHeight="1">
      <c r="A14" s="292"/>
      <c r="B14" s="103"/>
      <c r="C14" s="269"/>
      <c r="D14" s="282" t="s">
        <v>162</v>
      </c>
      <c r="E14" s="275"/>
      <c r="F14" s="285"/>
      <c r="G14" s="127"/>
      <c r="H14" s="131"/>
    </row>
    <row r="15" spans="1:8" ht="36.75" customHeight="1">
      <c r="A15" s="292">
        <v>9</v>
      </c>
      <c r="B15" s="103" t="s">
        <v>5</v>
      </c>
      <c r="C15" s="269" t="s">
        <v>163</v>
      </c>
      <c r="D15" s="283" t="s">
        <v>259</v>
      </c>
      <c r="E15" s="275" t="s">
        <v>147</v>
      </c>
      <c r="F15" s="278">
        <v>300</v>
      </c>
      <c r="G15" s="127">
        <v>0</v>
      </c>
      <c r="H15" s="131">
        <f t="shared" si="0"/>
        <v>0</v>
      </c>
    </row>
    <row r="16" spans="1:8" ht="35.25" customHeight="1">
      <c r="A16" s="292">
        <v>10</v>
      </c>
      <c r="B16" s="103" t="s">
        <v>4</v>
      </c>
      <c r="C16" s="269" t="s">
        <v>164</v>
      </c>
      <c r="D16" s="281" t="s">
        <v>165</v>
      </c>
      <c r="E16" s="275" t="s">
        <v>147</v>
      </c>
      <c r="F16" s="278">
        <v>345</v>
      </c>
      <c r="G16" s="127">
        <v>0</v>
      </c>
      <c r="H16" s="131">
        <f t="shared" si="0"/>
        <v>0</v>
      </c>
    </row>
    <row r="17" spans="1:8" ht="19.5" customHeight="1">
      <c r="A17" s="292"/>
      <c r="B17" s="103"/>
      <c r="C17" s="269"/>
      <c r="D17" s="282" t="s">
        <v>166</v>
      </c>
      <c r="E17" s="275"/>
      <c r="F17" s="278"/>
      <c r="G17" s="127"/>
      <c r="H17" s="131"/>
    </row>
    <row r="18" spans="1:8" ht="51.75" customHeight="1">
      <c r="A18" s="292">
        <v>11</v>
      </c>
      <c r="B18" s="103" t="s">
        <v>5</v>
      </c>
      <c r="C18" s="269" t="s">
        <v>167</v>
      </c>
      <c r="D18" s="283" t="s">
        <v>260</v>
      </c>
      <c r="E18" s="275" t="s">
        <v>147</v>
      </c>
      <c r="F18" s="278">
        <v>410</v>
      </c>
      <c r="G18" s="127">
        <v>0</v>
      </c>
      <c r="H18" s="131">
        <f t="shared" si="0"/>
        <v>0</v>
      </c>
    </row>
    <row r="19" spans="1:8" ht="30.75" customHeight="1">
      <c r="A19" s="292">
        <v>12</v>
      </c>
      <c r="B19" s="103" t="s">
        <v>4</v>
      </c>
      <c r="C19" s="269" t="s">
        <v>168</v>
      </c>
      <c r="D19" s="281" t="s">
        <v>169</v>
      </c>
      <c r="E19" s="275" t="s">
        <v>147</v>
      </c>
      <c r="F19" s="278">
        <v>471.5</v>
      </c>
      <c r="G19" s="127">
        <v>0</v>
      </c>
      <c r="H19" s="131">
        <f t="shared" si="0"/>
        <v>0</v>
      </c>
    </row>
    <row r="20" spans="1:8" ht="18.75" customHeight="1">
      <c r="A20" s="292"/>
      <c r="B20" s="103"/>
      <c r="C20" s="269"/>
      <c r="D20" s="282" t="s">
        <v>170</v>
      </c>
      <c r="E20" s="275"/>
      <c r="F20" s="278"/>
      <c r="G20" s="127"/>
      <c r="H20" s="131"/>
    </row>
    <row r="21" spans="1:8" ht="49.5" customHeight="1">
      <c r="A21" s="292">
        <v>13</v>
      </c>
      <c r="B21" s="103" t="s">
        <v>5</v>
      </c>
      <c r="C21" s="269" t="s">
        <v>171</v>
      </c>
      <c r="D21" s="283" t="s">
        <v>261</v>
      </c>
      <c r="E21" s="275" t="s">
        <v>147</v>
      </c>
      <c r="F21" s="278">
        <v>120</v>
      </c>
      <c r="G21" s="127">
        <v>0</v>
      </c>
      <c r="H21" s="131">
        <f t="shared" si="0"/>
        <v>0</v>
      </c>
    </row>
    <row r="22" spans="1:8" ht="29.25" customHeight="1">
      <c r="A22" s="292">
        <v>14</v>
      </c>
      <c r="B22" s="103" t="s">
        <v>4</v>
      </c>
      <c r="C22" s="269" t="s">
        <v>172</v>
      </c>
      <c r="D22" s="281" t="s">
        <v>173</v>
      </c>
      <c r="E22" s="275" t="s">
        <v>147</v>
      </c>
      <c r="F22" s="278">
        <v>138</v>
      </c>
      <c r="G22" s="127">
        <v>0</v>
      </c>
      <c r="H22" s="131">
        <f t="shared" si="0"/>
        <v>0</v>
      </c>
    </row>
    <row r="23" spans="1:8" ht="20.25" customHeight="1">
      <c r="A23" s="292"/>
      <c r="B23" s="103"/>
      <c r="C23" s="269"/>
      <c r="D23" s="282" t="s">
        <v>174</v>
      </c>
      <c r="E23" s="275"/>
      <c r="F23" s="278"/>
      <c r="G23" s="127"/>
      <c r="H23" s="131"/>
    </row>
    <row r="24" spans="1:8" ht="33" customHeight="1">
      <c r="A24" s="292">
        <v>15</v>
      </c>
      <c r="B24" s="103" t="s">
        <v>5</v>
      </c>
      <c r="C24" s="269" t="s">
        <v>175</v>
      </c>
      <c r="D24" s="283" t="s">
        <v>176</v>
      </c>
      <c r="E24" s="275" t="s">
        <v>152</v>
      </c>
      <c r="F24" s="278">
        <v>45</v>
      </c>
      <c r="G24" s="127">
        <v>0</v>
      </c>
      <c r="H24" s="131">
        <f t="shared" si="0"/>
        <v>0</v>
      </c>
    </row>
    <row r="25" spans="1:8" ht="34.5" customHeight="1">
      <c r="A25" s="292">
        <v>16</v>
      </c>
      <c r="B25" s="103" t="s">
        <v>5</v>
      </c>
      <c r="C25" s="269" t="s">
        <v>177</v>
      </c>
      <c r="D25" s="283" t="s">
        <v>178</v>
      </c>
      <c r="E25" s="275" t="s">
        <v>152</v>
      </c>
      <c r="F25" s="278">
        <v>6</v>
      </c>
      <c r="G25" s="127">
        <v>0</v>
      </c>
      <c r="H25" s="131">
        <f t="shared" si="0"/>
        <v>0</v>
      </c>
    </row>
    <row r="26" spans="1:8" ht="33" customHeight="1">
      <c r="A26" s="292">
        <v>17</v>
      </c>
      <c r="B26" s="103" t="s">
        <v>5</v>
      </c>
      <c r="C26" s="269" t="s">
        <v>179</v>
      </c>
      <c r="D26" s="283" t="s">
        <v>180</v>
      </c>
      <c r="E26" s="275" t="s">
        <v>152</v>
      </c>
      <c r="F26" s="278">
        <v>12</v>
      </c>
      <c r="G26" s="127">
        <v>0</v>
      </c>
      <c r="H26" s="131">
        <f t="shared" si="0"/>
        <v>0</v>
      </c>
    </row>
    <row r="27" spans="1:8" ht="32.25" customHeight="1">
      <c r="A27" s="292">
        <v>18</v>
      </c>
      <c r="B27" s="103" t="s">
        <v>4</v>
      </c>
      <c r="C27" s="269" t="s">
        <v>181</v>
      </c>
      <c r="D27" s="281" t="s">
        <v>182</v>
      </c>
      <c r="E27" s="275" t="s">
        <v>152</v>
      </c>
      <c r="F27" s="278">
        <v>3</v>
      </c>
      <c r="G27" s="127">
        <v>0</v>
      </c>
      <c r="H27" s="131">
        <f t="shared" si="0"/>
        <v>0</v>
      </c>
    </row>
    <row r="28" spans="1:8" ht="28.5" customHeight="1">
      <c r="A28" s="292">
        <v>19</v>
      </c>
      <c r="B28" s="103" t="s">
        <v>4</v>
      </c>
      <c r="C28" s="269" t="s">
        <v>183</v>
      </c>
      <c r="D28" s="281" t="s">
        <v>184</v>
      </c>
      <c r="E28" s="275" t="s">
        <v>152</v>
      </c>
      <c r="F28" s="278">
        <v>1</v>
      </c>
      <c r="G28" s="127">
        <v>0</v>
      </c>
      <c r="H28" s="131">
        <f t="shared" si="0"/>
        <v>0</v>
      </c>
    </row>
    <row r="29" spans="1:8" ht="35.25" customHeight="1">
      <c r="A29" s="292">
        <v>20</v>
      </c>
      <c r="B29" s="103" t="s">
        <v>5</v>
      </c>
      <c r="C29" s="269" t="s">
        <v>185</v>
      </c>
      <c r="D29" s="283" t="s">
        <v>262</v>
      </c>
      <c r="E29" s="275" t="s">
        <v>152</v>
      </c>
      <c r="F29" s="278">
        <v>1</v>
      </c>
      <c r="G29" s="127">
        <v>0</v>
      </c>
      <c r="H29" s="131">
        <f t="shared" si="0"/>
        <v>0</v>
      </c>
    </row>
    <row r="30" spans="1:8" ht="25.5" customHeight="1">
      <c r="A30" s="292">
        <v>21</v>
      </c>
      <c r="B30" s="103" t="s">
        <v>4</v>
      </c>
      <c r="C30" s="269" t="s">
        <v>186</v>
      </c>
      <c r="D30" s="281" t="s">
        <v>187</v>
      </c>
      <c r="E30" s="275" t="s">
        <v>152</v>
      </c>
      <c r="F30" s="278">
        <v>1</v>
      </c>
      <c r="G30" s="127">
        <v>0</v>
      </c>
      <c r="H30" s="131">
        <f t="shared" si="0"/>
        <v>0</v>
      </c>
    </row>
    <row r="31" spans="1:8" ht="36" customHeight="1">
      <c r="A31" s="292">
        <v>22</v>
      </c>
      <c r="B31" s="103" t="s">
        <v>5</v>
      </c>
      <c r="C31" s="269" t="s">
        <v>188</v>
      </c>
      <c r="D31" s="283" t="s">
        <v>263</v>
      </c>
      <c r="E31" s="275" t="s">
        <v>152</v>
      </c>
      <c r="F31" s="278">
        <v>6</v>
      </c>
      <c r="G31" s="127">
        <v>0</v>
      </c>
      <c r="H31" s="131">
        <f t="shared" si="0"/>
        <v>0</v>
      </c>
    </row>
    <row r="32" spans="1:8" ht="33" customHeight="1">
      <c r="A32" s="292">
        <v>23</v>
      </c>
      <c r="B32" s="103" t="s">
        <v>4</v>
      </c>
      <c r="C32" s="269" t="s">
        <v>189</v>
      </c>
      <c r="D32" s="281" t="s">
        <v>190</v>
      </c>
      <c r="E32" s="275" t="s">
        <v>152</v>
      </c>
      <c r="F32" s="278">
        <v>6</v>
      </c>
      <c r="G32" s="127">
        <v>0</v>
      </c>
      <c r="H32" s="131">
        <f t="shared" si="0"/>
        <v>0</v>
      </c>
    </row>
    <row r="33" spans="1:8" ht="34.5" customHeight="1">
      <c r="A33" s="292">
        <v>24</v>
      </c>
      <c r="B33" s="103" t="s">
        <v>4</v>
      </c>
      <c r="C33" s="269" t="s">
        <v>191</v>
      </c>
      <c r="D33" s="283" t="s">
        <v>264</v>
      </c>
      <c r="E33" s="275" t="s">
        <v>152</v>
      </c>
      <c r="F33" s="278">
        <v>4</v>
      </c>
      <c r="G33" s="127">
        <v>0</v>
      </c>
      <c r="H33" s="131">
        <f t="shared" si="0"/>
        <v>0</v>
      </c>
    </row>
    <row r="34" spans="1:8" ht="50.25" customHeight="1">
      <c r="A34" s="292">
        <v>25</v>
      </c>
      <c r="B34" s="103" t="s">
        <v>5</v>
      </c>
      <c r="C34" s="269" t="s">
        <v>192</v>
      </c>
      <c r="D34" s="283" t="s">
        <v>265</v>
      </c>
      <c r="E34" s="275" t="s">
        <v>152</v>
      </c>
      <c r="F34" s="278">
        <v>11</v>
      </c>
      <c r="G34" s="127">
        <v>0</v>
      </c>
      <c r="H34" s="131">
        <f t="shared" si="0"/>
        <v>0</v>
      </c>
    </row>
    <row r="35" spans="1:8" ht="34.5" customHeight="1">
      <c r="A35" s="292">
        <v>26</v>
      </c>
      <c r="B35" s="103" t="s">
        <v>4</v>
      </c>
      <c r="C35" s="269" t="s">
        <v>193</v>
      </c>
      <c r="D35" s="281" t="s">
        <v>194</v>
      </c>
      <c r="E35" s="275" t="s">
        <v>152</v>
      </c>
      <c r="F35" s="278">
        <v>11</v>
      </c>
      <c r="G35" s="127">
        <v>0</v>
      </c>
      <c r="H35" s="131">
        <f t="shared" si="0"/>
        <v>0</v>
      </c>
    </row>
    <row r="36" spans="1:8" ht="24.75" customHeight="1">
      <c r="A36" s="292">
        <v>27</v>
      </c>
      <c r="B36" s="103" t="s">
        <v>4</v>
      </c>
      <c r="C36" s="269" t="s">
        <v>195</v>
      </c>
      <c r="D36" s="281" t="s">
        <v>196</v>
      </c>
      <c r="E36" s="275" t="s">
        <v>152</v>
      </c>
      <c r="F36" s="278">
        <v>11</v>
      </c>
      <c r="G36" s="127">
        <v>0</v>
      </c>
      <c r="H36" s="131">
        <f t="shared" si="0"/>
        <v>0</v>
      </c>
    </row>
    <row r="37" spans="1:8" ht="54.75" customHeight="1">
      <c r="A37" s="292">
        <v>28</v>
      </c>
      <c r="B37" s="103" t="s">
        <v>5</v>
      </c>
      <c r="C37" s="269" t="s">
        <v>197</v>
      </c>
      <c r="D37" s="283" t="s">
        <v>266</v>
      </c>
      <c r="E37" s="275" t="s">
        <v>152</v>
      </c>
      <c r="F37" s="278">
        <v>6</v>
      </c>
      <c r="G37" s="127">
        <v>0</v>
      </c>
      <c r="H37" s="131">
        <f t="shared" si="0"/>
        <v>0</v>
      </c>
    </row>
    <row r="38" spans="1:8" ht="50.25" customHeight="1">
      <c r="A38" s="292">
        <v>29</v>
      </c>
      <c r="B38" s="103" t="s">
        <v>5</v>
      </c>
      <c r="C38" s="269" t="s">
        <v>198</v>
      </c>
      <c r="D38" s="283" t="s">
        <v>267</v>
      </c>
      <c r="E38" s="275" t="s">
        <v>152</v>
      </c>
      <c r="F38" s="278">
        <v>39</v>
      </c>
      <c r="G38" s="127">
        <v>0</v>
      </c>
      <c r="H38" s="131">
        <f t="shared" si="0"/>
        <v>0</v>
      </c>
    </row>
    <row r="39" spans="1:8" ht="30" customHeight="1">
      <c r="A39" s="292">
        <v>30</v>
      </c>
      <c r="B39" s="103" t="s">
        <v>4</v>
      </c>
      <c r="C39" s="269" t="s">
        <v>199</v>
      </c>
      <c r="D39" s="281" t="s">
        <v>200</v>
      </c>
      <c r="E39" s="275" t="s">
        <v>152</v>
      </c>
      <c r="F39" s="278">
        <v>9</v>
      </c>
      <c r="G39" s="127">
        <v>0</v>
      </c>
      <c r="H39" s="131">
        <f t="shared" si="0"/>
        <v>0</v>
      </c>
    </row>
    <row r="40" spans="1:8" ht="32.25" customHeight="1">
      <c r="A40" s="292">
        <v>31</v>
      </c>
      <c r="B40" s="103" t="s">
        <v>4</v>
      </c>
      <c r="C40" s="269" t="s">
        <v>201</v>
      </c>
      <c r="D40" s="281" t="s">
        <v>202</v>
      </c>
      <c r="E40" s="275" t="s">
        <v>152</v>
      </c>
      <c r="F40" s="278">
        <v>30</v>
      </c>
      <c r="G40" s="127">
        <v>0</v>
      </c>
      <c r="H40" s="131">
        <f t="shared" si="0"/>
        <v>0</v>
      </c>
    </row>
    <row r="41" spans="1:8" ht="56.25" customHeight="1">
      <c r="A41" s="292">
        <v>32</v>
      </c>
      <c r="B41" s="103" t="s">
        <v>5</v>
      </c>
      <c r="C41" s="269" t="s">
        <v>203</v>
      </c>
      <c r="D41" s="283" t="s">
        <v>268</v>
      </c>
      <c r="E41" s="275" t="s">
        <v>152</v>
      </c>
      <c r="F41" s="278">
        <v>6</v>
      </c>
      <c r="G41" s="127">
        <v>0</v>
      </c>
      <c r="H41" s="131">
        <f t="shared" si="0"/>
        <v>0</v>
      </c>
    </row>
    <row r="42" spans="1:8" ht="27" customHeight="1">
      <c r="A42" s="292">
        <v>33</v>
      </c>
      <c r="B42" s="103" t="s">
        <v>4</v>
      </c>
      <c r="C42" s="269" t="s">
        <v>204</v>
      </c>
      <c r="D42" s="281" t="s">
        <v>205</v>
      </c>
      <c r="E42" s="275" t="s">
        <v>152</v>
      </c>
      <c r="F42" s="278">
        <v>6</v>
      </c>
      <c r="G42" s="127">
        <v>0</v>
      </c>
      <c r="H42" s="131">
        <f t="shared" si="0"/>
        <v>0</v>
      </c>
    </row>
    <row r="43" spans="1:8" ht="40.5" customHeight="1">
      <c r="A43" s="292">
        <v>34</v>
      </c>
      <c r="B43" s="103" t="s">
        <v>5</v>
      </c>
      <c r="C43" s="269" t="s">
        <v>206</v>
      </c>
      <c r="D43" s="283" t="s">
        <v>269</v>
      </c>
      <c r="E43" s="275" t="s">
        <v>152</v>
      </c>
      <c r="F43" s="278">
        <v>16</v>
      </c>
      <c r="G43" s="127">
        <v>0</v>
      </c>
      <c r="H43" s="131">
        <f t="shared" si="0"/>
        <v>0</v>
      </c>
    </row>
    <row r="44" spans="1:8" ht="45.75" customHeight="1">
      <c r="A44" s="292">
        <v>35</v>
      </c>
      <c r="B44" s="103" t="s">
        <v>5</v>
      </c>
      <c r="C44" s="269" t="s">
        <v>207</v>
      </c>
      <c r="D44" s="283" t="s">
        <v>208</v>
      </c>
      <c r="E44" s="275" t="s">
        <v>152</v>
      </c>
      <c r="F44" s="278">
        <v>1</v>
      </c>
      <c r="G44" s="127">
        <v>0</v>
      </c>
      <c r="H44" s="131">
        <f t="shared" si="0"/>
        <v>0</v>
      </c>
    </row>
    <row r="45" spans="1:8" ht="47.25" customHeight="1" thickBot="1">
      <c r="A45" s="293">
        <v>36</v>
      </c>
      <c r="B45" s="104" t="s">
        <v>18</v>
      </c>
      <c r="C45" s="270" t="s">
        <v>209</v>
      </c>
      <c r="D45" s="284" t="s">
        <v>210</v>
      </c>
      <c r="E45" s="276" t="s">
        <v>211</v>
      </c>
      <c r="F45" s="279">
        <v>0.159</v>
      </c>
      <c r="G45" s="127">
        <v>0</v>
      </c>
      <c r="H45" s="134">
        <f t="shared" si="0"/>
        <v>0</v>
      </c>
    </row>
    <row r="46" spans="1:8" ht="24" customHeight="1" thickBot="1">
      <c r="A46" s="165"/>
      <c r="B46" s="166"/>
      <c r="C46" s="166" t="s">
        <v>212</v>
      </c>
      <c r="D46" s="167" t="s">
        <v>213</v>
      </c>
      <c r="E46" s="168"/>
      <c r="F46" s="169"/>
      <c r="G46" s="170"/>
      <c r="H46" s="171">
        <f>SUM(H47:H49)</f>
        <v>0</v>
      </c>
    </row>
    <row r="47" spans="1:8" ht="22.5" customHeight="1">
      <c r="A47" s="294">
        <v>37</v>
      </c>
      <c r="B47" s="102" t="s">
        <v>5</v>
      </c>
      <c r="C47" s="268" t="s">
        <v>214</v>
      </c>
      <c r="D47" s="128" t="s">
        <v>215</v>
      </c>
      <c r="E47" s="125" t="s">
        <v>147</v>
      </c>
      <c r="F47" s="129">
        <v>25</v>
      </c>
      <c r="G47" s="135">
        <v>0</v>
      </c>
      <c r="H47" s="130">
        <f>G47*F47</f>
        <v>0</v>
      </c>
    </row>
    <row r="48" spans="1:8" ht="20.25" customHeight="1">
      <c r="A48" s="295">
        <v>38</v>
      </c>
      <c r="B48" s="103" t="s">
        <v>4</v>
      </c>
      <c r="C48" s="269" t="s">
        <v>216</v>
      </c>
      <c r="D48" s="98" t="s">
        <v>217</v>
      </c>
      <c r="E48" s="116" t="s">
        <v>147</v>
      </c>
      <c r="F48" s="126">
        <v>25</v>
      </c>
      <c r="G48" s="127">
        <v>0</v>
      </c>
      <c r="H48" s="131">
        <f t="shared" ref="H48:H49" si="1">G48*F48</f>
        <v>0</v>
      </c>
    </row>
    <row r="49" spans="1:8" ht="21.75" customHeight="1" thickBot="1">
      <c r="A49" s="296">
        <v>39</v>
      </c>
      <c r="B49" s="104" t="s">
        <v>4</v>
      </c>
      <c r="C49" s="270" t="s">
        <v>218</v>
      </c>
      <c r="D49" s="132" t="s">
        <v>219</v>
      </c>
      <c r="E49" s="117" t="s">
        <v>19</v>
      </c>
      <c r="F49" s="133">
        <v>25</v>
      </c>
      <c r="G49" s="136">
        <v>0</v>
      </c>
      <c r="H49" s="134">
        <f t="shared" si="1"/>
        <v>0</v>
      </c>
    </row>
    <row r="50" spans="1:8" ht="31.5" customHeight="1" thickBot="1">
      <c r="A50" s="172"/>
      <c r="B50" s="173"/>
      <c r="C50" s="173" t="s">
        <v>220</v>
      </c>
      <c r="D50" s="173" t="s">
        <v>221</v>
      </c>
      <c r="E50" s="174"/>
      <c r="F50" s="175"/>
      <c r="G50" s="176"/>
      <c r="H50" s="177">
        <f>H51+H53</f>
        <v>0</v>
      </c>
    </row>
    <row r="51" spans="1:8" ht="28.5" customHeight="1" thickBot="1">
      <c r="A51" s="144"/>
      <c r="B51" s="146"/>
      <c r="C51" s="146" t="s">
        <v>222</v>
      </c>
      <c r="D51" s="147" t="s">
        <v>223</v>
      </c>
      <c r="E51" s="148"/>
      <c r="F51" s="149"/>
      <c r="G51" s="110"/>
      <c r="H51" s="150">
        <f>H52</f>
        <v>0</v>
      </c>
    </row>
    <row r="52" spans="1:8" ht="23.25" customHeight="1" thickBot="1">
      <c r="A52" s="100">
        <v>40</v>
      </c>
      <c r="B52" s="42" t="s">
        <v>224</v>
      </c>
      <c r="C52" s="271" t="s">
        <v>225</v>
      </c>
      <c r="D52" s="118" t="s">
        <v>226</v>
      </c>
      <c r="E52" s="137" t="s">
        <v>250</v>
      </c>
      <c r="F52" s="119">
        <v>1</v>
      </c>
      <c r="G52" s="178">
        <v>0</v>
      </c>
      <c r="H52" s="120">
        <f>F52*G52</f>
        <v>0</v>
      </c>
    </row>
    <row r="53" spans="1:8" ht="31.5" customHeight="1" thickBot="1">
      <c r="A53" s="144"/>
      <c r="B53" s="148"/>
      <c r="C53" s="146" t="s">
        <v>227</v>
      </c>
      <c r="D53" s="147" t="s">
        <v>228</v>
      </c>
      <c r="E53" s="148"/>
      <c r="F53" s="149"/>
      <c r="G53" s="110"/>
      <c r="H53" s="150">
        <f>SUM(H54:H55)</f>
        <v>0</v>
      </c>
    </row>
    <row r="54" spans="1:8" ht="27" customHeight="1">
      <c r="A54" s="99">
        <v>41</v>
      </c>
      <c r="B54" s="43" t="s">
        <v>224</v>
      </c>
      <c r="C54" s="272" t="s">
        <v>229</v>
      </c>
      <c r="D54" s="96" t="s">
        <v>230</v>
      </c>
      <c r="E54" s="138" t="s">
        <v>250</v>
      </c>
      <c r="F54" s="121">
        <v>1</v>
      </c>
      <c r="G54" s="179">
        <v>0</v>
      </c>
      <c r="H54" s="122">
        <f>F54*G54</f>
        <v>0</v>
      </c>
    </row>
    <row r="55" spans="1:8" ht="29.25" customHeight="1" thickBot="1">
      <c r="A55" s="101">
        <v>42</v>
      </c>
      <c r="B55" s="44" t="s">
        <v>224</v>
      </c>
      <c r="C55" s="273" t="s">
        <v>231</v>
      </c>
      <c r="D55" s="97" t="s">
        <v>232</v>
      </c>
      <c r="E55" s="139" t="s">
        <v>250</v>
      </c>
      <c r="F55" s="123">
        <v>1</v>
      </c>
      <c r="G55" s="180">
        <v>0</v>
      </c>
      <c r="H55" s="124">
        <f>F55*G55</f>
        <v>0</v>
      </c>
    </row>
    <row r="56" spans="1:8" ht="15">
      <c r="A56" s="151"/>
      <c r="B56" s="152"/>
      <c r="C56" s="152"/>
      <c r="D56" s="153" t="s">
        <v>233</v>
      </c>
      <c r="E56" s="154"/>
      <c r="F56" s="155"/>
      <c r="G56" s="156"/>
      <c r="H56" s="145">
        <f>H3+H50</f>
        <v>0</v>
      </c>
    </row>
    <row r="57" spans="1:8">
      <c r="A57" s="83"/>
      <c r="H57" s="82"/>
    </row>
    <row r="58" spans="1:8">
      <c r="A58" s="11"/>
      <c r="B58" s="94"/>
      <c r="C58" s="22"/>
      <c r="E58"/>
      <c r="H58" s="82"/>
    </row>
    <row r="59" spans="1:8" ht="17.25" thickBot="1">
      <c r="A59" s="86" t="s">
        <v>273</v>
      </c>
      <c r="C59" s="22"/>
      <c r="E59"/>
      <c r="H59" s="82"/>
    </row>
    <row r="60" spans="1:8">
      <c r="A60" s="141"/>
      <c r="B60" s="27"/>
      <c r="C60" s="28"/>
      <c r="D60" s="27"/>
      <c r="E60" s="27"/>
      <c r="F60" s="27"/>
      <c r="G60" s="27"/>
      <c r="H60" s="29"/>
    </row>
    <row r="61" spans="1:8" ht="15.75">
      <c r="A61" s="30"/>
      <c r="B61" s="93" t="s">
        <v>270</v>
      </c>
      <c r="E61"/>
      <c r="F61" s="140"/>
      <c r="H61" s="142">
        <f>H4</f>
        <v>0</v>
      </c>
    </row>
    <row r="62" spans="1:8" ht="15.75">
      <c r="A62" s="30"/>
      <c r="B62" s="93" t="s">
        <v>271</v>
      </c>
      <c r="E62"/>
      <c r="F62" s="140"/>
      <c r="H62" s="142">
        <f>H46</f>
        <v>0</v>
      </c>
    </row>
    <row r="63" spans="1:8" ht="15.75">
      <c r="A63" s="30"/>
      <c r="B63" s="93" t="s">
        <v>272</v>
      </c>
      <c r="E63"/>
      <c r="F63" s="140"/>
      <c r="H63" s="142">
        <f>H50</f>
        <v>0</v>
      </c>
    </row>
    <row r="64" spans="1:8" ht="15" thickBot="1">
      <c r="A64" s="41"/>
      <c r="B64" s="20"/>
      <c r="C64" s="20"/>
      <c r="D64" s="20"/>
      <c r="E64" s="19"/>
      <c r="F64" s="20"/>
      <c r="G64" s="20"/>
      <c r="H64" s="21"/>
    </row>
    <row r="65" spans="1:8" ht="15.75">
      <c r="A65" s="26"/>
      <c r="B65" s="143"/>
      <c r="C65" s="27"/>
      <c r="D65" s="27"/>
      <c r="E65" s="27"/>
      <c r="F65" s="27"/>
      <c r="G65" s="27"/>
      <c r="H65" s="29"/>
    </row>
    <row r="66" spans="1:8" ht="15.75">
      <c r="A66" s="30"/>
      <c r="B66" s="93" t="s">
        <v>69</v>
      </c>
      <c r="E66"/>
      <c r="F66" s="140"/>
      <c r="H66" s="142">
        <f>H56</f>
        <v>0</v>
      </c>
    </row>
    <row r="67" spans="1:8" ht="15" thickBot="1">
      <c r="A67" s="31"/>
      <c r="B67" s="20"/>
      <c r="C67" s="20"/>
      <c r="D67" s="20"/>
      <c r="E67" s="20"/>
      <c r="F67" s="20"/>
      <c r="G67" s="20"/>
      <c r="H67" s="21"/>
    </row>
  </sheetData>
  <pageMargins left="0.7" right="0.7" top="0.78740157499999996" bottom="0.78740157499999996" header="0.3" footer="0.3"/>
  <pageSetup orientation="portrait" r:id="rId1"/>
  <headerFooter>
    <oddFooter>&amp;L_x000D_&amp;1#&amp;"Arial"&amp;7&amp;K999999 Classification: Restricted</oddFooter>
  </headerFooter>
  <ignoredErrors>
    <ignoredError sqref="H3:H5 H6 H47:H52 H54:H56 H8:H13 H15:H16 H18:H19 H21:H22 H24:H45" unlockedFormula="1"/>
    <ignoredError sqref="C5:C55 B52:B5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4CCEF-AE6D-48CA-B8DF-B6FBA1D6EC11}">
  <dimension ref="A1:I72"/>
  <sheetViews>
    <sheetView workbookViewId="0">
      <selection activeCell="E49" sqref="E49"/>
    </sheetView>
  </sheetViews>
  <sheetFormatPr defaultRowHeight="14.25"/>
  <cols>
    <col min="2" max="2" width="49.25" customWidth="1"/>
    <col min="5" max="6" width="12.375" customWidth="1"/>
    <col min="7" max="7" width="6.5" customWidth="1"/>
    <col min="8" max="8" width="10" customWidth="1"/>
  </cols>
  <sheetData>
    <row r="1" spans="1:6" ht="15" thickBot="1"/>
    <row r="2" spans="1:6">
      <c r="A2" s="52" t="s">
        <v>0</v>
      </c>
      <c r="B2" s="53" t="s">
        <v>1</v>
      </c>
      <c r="C2" s="53" t="s">
        <v>2</v>
      </c>
      <c r="D2" s="54" t="s">
        <v>3</v>
      </c>
      <c r="E2" s="50" t="s">
        <v>9</v>
      </c>
      <c r="F2" s="48" t="s">
        <v>10</v>
      </c>
    </row>
    <row r="3" spans="1:6" ht="15" thickBot="1">
      <c r="A3" s="55" t="s">
        <v>6</v>
      </c>
      <c r="B3" s="1" t="s">
        <v>7</v>
      </c>
      <c r="C3" s="1" t="s">
        <v>7</v>
      </c>
      <c r="D3" s="47" t="s">
        <v>8</v>
      </c>
      <c r="E3" s="51" t="s">
        <v>7</v>
      </c>
      <c r="F3" s="49" t="s">
        <v>7</v>
      </c>
    </row>
    <row r="4" spans="1:6" ht="15" thickBot="1">
      <c r="A4" s="56" t="s">
        <v>11</v>
      </c>
      <c r="B4" s="2" t="s">
        <v>12</v>
      </c>
      <c r="C4" s="3"/>
      <c r="D4" s="3"/>
      <c r="E4" s="3"/>
      <c r="F4" s="57"/>
    </row>
    <row r="5" spans="1:6" ht="16.5" thickBot="1">
      <c r="A5" s="58"/>
      <c r="B5" s="4" t="s">
        <v>13</v>
      </c>
      <c r="C5" s="5"/>
      <c r="D5" s="6"/>
      <c r="E5" s="7"/>
      <c r="F5" s="8"/>
    </row>
    <row r="6" spans="1:6" ht="15" thickTop="1">
      <c r="A6" s="59" t="s">
        <v>14</v>
      </c>
      <c r="B6" s="60" t="s">
        <v>15</v>
      </c>
      <c r="C6" s="61"/>
      <c r="D6" s="62"/>
      <c r="E6" s="63"/>
      <c r="F6" s="64"/>
    </row>
    <row r="7" spans="1:6" ht="51">
      <c r="A7" s="9" t="s">
        <v>16</v>
      </c>
      <c r="B7" s="65" t="s">
        <v>17</v>
      </c>
      <c r="C7" s="66">
        <v>2</v>
      </c>
      <c r="D7" s="66" t="s">
        <v>19</v>
      </c>
      <c r="E7" s="67">
        <v>0</v>
      </c>
      <c r="F7" s="10">
        <f>E7*C7</f>
        <v>0</v>
      </c>
    </row>
    <row r="8" spans="1:6">
      <c r="A8" s="9" t="s">
        <v>234</v>
      </c>
      <c r="B8" s="65" t="s">
        <v>5</v>
      </c>
      <c r="C8" s="66">
        <v>2</v>
      </c>
      <c r="D8" s="66" t="s">
        <v>19</v>
      </c>
      <c r="E8" s="67">
        <v>0</v>
      </c>
      <c r="F8" s="10">
        <f>E8*C8</f>
        <v>0</v>
      </c>
    </row>
    <row r="9" spans="1:6" ht="51">
      <c r="A9" s="9" t="s">
        <v>20</v>
      </c>
      <c r="B9" s="65" t="s">
        <v>21</v>
      </c>
      <c r="C9" s="66">
        <v>1</v>
      </c>
      <c r="D9" s="66" t="s">
        <v>19</v>
      </c>
      <c r="E9" s="67">
        <v>0</v>
      </c>
      <c r="F9" s="10">
        <f t="shared" ref="F9:F39" si="0">E9*C9</f>
        <v>0</v>
      </c>
    </row>
    <row r="10" spans="1:6">
      <c r="A10" s="9" t="s">
        <v>235</v>
      </c>
      <c r="B10" s="65" t="s">
        <v>5</v>
      </c>
      <c r="C10" s="66">
        <v>1</v>
      </c>
      <c r="D10" s="66" t="s">
        <v>19</v>
      </c>
      <c r="E10" s="67">
        <v>0</v>
      </c>
      <c r="F10" s="10">
        <f t="shared" si="0"/>
        <v>0</v>
      </c>
    </row>
    <row r="11" spans="1:6" ht="38.25">
      <c r="A11" s="9" t="s">
        <v>22</v>
      </c>
      <c r="B11" s="68" t="s">
        <v>23</v>
      </c>
      <c r="C11" s="66">
        <v>2</v>
      </c>
      <c r="D11" s="66" t="s">
        <v>19</v>
      </c>
      <c r="E11" s="67">
        <v>0</v>
      </c>
      <c r="F11" s="10">
        <f t="shared" si="0"/>
        <v>0</v>
      </c>
    </row>
    <row r="12" spans="1:6">
      <c r="A12" s="9" t="s">
        <v>236</v>
      </c>
      <c r="B12" s="68" t="s">
        <v>5</v>
      </c>
      <c r="C12" s="66">
        <v>2</v>
      </c>
      <c r="D12" s="66" t="s">
        <v>19</v>
      </c>
      <c r="E12" s="67">
        <v>0</v>
      </c>
      <c r="F12" s="10">
        <f t="shared" si="0"/>
        <v>0</v>
      </c>
    </row>
    <row r="13" spans="1:6" ht="38.25">
      <c r="A13" s="9" t="s">
        <v>24</v>
      </c>
      <c r="B13" s="68" t="s">
        <v>25</v>
      </c>
      <c r="C13" s="66">
        <v>1</v>
      </c>
      <c r="D13" s="66" t="s">
        <v>19</v>
      </c>
      <c r="E13" s="67">
        <v>0</v>
      </c>
      <c r="F13" s="10">
        <f t="shared" si="0"/>
        <v>0</v>
      </c>
    </row>
    <row r="14" spans="1:6">
      <c r="A14" s="9" t="s">
        <v>238</v>
      </c>
      <c r="B14" s="68" t="s">
        <v>5</v>
      </c>
      <c r="C14" s="66">
        <v>1</v>
      </c>
      <c r="D14" s="66" t="s">
        <v>19</v>
      </c>
      <c r="E14" s="67">
        <v>0</v>
      </c>
      <c r="F14" s="10">
        <f t="shared" si="0"/>
        <v>0</v>
      </c>
    </row>
    <row r="15" spans="1:6" ht="38.25">
      <c r="A15" s="9" t="s">
        <v>26</v>
      </c>
      <c r="B15" s="68" t="s">
        <v>27</v>
      </c>
      <c r="C15" s="66">
        <v>2</v>
      </c>
      <c r="D15" s="66" t="s">
        <v>19</v>
      </c>
      <c r="E15" s="67">
        <v>0</v>
      </c>
      <c r="F15" s="10">
        <f t="shared" si="0"/>
        <v>0</v>
      </c>
    </row>
    <row r="16" spans="1:6">
      <c r="A16" s="9" t="s">
        <v>239</v>
      </c>
      <c r="B16" s="68" t="s">
        <v>5</v>
      </c>
      <c r="C16" s="66">
        <v>2</v>
      </c>
      <c r="D16" s="66" t="s">
        <v>19</v>
      </c>
      <c r="E16" s="67">
        <v>0</v>
      </c>
      <c r="F16" s="10">
        <f t="shared" si="0"/>
        <v>0</v>
      </c>
    </row>
    <row r="17" spans="1:6" ht="38.25">
      <c r="A17" s="9" t="s">
        <v>28</v>
      </c>
      <c r="B17" s="68" t="s">
        <v>29</v>
      </c>
      <c r="C17" s="66">
        <v>1</v>
      </c>
      <c r="D17" s="66" t="s">
        <v>19</v>
      </c>
      <c r="E17" s="67">
        <v>0</v>
      </c>
      <c r="F17" s="10">
        <f t="shared" si="0"/>
        <v>0</v>
      </c>
    </row>
    <row r="18" spans="1:6">
      <c r="A18" s="9" t="s">
        <v>237</v>
      </c>
      <c r="B18" s="68" t="s">
        <v>5</v>
      </c>
      <c r="C18" s="66">
        <v>1</v>
      </c>
      <c r="D18" s="66" t="s">
        <v>19</v>
      </c>
      <c r="E18" s="67">
        <v>0</v>
      </c>
      <c r="F18" s="10">
        <f t="shared" si="0"/>
        <v>0</v>
      </c>
    </row>
    <row r="19" spans="1:6" ht="38.25">
      <c r="A19" s="9" t="s">
        <v>30</v>
      </c>
      <c r="B19" s="68" t="s">
        <v>31</v>
      </c>
      <c r="C19" s="66">
        <v>1</v>
      </c>
      <c r="D19" s="66" t="s">
        <v>19</v>
      </c>
      <c r="E19" s="67">
        <v>0</v>
      </c>
      <c r="F19" s="10">
        <f t="shared" si="0"/>
        <v>0</v>
      </c>
    </row>
    <row r="20" spans="1:6">
      <c r="A20" s="9" t="s">
        <v>240</v>
      </c>
      <c r="B20" s="68" t="s">
        <v>5</v>
      </c>
      <c r="C20" s="66">
        <v>1</v>
      </c>
      <c r="D20" s="66" t="s">
        <v>19</v>
      </c>
      <c r="E20" s="67">
        <v>0</v>
      </c>
      <c r="F20" s="10">
        <f t="shared" si="0"/>
        <v>0</v>
      </c>
    </row>
    <row r="21" spans="1:6" ht="38.25">
      <c r="A21" s="9" t="s">
        <v>32</v>
      </c>
      <c r="B21" s="68" t="s">
        <v>33</v>
      </c>
      <c r="C21" s="66">
        <v>24</v>
      </c>
      <c r="D21" s="66" t="s">
        <v>19</v>
      </c>
      <c r="E21" s="67">
        <v>0</v>
      </c>
      <c r="F21" s="10">
        <f t="shared" si="0"/>
        <v>0</v>
      </c>
    </row>
    <row r="22" spans="1:6">
      <c r="A22" s="9" t="s">
        <v>241</v>
      </c>
      <c r="B22" s="68" t="s">
        <v>5</v>
      </c>
      <c r="C22" s="66">
        <v>24</v>
      </c>
      <c r="D22" s="66" t="s">
        <v>19</v>
      </c>
      <c r="E22" s="67">
        <v>0</v>
      </c>
      <c r="F22" s="10">
        <f t="shared" si="0"/>
        <v>0</v>
      </c>
    </row>
    <row r="23" spans="1:6" ht="41.25">
      <c r="A23" s="9" t="s">
        <v>34</v>
      </c>
      <c r="B23" s="69" t="s">
        <v>35</v>
      </c>
      <c r="C23" s="66">
        <v>15</v>
      </c>
      <c r="D23" s="66" t="s">
        <v>36</v>
      </c>
      <c r="E23" s="67">
        <v>0</v>
      </c>
      <c r="F23" s="10">
        <f t="shared" si="0"/>
        <v>0</v>
      </c>
    </row>
    <row r="24" spans="1:6">
      <c r="A24" s="9" t="s">
        <v>242</v>
      </c>
      <c r="B24" s="69" t="s">
        <v>5</v>
      </c>
      <c r="C24" s="66">
        <v>15</v>
      </c>
      <c r="D24" s="66" t="s">
        <v>36</v>
      </c>
      <c r="E24" s="67">
        <v>0</v>
      </c>
      <c r="F24" s="10">
        <f t="shared" si="0"/>
        <v>0</v>
      </c>
    </row>
    <row r="25" spans="1:6" ht="41.25">
      <c r="A25" s="9" t="s">
        <v>37</v>
      </c>
      <c r="B25" s="69" t="s">
        <v>38</v>
      </c>
      <c r="C25" s="66">
        <v>9</v>
      </c>
      <c r="D25" s="66" t="s">
        <v>36</v>
      </c>
      <c r="E25" s="67">
        <v>0</v>
      </c>
      <c r="F25" s="10">
        <f t="shared" si="0"/>
        <v>0</v>
      </c>
    </row>
    <row r="26" spans="1:6">
      <c r="A26" s="9" t="s">
        <v>243</v>
      </c>
      <c r="B26" s="69" t="s">
        <v>5</v>
      </c>
      <c r="C26" s="66">
        <v>9</v>
      </c>
      <c r="D26" s="66" t="s">
        <v>36</v>
      </c>
      <c r="E26" s="67">
        <v>0</v>
      </c>
      <c r="F26" s="10">
        <f t="shared" si="0"/>
        <v>0</v>
      </c>
    </row>
    <row r="27" spans="1:6" ht="41.25">
      <c r="A27" s="9" t="s">
        <v>39</v>
      </c>
      <c r="B27" s="69" t="s">
        <v>40</v>
      </c>
      <c r="C27" s="66">
        <v>6</v>
      </c>
      <c r="D27" s="66" t="s">
        <v>36</v>
      </c>
      <c r="E27" s="67">
        <v>0</v>
      </c>
      <c r="F27" s="10">
        <f t="shared" si="0"/>
        <v>0</v>
      </c>
    </row>
    <row r="28" spans="1:6">
      <c r="A28" s="9" t="s">
        <v>244</v>
      </c>
      <c r="B28" s="69" t="s">
        <v>5</v>
      </c>
      <c r="C28" s="66">
        <v>6</v>
      </c>
      <c r="D28" s="66" t="s">
        <v>36</v>
      </c>
      <c r="E28" s="67">
        <v>0</v>
      </c>
      <c r="F28" s="10">
        <f t="shared" si="0"/>
        <v>0</v>
      </c>
    </row>
    <row r="29" spans="1:6" ht="42.75">
      <c r="A29" s="9" t="s">
        <v>41</v>
      </c>
      <c r="B29" s="69" t="s">
        <v>42</v>
      </c>
      <c r="C29" s="66">
        <v>9</v>
      </c>
      <c r="D29" s="66" t="s">
        <v>36</v>
      </c>
      <c r="E29" s="67">
        <v>0</v>
      </c>
      <c r="F29" s="10">
        <f t="shared" si="0"/>
        <v>0</v>
      </c>
    </row>
    <row r="30" spans="1:6">
      <c r="A30" s="9" t="s">
        <v>251</v>
      </c>
      <c r="B30" s="69" t="s">
        <v>5</v>
      </c>
      <c r="C30" s="66">
        <v>9</v>
      </c>
      <c r="D30" s="66" t="s">
        <v>36</v>
      </c>
      <c r="E30" s="67">
        <v>0</v>
      </c>
      <c r="F30" s="10">
        <f t="shared" si="0"/>
        <v>0</v>
      </c>
    </row>
    <row r="31" spans="1:6" ht="42.75">
      <c r="A31" s="9" t="s">
        <v>43</v>
      </c>
      <c r="B31" s="69" t="s">
        <v>44</v>
      </c>
      <c r="C31" s="66">
        <v>9</v>
      </c>
      <c r="D31" s="66" t="s">
        <v>36</v>
      </c>
      <c r="E31" s="67">
        <v>0</v>
      </c>
      <c r="F31" s="10">
        <f t="shared" si="0"/>
        <v>0</v>
      </c>
    </row>
    <row r="32" spans="1:6">
      <c r="A32" s="9" t="s">
        <v>245</v>
      </c>
      <c r="B32" s="69" t="s">
        <v>5</v>
      </c>
      <c r="C32" s="66">
        <v>9</v>
      </c>
      <c r="D32" s="66" t="s">
        <v>36</v>
      </c>
      <c r="E32" s="67">
        <v>0</v>
      </c>
      <c r="F32" s="10">
        <f t="shared" si="0"/>
        <v>0</v>
      </c>
    </row>
    <row r="33" spans="1:9" ht="42.75">
      <c r="A33" s="9" t="s">
        <v>45</v>
      </c>
      <c r="B33" s="69" t="s">
        <v>46</v>
      </c>
      <c r="C33" s="66">
        <v>21</v>
      </c>
      <c r="D33" s="66" t="s">
        <v>36</v>
      </c>
      <c r="E33" s="67">
        <v>0</v>
      </c>
      <c r="F33" s="10">
        <f>E33*C33</f>
        <v>0</v>
      </c>
    </row>
    <row r="34" spans="1:9">
      <c r="A34" s="9" t="s">
        <v>246</v>
      </c>
      <c r="B34" s="69" t="s">
        <v>5</v>
      </c>
      <c r="C34" s="66">
        <v>21</v>
      </c>
      <c r="D34" s="66" t="s">
        <v>36</v>
      </c>
      <c r="E34" s="67">
        <v>0</v>
      </c>
      <c r="F34" s="10">
        <f>E34*C34</f>
        <v>0</v>
      </c>
    </row>
    <row r="35" spans="1:9" ht="28.5">
      <c r="A35" s="9" t="s">
        <v>248</v>
      </c>
      <c r="B35" s="70" t="s">
        <v>249</v>
      </c>
      <c r="C35" s="66">
        <v>1</v>
      </c>
      <c r="D35" s="66" t="s">
        <v>19</v>
      </c>
      <c r="E35" s="67">
        <v>0</v>
      </c>
      <c r="F35" s="10">
        <f t="shared" si="0"/>
        <v>0</v>
      </c>
    </row>
    <row r="36" spans="1:9">
      <c r="A36" s="9" t="s">
        <v>252</v>
      </c>
      <c r="B36" s="71" t="s">
        <v>5</v>
      </c>
      <c r="C36" s="66">
        <v>1</v>
      </c>
      <c r="D36" s="66" t="s">
        <v>19</v>
      </c>
      <c r="E36" s="67">
        <v>0</v>
      </c>
      <c r="F36" s="10">
        <f t="shared" si="0"/>
        <v>0</v>
      </c>
    </row>
    <row r="37" spans="1:9" ht="41.25">
      <c r="A37" s="9" t="s">
        <v>47</v>
      </c>
      <c r="B37" s="72" t="s">
        <v>48</v>
      </c>
      <c r="C37" s="66">
        <v>5</v>
      </c>
      <c r="D37" s="66" t="s">
        <v>49</v>
      </c>
      <c r="E37" s="67">
        <v>0</v>
      </c>
      <c r="F37" s="10">
        <f t="shared" si="0"/>
        <v>0</v>
      </c>
    </row>
    <row r="38" spans="1:9">
      <c r="A38" s="9" t="s">
        <v>247</v>
      </c>
      <c r="B38" s="72" t="s">
        <v>5</v>
      </c>
      <c r="C38" s="66">
        <v>5</v>
      </c>
      <c r="D38" s="66" t="s">
        <v>49</v>
      </c>
      <c r="E38" s="67">
        <v>0</v>
      </c>
      <c r="F38" s="10">
        <f t="shared" si="0"/>
        <v>0</v>
      </c>
    </row>
    <row r="39" spans="1:9" ht="114">
      <c r="A39" s="9" t="s">
        <v>50</v>
      </c>
      <c r="B39" s="72" t="s">
        <v>51</v>
      </c>
      <c r="C39" s="66">
        <v>50</v>
      </c>
      <c r="D39" s="66" t="s">
        <v>52</v>
      </c>
      <c r="E39" s="67">
        <v>0</v>
      </c>
      <c r="F39" s="10">
        <f t="shared" si="0"/>
        <v>0</v>
      </c>
    </row>
    <row r="40" spans="1:9" s="46" customFormat="1" ht="15" customHeight="1">
      <c r="A40" s="11"/>
      <c r="B40" s="73"/>
      <c r="C40" s="74"/>
      <c r="D40" s="75"/>
      <c r="E40" s="76"/>
      <c r="F40" s="10"/>
      <c r="I40" s="45"/>
    </row>
    <row r="41" spans="1:9" s="46" customFormat="1" ht="16.5" thickBot="1">
      <c r="A41" s="12"/>
      <c r="B41" s="13" t="s">
        <v>53</v>
      </c>
      <c r="C41" s="14"/>
      <c r="D41" s="15"/>
      <c r="E41" s="14"/>
      <c r="F41" s="16"/>
      <c r="I41" s="45"/>
    </row>
    <row r="42" spans="1:9" ht="15" thickTop="1">
      <c r="A42" s="17" t="s">
        <v>54</v>
      </c>
      <c r="B42" s="77" t="s">
        <v>55</v>
      </c>
      <c r="C42" s="78"/>
      <c r="D42" s="78"/>
      <c r="E42" s="78"/>
      <c r="F42" s="18"/>
    </row>
    <row r="43" spans="1:9">
      <c r="A43" s="11" t="s">
        <v>56</v>
      </c>
      <c r="B43" s="79" t="s">
        <v>57</v>
      </c>
      <c r="C43" s="66">
        <v>2</v>
      </c>
      <c r="D43" s="80" t="s">
        <v>58</v>
      </c>
      <c r="E43" s="67">
        <v>0</v>
      </c>
      <c r="F43" s="81">
        <f>E43*C43</f>
        <v>0</v>
      </c>
    </row>
    <row r="44" spans="1:9">
      <c r="A44" s="11" t="s">
        <v>59</v>
      </c>
      <c r="B44" s="79" t="s">
        <v>60</v>
      </c>
      <c r="C44" s="66">
        <v>1</v>
      </c>
      <c r="D44" s="80" t="s">
        <v>58</v>
      </c>
      <c r="E44" s="67">
        <v>0</v>
      </c>
      <c r="F44" s="81">
        <f t="shared" ref="F44:F48" si="1">E44*C44</f>
        <v>0</v>
      </c>
    </row>
    <row r="45" spans="1:9" ht="28.5">
      <c r="A45" s="11" t="s">
        <v>61</v>
      </c>
      <c r="B45" s="72" t="s">
        <v>62</v>
      </c>
      <c r="C45" s="66">
        <v>2</v>
      </c>
      <c r="D45" s="80" t="s">
        <v>58</v>
      </c>
      <c r="E45" s="67">
        <v>0</v>
      </c>
      <c r="F45" s="81">
        <f t="shared" si="1"/>
        <v>0</v>
      </c>
    </row>
    <row r="46" spans="1:9" ht="84">
      <c r="A46" s="11" t="s">
        <v>63</v>
      </c>
      <c r="B46" s="72" t="s">
        <v>64</v>
      </c>
      <c r="C46" s="66">
        <v>1</v>
      </c>
      <c r="D46" s="80" t="s">
        <v>58</v>
      </c>
      <c r="E46" s="67">
        <v>0</v>
      </c>
      <c r="F46" s="81">
        <f t="shared" si="1"/>
        <v>0</v>
      </c>
    </row>
    <row r="47" spans="1:9" ht="84">
      <c r="A47" s="11" t="s">
        <v>65</v>
      </c>
      <c r="B47" s="72" t="s">
        <v>66</v>
      </c>
      <c r="C47" s="66">
        <v>1</v>
      </c>
      <c r="D47" s="80" t="s">
        <v>250</v>
      </c>
      <c r="E47" s="67">
        <v>0</v>
      </c>
      <c r="F47" s="81">
        <f t="shared" si="1"/>
        <v>0</v>
      </c>
    </row>
    <row r="48" spans="1:9">
      <c r="A48" s="11" t="s">
        <v>67</v>
      </c>
      <c r="B48" s="79" t="s">
        <v>68</v>
      </c>
      <c r="C48" s="66">
        <v>1</v>
      </c>
      <c r="D48" s="80" t="s">
        <v>250</v>
      </c>
      <c r="E48" s="67">
        <v>0</v>
      </c>
      <c r="F48" s="81">
        <f t="shared" si="1"/>
        <v>0</v>
      </c>
    </row>
    <row r="49" spans="1:6" ht="15" thickBot="1">
      <c r="A49" s="11"/>
      <c r="B49" s="94"/>
      <c r="C49" s="22"/>
      <c r="F49" s="82"/>
    </row>
    <row r="50" spans="1:6">
      <c r="A50" s="26"/>
      <c r="B50" s="27"/>
      <c r="C50" s="27"/>
      <c r="D50" s="27"/>
      <c r="E50" s="27"/>
      <c r="F50" s="29"/>
    </row>
    <row r="51" spans="1:6">
      <c r="A51" s="83"/>
      <c r="B51" t="s">
        <v>4</v>
      </c>
      <c r="F51" s="81">
        <f>F7+F9+F11+F13+F15+F17+F19+F21+F23+F25+F27+F29+F31+F33+F35+F37+F39</f>
        <v>0</v>
      </c>
    </row>
    <row r="52" spans="1:6">
      <c r="A52" s="30"/>
      <c r="B52" t="s">
        <v>5</v>
      </c>
      <c r="F52" s="81">
        <f>F8+F10+F12+F14+F16+F18+F20+F22+F24+F26+F28+F30+F32+F34+F36+F38+F43+F44+F45+F46+F47+F48</f>
        <v>0</v>
      </c>
    </row>
    <row r="53" spans="1:6" ht="15">
      <c r="A53" s="30"/>
      <c r="B53" s="84" t="s">
        <v>69</v>
      </c>
      <c r="F53" s="85">
        <f>F51+F52</f>
        <v>0</v>
      </c>
    </row>
    <row r="54" spans="1:6" ht="15" thickBot="1">
      <c r="A54" s="31"/>
      <c r="B54" s="20"/>
      <c r="C54" s="20"/>
      <c r="D54" s="20"/>
      <c r="E54" s="20"/>
      <c r="F54" s="21"/>
    </row>
    <row r="55" spans="1:6">
      <c r="A55" s="11"/>
      <c r="B55" s="94"/>
      <c r="C55" s="22"/>
      <c r="F55" s="82"/>
    </row>
    <row r="56" spans="1:6" ht="16.5">
      <c r="A56" s="86" t="s">
        <v>70</v>
      </c>
      <c r="C56" s="22"/>
      <c r="F56" s="82"/>
    </row>
    <row r="57" spans="1:6">
      <c r="A57" s="87"/>
      <c r="C57" s="22"/>
      <c r="F57" s="82"/>
    </row>
    <row r="58" spans="1:6" ht="16.5" thickBot="1">
      <c r="A58" s="88"/>
      <c r="B58" s="23" t="s">
        <v>13</v>
      </c>
      <c r="C58" s="24"/>
      <c r="D58" s="25"/>
      <c r="E58" s="25"/>
      <c r="F58" s="89"/>
    </row>
    <row r="59" spans="1:6" ht="15" thickTop="1">
      <c r="A59" s="90" t="str">
        <f>A6</f>
        <v>1.</v>
      </c>
      <c r="B59" s="72" t="str">
        <f>B6</f>
        <v>Zařízení č. 1 – Větrání hygienického zázemí</v>
      </c>
      <c r="C59" s="22"/>
      <c r="F59" s="81">
        <f>F51</f>
        <v>0</v>
      </c>
    </row>
    <row r="60" spans="1:6">
      <c r="A60" s="91"/>
      <c r="B60" s="72"/>
      <c r="C60" s="22"/>
      <c r="F60" s="81">
        <f>F8+F10+F12+F14+F16+F18+F20+F22+F24+F26+F28+F30+F32+F34+F36+F38</f>
        <v>0</v>
      </c>
    </row>
    <row r="61" spans="1:6" ht="15">
      <c r="A61" s="91"/>
      <c r="B61" s="72"/>
      <c r="C61" s="22"/>
      <c r="F61" s="85">
        <f>F59+F60</f>
        <v>0</v>
      </c>
    </row>
    <row r="62" spans="1:6" ht="16.5" thickBot="1">
      <c r="A62" s="88"/>
      <c r="B62" s="23" t="s">
        <v>53</v>
      </c>
      <c r="C62" s="24"/>
      <c r="D62" s="25"/>
      <c r="E62" s="25"/>
      <c r="F62" s="92"/>
    </row>
    <row r="63" spans="1:6" ht="15.75" thickTop="1">
      <c r="A63" s="91" t="str">
        <f>A42</f>
        <v>99.</v>
      </c>
      <c r="B63" s="72" t="str">
        <f>B42</f>
        <v xml:space="preserve">Ostatní </v>
      </c>
      <c r="F63" s="85">
        <f>F43+F44+F45+F46+F47+F48</f>
        <v>0</v>
      </c>
    </row>
    <row r="64" spans="1:6">
      <c r="A64" s="91"/>
      <c r="B64" s="72"/>
      <c r="F64" s="82"/>
    </row>
    <row r="65" spans="1:6" ht="15" thickBot="1">
      <c r="A65" s="91"/>
      <c r="B65" s="72"/>
      <c r="F65" s="82"/>
    </row>
    <row r="66" spans="1:6" ht="15">
      <c r="A66" s="26"/>
      <c r="B66" s="27"/>
      <c r="C66" s="27"/>
      <c r="D66" s="27"/>
      <c r="E66" s="27"/>
      <c r="F66" s="95">
        <f>F61</f>
        <v>0</v>
      </c>
    </row>
    <row r="67" spans="1:6" ht="15.75">
      <c r="A67" s="30"/>
      <c r="B67" s="93" t="s">
        <v>71</v>
      </c>
      <c r="F67" s="85">
        <f>F43+F44+F45+F46+F47+F48</f>
        <v>0</v>
      </c>
    </row>
    <row r="68" spans="1:6" ht="15.75">
      <c r="A68" s="30"/>
      <c r="B68" s="93" t="s">
        <v>72</v>
      </c>
      <c r="F68" s="82"/>
    </row>
    <row r="69" spans="1:6" ht="16.5" thickBot="1">
      <c r="A69" s="31"/>
      <c r="B69" s="32"/>
      <c r="C69" s="20"/>
      <c r="D69" s="20"/>
      <c r="E69" s="20"/>
      <c r="F69" s="21"/>
    </row>
    <row r="70" spans="1:6" ht="15.75">
      <c r="A70" s="30"/>
      <c r="B70" s="93"/>
      <c r="F70" s="82"/>
    </row>
    <row r="71" spans="1:6" ht="15.75">
      <c r="A71" s="30"/>
      <c r="B71" s="93" t="s">
        <v>69</v>
      </c>
      <c r="F71" s="85">
        <f>F66+F67</f>
        <v>0</v>
      </c>
    </row>
    <row r="72" spans="1:6" ht="15" thickBot="1">
      <c r="A72" s="31"/>
      <c r="B72" s="20"/>
      <c r="C72" s="20"/>
      <c r="D72" s="20"/>
      <c r="E72" s="20"/>
      <c r="F72" s="21"/>
    </row>
  </sheetData>
  <pageMargins left="0.7" right="0.7" top="0.78740157499999996" bottom="0.78740157499999996" header="0.3" footer="0.3"/>
  <pageSetup orientation="portrait" r:id="rId1"/>
  <headerFooter>
    <oddFooter>&amp;L_x000D_&amp;1#&amp;"Arial"&amp;7&amp;K999999 Classification: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C594E-9B55-4B2B-9656-D9D0EDA22B9D}">
  <dimension ref="A1:N69"/>
  <sheetViews>
    <sheetView workbookViewId="0">
      <selection activeCell="C3" sqref="C3"/>
    </sheetView>
  </sheetViews>
  <sheetFormatPr defaultColWidth="12.5" defaultRowHeight="14.25"/>
  <cols>
    <col min="1" max="1" width="7.75" customWidth="1"/>
    <col min="2" max="2" width="4.75" customWidth="1"/>
    <col min="3" max="3" width="11.125" customWidth="1"/>
    <col min="4" max="4" width="39.75" customWidth="1"/>
    <col min="5" max="5" width="9.5" customWidth="1"/>
    <col min="6" max="6" width="9.75" customWidth="1"/>
    <col min="11" max="11" width="50.5" customWidth="1"/>
  </cols>
  <sheetData>
    <row r="1" spans="1:13">
      <c r="A1" s="52" t="s">
        <v>0</v>
      </c>
      <c r="B1" s="53"/>
      <c r="C1" s="53" t="s">
        <v>4</v>
      </c>
      <c r="D1" s="54" t="s">
        <v>255</v>
      </c>
      <c r="E1" s="50" t="s">
        <v>3</v>
      </c>
      <c r="F1" s="48" t="s">
        <v>2</v>
      </c>
      <c r="G1" s="50" t="s">
        <v>9</v>
      </c>
      <c r="H1" s="48" t="s">
        <v>10</v>
      </c>
    </row>
    <row r="2" spans="1:13" ht="15" thickBot="1">
      <c r="A2" s="105" t="s">
        <v>6</v>
      </c>
      <c r="B2" s="106"/>
      <c r="C2" s="106" t="s">
        <v>5</v>
      </c>
      <c r="D2" s="107" t="s">
        <v>254</v>
      </c>
      <c r="E2" s="108" t="s">
        <v>8</v>
      </c>
      <c r="F2" s="109"/>
      <c r="G2" s="108" t="s">
        <v>7</v>
      </c>
      <c r="H2" s="109" t="s">
        <v>7</v>
      </c>
    </row>
    <row r="3" spans="1:13" ht="15.75" thickBot="1">
      <c r="A3" s="111" t="s">
        <v>11</v>
      </c>
      <c r="B3" s="112" t="s">
        <v>338</v>
      </c>
      <c r="C3" s="113"/>
      <c r="D3" s="113"/>
      <c r="E3" s="113"/>
      <c r="F3" s="113"/>
      <c r="G3" s="114"/>
      <c r="H3" s="259">
        <f>H4+H16+H28+H41+H45+H53</f>
        <v>0</v>
      </c>
    </row>
    <row r="4" spans="1:13" ht="16.5" thickBot="1">
      <c r="A4" s="182"/>
      <c r="B4" s="183"/>
      <c r="C4" s="184"/>
      <c r="D4" s="185" t="s">
        <v>341</v>
      </c>
      <c r="E4" s="186"/>
      <c r="F4" s="187"/>
      <c r="G4" s="188"/>
      <c r="H4" s="189">
        <f>SUM(H5:H14)</f>
        <v>0</v>
      </c>
    </row>
    <row r="5" spans="1:13" ht="28.5" customHeight="1">
      <c r="A5" s="286">
        <v>1</v>
      </c>
      <c r="B5" s="27"/>
      <c r="C5" s="254" t="s">
        <v>4</v>
      </c>
      <c r="D5" s="249" t="s">
        <v>312</v>
      </c>
      <c r="E5" s="250">
        <v>45</v>
      </c>
      <c r="F5" s="251" t="s">
        <v>36</v>
      </c>
      <c r="G5" s="226">
        <v>0</v>
      </c>
      <c r="H5" s="227">
        <f t="shared" ref="H5:H13" si="0">E5*G5</f>
        <v>0</v>
      </c>
      <c r="J5" s="242"/>
      <c r="K5" s="231"/>
      <c r="L5" s="242"/>
      <c r="M5" s="242"/>
    </row>
    <row r="6" spans="1:13" ht="28.5" customHeight="1">
      <c r="A6" s="287">
        <v>2</v>
      </c>
      <c r="C6" s="255" t="s">
        <v>4</v>
      </c>
      <c r="D6" s="234" t="s">
        <v>313</v>
      </c>
      <c r="E6" s="237">
        <v>10</v>
      </c>
      <c r="F6" s="236" t="s">
        <v>36</v>
      </c>
      <c r="G6" s="228">
        <v>0</v>
      </c>
      <c r="H6" s="229">
        <f t="shared" si="0"/>
        <v>0</v>
      </c>
      <c r="J6" s="243"/>
      <c r="K6" s="244"/>
      <c r="L6" s="242"/>
      <c r="M6" s="242"/>
    </row>
    <row r="7" spans="1:13" ht="30.75" customHeight="1">
      <c r="A7" s="287">
        <v>3</v>
      </c>
      <c r="C7" s="255" t="s">
        <v>4</v>
      </c>
      <c r="D7" s="234" t="s">
        <v>314</v>
      </c>
      <c r="E7" s="237">
        <v>20</v>
      </c>
      <c r="F7" s="236" t="s">
        <v>36</v>
      </c>
      <c r="G7" s="228">
        <v>0</v>
      </c>
      <c r="H7" s="229">
        <f t="shared" si="0"/>
        <v>0</v>
      </c>
      <c r="J7" s="242"/>
      <c r="K7" s="244"/>
      <c r="L7" s="242"/>
      <c r="M7" s="242"/>
    </row>
    <row r="8" spans="1:13" ht="28.5" customHeight="1">
      <c r="A8" s="287">
        <v>4</v>
      </c>
      <c r="C8" s="255" t="s">
        <v>4</v>
      </c>
      <c r="D8" s="234" t="s">
        <v>315</v>
      </c>
      <c r="E8" s="237">
        <v>43</v>
      </c>
      <c r="F8" s="236" t="s">
        <v>36</v>
      </c>
      <c r="G8" s="228">
        <v>0</v>
      </c>
      <c r="H8" s="229">
        <f t="shared" si="0"/>
        <v>0</v>
      </c>
      <c r="J8" s="245"/>
      <c r="K8" s="244"/>
      <c r="L8" s="232"/>
      <c r="M8" s="232"/>
    </row>
    <row r="9" spans="1:13" ht="17.25" customHeight="1">
      <c r="A9" s="287">
        <v>5</v>
      </c>
      <c r="C9" s="255" t="s">
        <v>5</v>
      </c>
      <c r="D9" s="253" t="s">
        <v>345</v>
      </c>
      <c r="E9" s="239">
        <v>118</v>
      </c>
      <c r="F9" s="236" t="s">
        <v>36</v>
      </c>
      <c r="G9" s="228">
        <v>0</v>
      </c>
      <c r="H9" s="229">
        <f t="shared" ref="H9" si="1">E9*G9</f>
        <v>0</v>
      </c>
      <c r="J9" s="245"/>
      <c r="K9" s="244"/>
      <c r="L9" s="232"/>
      <c r="M9" s="232"/>
    </row>
    <row r="10" spans="1:13" ht="25.5">
      <c r="A10" s="287">
        <v>6</v>
      </c>
      <c r="C10" s="255" t="s">
        <v>4</v>
      </c>
      <c r="D10" s="235" t="s">
        <v>316</v>
      </c>
      <c r="E10" s="237">
        <v>45</v>
      </c>
      <c r="F10" s="236" t="s">
        <v>36</v>
      </c>
      <c r="G10" s="228">
        <v>0</v>
      </c>
      <c r="H10" s="229">
        <f t="shared" si="0"/>
        <v>0</v>
      </c>
      <c r="J10" s="243"/>
      <c r="K10" s="244"/>
      <c r="L10" s="232"/>
      <c r="M10" s="232"/>
    </row>
    <row r="11" spans="1:13" ht="25.5">
      <c r="A11" s="287">
        <v>7</v>
      </c>
      <c r="C11" s="255" t="s">
        <v>4</v>
      </c>
      <c r="D11" s="235" t="s">
        <v>317</v>
      </c>
      <c r="E11" s="237">
        <v>10</v>
      </c>
      <c r="F11" s="236" t="s">
        <v>36</v>
      </c>
      <c r="G11" s="228">
        <v>0</v>
      </c>
      <c r="H11" s="229">
        <f t="shared" si="0"/>
        <v>0</v>
      </c>
      <c r="J11" s="242"/>
      <c r="K11" s="231"/>
      <c r="L11" s="232"/>
      <c r="M11" s="232"/>
    </row>
    <row r="12" spans="1:13" ht="25.5">
      <c r="A12" s="287">
        <v>8</v>
      </c>
      <c r="C12" s="255" t="s">
        <v>4</v>
      </c>
      <c r="D12" s="235" t="s">
        <v>318</v>
      </c>
      <c r="E12" s="237">
        <v>20</v>
      </c>
      <c r="F12" s="236" t="s">
        <v>36</v>
      </c>
      <c r="G12" s="228">
        <v>0</v>
      </c>
      <c r="H12" s="229">
        <f t="shared" si="0"/>
        <v>0</v>
      </c>
      <c r="J12" s="242"/>
      <c r="K12" s="231"/>
      <c r="L12" s="232"/>
      <c r="M12" s="232"/>
    </row>
    <row r="13" spans="1:13" ht="25.5">
      <c r="A13" s="287">
        <v>9</v>
      </c>
      <c r="C13" s="255" t="s">
        <v>4</v>
      </c>
      <c r="D13" s="235" t="s">
        <v>319</v>
      </c>
      <c r="E13" s="237">
        <v>43</v>
      </c>
      <c r="F13" s="236" t="s">
        <v>36</v>
      </c>
      <c r="G13" s="228">
        <v>0</v>
      </c>
      <c r="H13" s="229">
        <f t="shared" si="0"/>
        <v>0</v>
      </c>
      <c r="J13" s="242"/>
      <c r="K13" s="231"/>
      <c r="L13" s="232"/>
      <c r="M13" s="232"/>
    </row>
    <row r="14" spans="1:13" ht="16.5" customHeight="1">
      <c r="A14" s="287">
        <v>10</v>
      </c>
      <c r="C14" s="255" t="s">
        <v>5</v>
      </c>
      <c r="D14" s="256" t="s">
        <v>346</v>
      </c>
      <c r="E14" s="237">
        <v>118</v>
      </c>
      <c r="F14" s="236" t="s">
        <v>36</v>
      </c>
      <c r="G14" s="228">
        <v>0</v>
      </c>
      <c r="H14" s="229">
        <f t="shared" ref="H14" si="2">E14*G14</f>
        <v>0</v>
      </c>
      <c r="J14" s="242"/>
      <c r="K14" s="231"/>
      <c r="L14" s="232"/>
      <c r="M14" s="232"/>
    </row>
    <row r="15" spans="1:13" ht="15" thickBot="1">
      <c r="A15" s="287"/>
      <c r="C15" s="255"/>
      <c r="D15" s="193"/>
      <c r="E15" s="66"/>
      <c r="F15" s="66"/>
      <c r="G15" s="228"/>
      <c r="H15" s="229"/>
      <c r="J15" s="242"/>
      <c r="K15" s="233"/>
      <c r="L15" s="232"/>
      <c r="M15" s="232"/>
    </row>
    <row r="16" spans="1:13" ht="16.5" thickBot="1">
      <c r="A16" s="182"/>
      <c r="B16" s="183"/>
      <c r="C16" s="184"/>
      <c r="D16" s="185" t="s">
        <v>340</v>
      </c>
      <c r="E16" s="186"/>
      <c r="F16" s="187"/>
      <c r="G16" s="188"/>
      <c r="H16" s="189">
        <f>SUM(H17:H26)</f>
        <v>0</v>
      </c>
      <c r="J16" s="242"/>
      <c r="K16" s="233"/>
      <c r="L16" s="232"/>
      <c r="M16" s="232"/>
    </row>
    <row r="17" spans="1:14" ht="30" customHeight="1">
      <c r="A17" s="287">
        <v>11</v>
      </c>
      <c r="C17" s="255" t="s">
        <v>4</v>
      </c>
      <c r="D17" s="234" t="s">
        <v>312</v>
      </c>
      <c r="E17" s="237">
        <v>26.1</v>
      </c>
      <c r="F17" s="237" t="s">
        <v>36</v>
      </c>
      <c r="G17" s="228">
        <v>0</v>
      </c>
      <c r="H17" s="229">
        <f t="shared" ref="H17" si="3">E17*G17</f>
        <v>0</v>
      </c>
      <c r="J17" s="242"/>
      <c r="K17" s="233"/>
      <c r="L17" s="232"/>
      <c r="M17" s="232"/>
    </row>
    <row r="18" spans="1:14" ht="30" customHeight="1">
      <c r="A18" s="287">
        <v>12</v>
      </c>
      <c r="C18" s="255" t="s">
        <v>4</v>
      </c>
      <c r="D18" s="234" t="s">
        <v>313</v>
      </c>
      <c r="E18" s="237">
        <v>10</v>
      </c>
      <c r="F18" s="237" t="s">
        <v>36</v>
      </c>
      <c r="G18" s="228">
        <v>0</v>
      </c>
      <c r="H18" s="229">
        <f t="shared" ref="H18:H25" si="4">E18*G18</f>
        <v>0</v>
      </c>
      <c r="J18" s="242"/>
      <c r="K18" s="233"/>
      <c r="L18" s="232"/>
      <c r="M18" s="232"/>
    </row>
    <row r="19" spans="1:14" ht="30" customHeight="1">
      <c r="A19" s="287">
        <v>13</v>
      </c>
      <c r="C19" s="255" t="s">
        <v>4</v>
      </c>
      <c r="D19" s="234" t="s">
        <v>314</v>
      </c>
      <c r="E19" s="237">
        <v>5</v>
      </c>
      <c r="F19" s="237" t="s">
        <v>36</v>
      </c>
      <c r="G19" s="228">
        <v>0</v>
      </c>
      <c r="H19" s="229">
        <f t="shared" si="4"/>
        <v>0</v>
      </c>
      <c r="J19" s="242"/>
      <c r="K19" s="233"/>
      <c r="L19" s="232"/>
      <c r="M19" s="232"/>
    </row>
    <row r="20" spans="1:14" ht="30" customHeight="1">
      <c r="A20" s="287">
        <v>14</v>
      </c>
      <c r="C20" s="255" t="s">
        <v>4</v>
      </c>
      <c r="D20" s="234" t="s">
        <v>315</v>
      </c>
      <c r="E20" s="237">
        <v>35</v>
      </c>
      <c r="F20" s="237" t="s">
        <v>36</v>
      </c>
      <c r="G20" s="228">
        <v>0</v>
      </c>
      <c r="H20" s="229">
        <f t="shared" si="4"/>
        <v>0</v>
      </c>
      <c r="J20" s="242"/>
      <c r="K20" s="244"/>
      <c r="L20" s="232"/>
      <c r="M20" s="232"/>
    </row>
    <row r="21" spans="1:14" ht="18" customHeight="1">
      <c r="A21" s="287">
        <v>15</v>
      </c>
      <c r="C21" s="255" t="s">
        <v>5</v>
      </c>
      <c r="D21" s="253" t="s">
        <v>345</v>
      </c>
      <c r="E21" s="237">
        <v>76.099999999999994</v>
      </c>
      <c r="F21" s="237" t="s">
        <v>36</v>
      </c>
      <c r="G21" s="228">
        <v>0</v>
      </c>
      <c r="H21" s="229">
        <f t="shared" si="4"/>
        <v>0</v>
      </c>
      <c r="J21" s="242"/>
      <c r="K21" s="244"/>
      <c r="L21" s="232"/>
      <c r="M21" s="232"/>
    </row>
    <row r="22" spans="1:14" ht="30" customHeight="1">
      <c r="A22" s="287">
        <v>16</v>
      </c>
      <c r="C22" s="255" t="s">
        <v>4</v>
      </c>
      <c r="D22" s="235" t="s">
        <v>316</v>
      </c>
      <c r="E22" s="237">
        <v>26.1</v>
      </c>
      <c r="F22" s="237" t="s">
        <v>36</v>
      </c>
      <c r="G22" s="228">
        <v>0</v>
      </c>
      <c r="H22" s="229">
        <f t="shared" si="4"/>
        <v>0</v>
      </c>
      <c r="J22" s="242"/>
      <c r="K22" s="231"/>
      <c r="L22" s="232"/>
      <c r="M22" s="232"/>
    </row>
    <row r="23" spans="1:14" ht="30" customHeight="1">
      <c r="A23" s="287">
        <v>17</v>
      </c>
      <c r="C23" s="255" t="s">
        <v>4</v>
      </c>
      <c r="D23" s="235" t="s">
        <v>317</v>
      </c>
      <c r="E23" s="237">
        <v>10</v>
      </c>
      <c r="F23" s="237" t="s">
        <v>36</v>
      </c>
      <c r="G23" s="228">
        <v>0</v>
      </c>
      <c r="H23" s="229">
        <f t="shared" si="4"/>
        <v>0</v>
      </c>
      <c r="J23" s="242"/>
      <c r="K23" s="231"/>
      <c r="L23" s="232"/>
      <c r="M23" s="232"/>
    </row>
    <row r="24" spans="1:14" ht="30" customHeight="1">
      <c r="A24" s="287">
        <v>18</v>
      </c>
      <c r="C24" s="255" t="s">
        <v>4</v>
      </c>
      <c r="D24" s="235" t="s">
        <v>318</v>
      </c>
      <c r="E24" s="237">
        <v>5</v>
      </c>
      <c r="F24" s="237" t="s">
        <v>36</v>
      </c>
      <c r="G24" s="228">
        <v>0</v>
      </c>
      <c r="H24" s="229">
        <f t="shared" si="4"/>
        <v>0</v>
      </c>
      <c r="J24" s="242"/>
      <c r="K24" s="231"/>
      <c r="L24" s="232"/>
      <c r="M24" s="232"/>
    </row>
    <row r="25" spans="1:14" ht="30" customHeight="1">
      <c r="A25" s="287">
        <v>19</v>
      </c>
      <c r="C25" s="255" t="s">
        <v>4</v>
      </c>
      <c r="D25" s="235" t="s">
        <v>319</v>
      </c>
      <c r="E25" s="237">
        <v>35</v>
      </c>
      <c r="F25" s="237" t="s">
        <v>36</v>
      </c>
      <c r="G25" s="228">
        <v>0</v>
      </c>
      <c r="H25" s="229">
        <f t="shared" si="4"/>
        <v>0</v>
      </c>
      <c r="J25" s="242"/>
      <c r="K25" s="231"/>
      <c r="L25" s="232"/>
      <c r="M25" s="232"/>
    </row>
    <row r="26" spans="1:14" ht="17.25" customHeight="1">
      <c r="A26" s="287">
        <v>20</v>
      </c>
      <c r="C26" s="255" t="s">
        <v>5</v>
      </c>
      <c r="D26" s="256" t="s">
        <v>346</v>
      </c>
      <c r="E26" s="237">
        <v>76.099999999999994</v>
      </c>
      <c r="F26" s="237" t="s">
        <v>36</v>
      </c>
      <c r="G26" s="228">
        <v>0</v>
      </c>
      <c r="H26" s="229">
        <f>E26*G26</f>
        <v>0</v>
      </c>
      <c r="J26" s="242"/>
      <c r="K26" s="231"/>
      <c r="L26" s="232"/>
      <c r="M26" s="232"/>
    </row>
    <row r="27" spans="1:14" ht="15" thickBot="1">
      <c r="A27" s="83"/>
      <c r="H27" s="82"/>
      <c r="J27" s="242"/>
      <c r="K27" s="233"/>
      <c r="L27" s="232"/>
      <c r="M27" s="232"/>
    </row>
    <row r="28" spans="1:14" ht="16.5" thickBot="1">
      <c r="A28" s="182"/>
      <c r="B28" s="183"/>
      <c r="C28" s="184"/>
      <c r="D28" s="185" t="s">
        <v>339</v>
      </c>
      <c r="E28" s="186"/>
      <c r="F28" s="187"/>
      <c r="G28" s="188"/>
      <c r="H28" s="189">
        <f>SUM(H29:H39)</f>
        <v>0</v>
      </c>
      <c r="J28" s="242"/>
      <c r="L28" s="232"/>
      <c r="M28" s="232"/>
    </row>
    <row r="29" spans="1:14" ht="18.75" customHeight="1">
      <c r="A29" s="287">
        <v>21</v>
      </c>
      <c r="C29" s="255" t="s">
        <v>4</v>
      </c>
      <c r="D29" s="238" t="s">
        <v>320</v>
      </c>
      <c r="E29" s="239">
        <v>7</v>
      </c>
      <c r="F29" s="239" t="s">
        <v>19</v>
      </c>
      <c r="G29" s="228">
        <v>0</v>
      </c>
      <c r="H29" s="229">
        <f t="shared" ref="H29" si="5">E29*G29</f>
        <v>0</v>
      </c>
      <c r="J29" s="242"/>
      <c r="K29" s="181"/>
      <c r="L29" s="181"/>
      <c r="M29" s="181"/>
      <c r="N29" s="181"/>
    </row>
    <row r="30" spans="1:14" ht="18.75" customHeight="1">
      <c r="A30" s="287">
        <v>22</v>
      </c>
      <c r="C30" s="255" t="s">
        <v>4</v>
      </c>
      <c r="D30" s="238" t="s">
        <v>321</v>
      </c>
      <c r="E30" s="239">
        <v>2</v>
      </c>
      <c r="F30" s="239" t="s">
        <v>19</v>
      </c>
      <c r="G30" s="228">
        <v>0</v>
      </c>
      <c r="H30" s="229">
        <f t="shared" ref="H30:H39" si="6">E30*G30</f>
        <v>0</v>
      </c>
      <c r="J30" s="242"/>
      <c r="K30" s="94"/>
      <c r="L30" s="94"/>
      <c r="M30" s="94"/>
      <c r="N30" s="257"/>
    </row>
    <row r="31" spans="1:14" ht="18.75" customHeight="1">
      <c r="A31" s="287">
        <v>23</v>
      </c>
      <c r="C31" s="255" t="s">
        <v>4</v>
      </c>
      <c r="D31" s="238" t="s">
        <v>322</v>
      </c>
      <c r="E31" s="239">
        <v>4</v>
      </c>
      <c r="F31" s="239" t="s">
        <v>19</v>
      </c>
      <c r="G31" s="228">
        <v>0</v>
      </c>
      <c r="H31" s="229">
        <f t="shared" si="6"/>
        <v>0</v>
      </c>
      <c r="J31" s="242"/>
      <c r="K31" s="94"/>
      <c r="L31" s="94"/>
      <c r="M31" s="94"/>
      <c r="N31" s="94"/>
    </row>
    <row r="32" spans="1:14" ht="18.75" customHeight="1">
      <c r="A32" s="287">
        <v>24</v>
      </c>
      <c r="C32" s="255" t="s">
        <v>4</v>
      </c>
      <c r="D32" s="238" t="s">
        <v>323</v>
      </c>
      <c r="E32" s="239">
        <v>11</v>
      </c>
      <c r="F32" s="239" t="s">
        <v>19</v>
      </c>
      <c r="G32" s="228">
        <v>0</v>
      </c>
      <c r="H32" s="229">
        <f t="shared" si="6"/>
        <v>0</v>
      </c>
      <c r="J32" s="243"/>
      <c r="K32" s="94"/>
      <c r="L32" s="94"/>
      <c r="M32" s="94"/>
      <c r="N32" s="94"/>
    </row>
    <row r="33" spans="1:14" ht="18.75" customHeight="1">
      <c r="A33" s="287">
        <v>25</v>
      </c>
      <c r="C33" s="255" t="s">
        <v>4</v>
      </c>
      <c r="D33" s="238" t="s">
        <v>324</v>
      </c>
      <c r="E33" s="239">
        <v>1</v>
      </c>
      <c r="F33" s="239" t="s">
        <v>19</v>
      </c>
      <c r="G33" s="228">
        <v>0</v>
      </c>
      <c r="H33" s="229">
        <f t="shared" si="6"/>
        <v>0</v>
      </c>
      <c r="J33" s="243"/>
      <c r="K33" s="94"/>
      <c r="L33" s="94"/>
      <c r="M33" s="94"/>
      <c r="N33" s="257"/>
    </row>
    <row r="34" spans="1:14" ht="18.75" customHeight="1">
      <c r="A34" s="287">
        <v>26</v>
      </c>
      <c r="C34" s="255" t="s">
        <v>4</v>
      </c>
      <c r="D34" s="238" t="s">
        <v>325</v>
      </c>
      <c r="E34" s="239">
        <v>1</v>
      </c>
      <c r="F34" s="239" t="s">
        <v>19</v>
      </c>
      <c r="G34" s="228">
        <v>0</v>
      </c>
      <c r="H34" s="229">
        <f t="shared" si="6"/>
        <v>0</v>
      </c>
      <c r="J34" s="243"/>
      <c r="K34" s="94"/>
      <c r="L34" s="94"/>
      <c r="M34" s="94"/>
      <c r="N34" s="94"/>
    </row>
    <row r="35" spans="1:14" ht="18.75" customHeight="1">
      <c r="A35" s="287">
        <v>27</v>
      </c>
      <c r="C35" s="255" t="s">
        <v>4</v>
      </c>
      <c r="D35" s="238" t="s">
        <v>326</v>
      </c>
      <c r="E35" s="239">
        <v>1</v>
      </c>
      <c r="F35" s="239" t="s">
        <v>19</v>
      </c>
      <c r="G35" s="228">
        <v>0</v>
      </c>
      <c r="H35" s="229">
        <f t="shared" si="6"/>
        <v>0</v>
      </c>
      <c r="J35" s="243"/>
      <c r="K35" s="94"/>
      <c r="L35" s="94"/>
      <c r="M35" s="94"/>
      <c r="N35" s="94"/>
    </row>
    <row r="36" spans="1:14" ht="18.75" customHeight="1">
      <c r="A36" s="287">
        <v>28</v>
      </c>
      <c r="C36" s="255" t="s">
        <v>4</v>
      </c>
      <c r="D36" s="238" t="s">
        <v>327</v>
      </c>
      <c r="E36" s="239">
        <v>1</v>
      </c>
      <c r="F36" s="239" t="s">
        <v>19</v>
      </c>
      <c r="G36" s="228">
        <v>0</v>
      </c>
      <c r="H36" s="229">
        <f t="shared" si="6"/>
        <v>0</v>
      </c>
      <c r="J36" s="248"/>
      <c r="K36" s="94"/>
      <c r="L36" s="94"/>
      <c r="M36" s="94"/>
      <c r="N36" s="94"/>
    </row>
    <row r="37" spans="1:14" ht="31.5" customHeight="1">
      <c r="A37" s="287">
        <v>29</v>
      </c>
      <c r="C37" s="255" t="s">
        <v>4</v>
      </c>
      <c r="D37" s="238" t="s">
        <v>328</v>
      </c>
      <c r="E37" s="239">
        <v>1</v>
      </c>
      <c r="F37" s="239" t="s">
        <v>19</v>
      </c>
      <c r="G37" s="228">
        <v>0</v>
      </c>
      <c r="H37" s="229">
        <f t="shared" si="6"/>
        <v>0</v>
      </c>
      <c r="J37" s="248"/>
      <c r="K37" s="94"/>
      <c r="L37" s="94"/>
      <c r="M37" s="94"/>
      <c r="N37" s="94"/>
    </row>
    <row r="38" spans="1:14" ht="30.75" customHeight="1">
      <c r="A38" s="287">
        <v>30</v>
      </c>
      <c r="C38" s="255" t="s">
        <v>4</v>
      </c>
      <c r="D38" s="238" t="s">
        <v>329</v>
      </c>
      <c r="E38" s="239">
        <v>1</v>
      </c>
      <c r="F38" s="239" t="s">
        <v>19</v>
      </c>
      <c r="G38" s="228">
        <v>0</v>
      </c>
      <c r="H38" s="229">
        <f t="shared" si="6"/>
        <v>0</v>
      </c>
      <c r="J38" s="248"/>
      <c r="K38" s="94"/>
      <c r="L38" s="94"/>
      <c r="M38" s="94"/>
      <c r="N38" s="94"/>
    </row>
    <row r="39" spans="1:14" ht="18" customHeight="1">
      <c r="A39" s="287">
        <v>31</v>
      </c>
      <c r="C39" s="255" t="s">
        <v>5</v>
      </c>
      <c r="D39" s="258" t="s">
        <v>347</v>
      </c>
      <c r="E39" s="239">
        <v>1</v>
      </c>
      <c r="F39" s="239" t="s">
        <v>250</v>
      </c>
      <c r="G39" s="228">
        <v>0</v>
      </c>
      <c r="H39" s="229">
        <f t="shared" si="6"/>
        <v>0</v>
      </c>
      <c r="J39" s="248"/>
      <c r="K39" s="94"/>
      <c r="L39" s="94"/>
      <c r="M39" s="94"/>
      <c r="N39" s="94"/>
    </row>
    <row r="40" spans="1:14" ht="15" thickBot="1">
      <c r="A40" s="83"/>
      <c r="H40" s="82"/>
      <c r="J40" s="248"/>
      <c r="K40" s="94"/>
      <c r="L40" s="94"/>
      <c r="M40" s="94"/>
      <c r="N40" s="94"/>
    </row>
    <row r="41" spans="1:14" ht="16.5" thickBot="1">
      <c r="A41" s="182"/>
      <c r="B41" s="183"/>
      <c r="C41" s="184"/>
      <c r="D41" s="185" t="s">
        <v>342</v>
      </c>
      <c r="E41" s="186"/>
      <c r="F41" s="187"/>
      <c r="G41" s="188"/>
      <c r="H41" s="189">
        <f>SUM(H42:H43)</f>
        <v>0</v>
      </c>
      <c r="J41" s="248"/>
      <c r="K41" s="246"/>
      <c r="L41" s="247"/>
      <c r="M41" s="247"/>
    </row>
    <row r="42" spans="1:14" ht="32.25" customHeight="1">
      <c r="A42" s="287">
        <v>32</v>
      </c>
      <c r="C42" s="255" t="s">
        <v>4</v>
      </c>
      <c r="D42" s="240" t="s">
        <v>330</v>
      </c>
      <c r="E42" s="239">
        <v>1</v>
      </c>
      <c r="F42" s="239" t="s">
        <v>19</v>
      </c>
      <c r="G42" s="228">
        <v>0</v>
      </c>
      <c r="H42" s="229">
        <f t="shared" ref="H42" si="7">E42*G42</f>
        <v>0</v>
      </c>
      <c r="J42" s="248"/>
      <c r="K42" s="246"/>
      <c r="L42" s="247"/>
      <c r="M42" s="247"/>
    </row>
    <row r="43" spans="1:14">
      <c r="A43" s="287">
        <v>33</v>
      </c>
      <c r="C43" s="255" t="s">
        <v>5</v>
      </c>
      <c r="D43" s="253" t="s">
        <v>348</v>
      </c>
      <c r="E43" s="239">
        <v>1</v>
      </c>
      <c r="F43" s="239" t="s">
        <v>19</v>
      </c>
      <c r="G43" s="228">
        <v>0</v>
      </c>
      <c r="H43" s="229">
        <f t="shared" ref="H43" si="8">E43*G43</f>
        <v>0</v>
      </c>
      <c r="J43" s="248"/>
      <c r="K43" s="246"/>
      <c r="L43" s="247"/>
      <c r="M43" s="247"/>
    </row>
    <row r="44" spans="1:14" ht="15" thickBot="1">
      <c r="A44" s="83"/>
      <c r="H44" s="82"/>
      <c r="J44" s="248"/>
      <c r="K44" s="246"/>
      <c r="L44" s="247"/>
      <c r="M44" s="247"/>
    </row>
    <row r="45" spans="1:14" ht="16.5" thickBot="1">
      <c r="A45" s="182"/>
      <c r="B45" s="183"/>
      <c r="C45" s="184"/>
      <c r="D45" s="185" t="s">
        <v>343</v>
      </c>
      <c r="E45" s="186"/>
      <c r="F45" s="187"/>
      <c r="G45" s="188"/>
      <c r="H45" s="189">
        <f>SUM(H46:H51)</f>
        <v>0</v>
      </c>
      <c r="J45" s="248"/>
      <c r="K45" s="246"/>
      <c r="L45" s="247"/>
      <c r="M45" s="247"/>
    </row>
    <row r="46" spans="1:14" ht="17.25" customHeight="1">
      <c r="A46" s="287">
        <v>34</v>
      </c>
      <c r="C46" s="255" t="s">
        <v>4</v>
      </c>
      <c r="D46" s="252" t="s">
        <v>344</v>
      </c>
      <c r="E46" s="236">
        <v>23</v>
      </c>
      <c r="F46" s="236" t="s">
        <v>19</v>
      </c>
      <c r="G46" s="228">
        <v>0</v>
      </c>
      <c r="H46" s="229">
        <f t="shared" ref="H46:H51" si="9">E46*G46</f>
        <v>0</v>
      </c>
      <c r="J46" s="243"/>
      <c r="K46" s="244"/>
      <c r="L46" s="232"/>
      <c r="M46" s="232"/>
    </row>
    <row r="47" spans="1:14" ht="17.25" customHeight="1">
      <c r="A47" s="287">
        <v>35</v>
      </c>
      <c r="C47" s="255" t="s">
        <v>5</v>
      </c>
      <c r="D47" s="199" t="s">
        <v>349</v>
      </c>
      <c r="E47" s="236">
        <v>23</v>
      </c>
      <c r="F47" s="236" t="s">
        <v>19</v>
      </c>
      <c r="G47" s="228">
        <v>0</v>
      </c>
      <c r="H47" s="229">
        <f>G47*E47</f>
        <v>0</v>
      </c>
      <c r="J47" s="243"/>
      <c r="K47" s="244"/>
      <c r="L47" s="232"/>
      <c r="M47" s="232"/>
    </row>
    <row r="48" spans="1:14" ht="18" customHeight="1">
      <c r="A48" s="287">
        <v>36</v>
      </c>
      <c r="C48" s="255" t="s">
        <v>4</v>
      </c>
      <c r="D48" s="234" t="s">
        <v>331</v>
      </c>
      <c r="E48" s="237">
        <v>46</v>
      </c>
      <c r="F48" s="237" t="s">
        <v>19</v>
      </c>
      <c r="G48" s="228">
        <v>0</v>
      </c>
      <c r="H48" s="229">
        <f t="shared" si="9"/>
        <v>0</v>
      </c>
      <c r="J48" s="243"/>
      <c r="K48" s="246"/>
      <c r="L48" s="247"/>
      <c r="M48" s="247"/>
    </row>
    <row r="49" spans="1:13" ht="18" customHeight="1">
      <c r="A49" s="287">
        <v>37</v>
      </c>
      <c r="C49" s="255" t="s">
        <v>4</v>
      </c>
      <c r="D49" s="234" t="s">
        <v>332</v>
      </c>
      <c r="E49" s="237">
        <v>15</v>
      </c>
      <c r="F49" s="237" t="s">
        <v>19</v>
      </c>
      <c r="G49" s="228">
        <v>0</v>
      </c>
      <c r="H49" s="229">
        <f t="shared" si="9"/>
        <v>0</v>
      </c>
      <c r="J49" s="248"/>
      <c r="K49" s="246"/>
      <c r="L49" s="247"/>
      <c r="M49" s="247"/>
    </row>
    <row r="50" spans="1:13" ht="18.75" customHeight="1">
      <c r="A50" s="287">
        <v>38</v>
      </c>
      <c r="C50" s="255" t="s">
        <v>4</v>
      </c>
      <c r="D50" s="234" t="s">
        <v>333</v>
      </c>
      <c r="E50" s="237">
        <v>46</v>
      </c>
      <c r="F50" s="237" t="s">
        <v>19</v>
      </c>
      <c r="G50" s="228">
        <v>0</v>
      </c>
      <c r="H50" s="229">
        <f t="shared" si="9"/>
        <v>0</v>
      </c>
      <c r="J50" s="243"/>
      <c r="K50" s="244"/>
      <c r="L50" s="232"/>
      <c r="M50" s="232"/>
    </row>
    <row r="51" spans="1:13" ht="18.75" customHeight="1">
      <c r="A51" s="287">
        <v>39</v>
      </c>
      <c r="C51" s="255" t="s">
        <v>5</v>
      </c>
      <c r="D51" s="253" t="s">
        <v>350</v>
      </c>
      <c r="E51" s="237">
        <v>107</v>
      </c>
      <c r="F51" s="237" t="s">
        <v>19</v>
      </c>
      <c r="G51" s="228">
        <v>0</v>
      </c>
      <c r="H51" s="229">
        <f t="shared" si="9"/>
        <v>0</v>
      </c>
      <c r="J51" s="243"/>
      <c r="K51" s="244"/>
      <c r="L51" s="232"/>
      <c r="M51" s="232"/>
    </row>
    <row r="52" spans="1:13" ht="15" thickBot="1">
      <c r="A52" s="83"/>
      <c r="H52" s="82"/>
      <c r="J52" s="242"/>
      <c r="K52" s="231"/>
      <c r="L52" s="232"/>
      <c r="M52" s="232"/>
    </row>
    <row r="53" spans="1:13" ht="16.5" thickBot="1">
      <c r="A53" s="182"/>
      <c r="B53" s="183"/>
      <c r="C53" s="184"/>
      <c r="D53" s="185" t="s">
        <v>53</v>
      </c>
      <c r="E53" s="186"/>
      <c r="F53" s="187"/>
      <c r="G53" s="188"/>
      <c r="H53" s="189">
        <f>SUM(H54:H57)</f>
        <v>0</v>
      </c>
      <c r="J53" s="242"/>
      <c r="K53" s="231"/>
      <c r="L53" s="232"/>
      <c r="M53" s="232"/>
    </row>
    <row r="54" spans="1:13" ht="17.25" customHeight="1">
      <c r="A54" s="287">
        <v>40</v>
      </c>
      <c r="D54" s="241" t="s">
        <v>334</v>
      </c>
      <c r="E54" s="237">
        <v>1</v>
      </c>
      <c r="F54" s="237" t="s">
        <v>250</v>
      </c>
      <c r="G54" s="228">
        <v>0</v>
      </c>
      <c r="H54" s="229">
        <f t="shared" ref="H54:H57" si="10">E54*G54</f>
        <v>0</v>
      </c>
      <c r="J54" s="242"/>
      <c r="K54" s="231"/>
      <c r="L54" s="232"/>
      <c r="M54" s="232"/>
    </row>
    <row r="55" spans="1:13" ht="17.25" customHeight="1">
      <c r="A55" s="287">
        <v>41</v>
      </c>
      <c r="D55" s="241" t="s">
        <v>335</v>
      </c>
      <c r="E55" s="237">
        <v>1</v>
      </c>
      <c r="F55" s="237" t="s">
        <v>250</v>
      </c>
      <c r="G55" s="228">
        <v>0</v>
      </c>
      <c r="H55" s="229">
        <f t="shared" si="10"/>
        <v>0</v>
      </c>
      <c r="J55" s="242"/>
      <c r="K55" s="231"/>
      <c r="L55" s="232"/>
      <c r="M55" s="232"/>
    </row>
    <row r="56" spans="1:13" ht="17.25" customHeight="1">
      <c r="A56" s="287">
        <v>42</v>
      </c>
      <c r="D56" s="241" t="s">
        <v>336</v>
      </c>
      <c r="E56" s="237">
        <v>1</v>
      </c>
      <c r="F56" s="237" t="s">
        <v>250</v>
      </c>
      <c r="G56" s="228">
        <v>0</v>
      </c>
      <c r="H56" s="229">
        <f t="shared" si="10"/>
        <v>0</v>
      </c>
      <c r="J56" s="242"/>
      <c r="K56" s="231"/>
      <c r="L56" s="232"/>
      <c r="M56" s="232"/>
    </row>
    <row r="57" spans="1:13" ht="17.25" customHeight="1">
      <c r="A57" s="287">
        <v>43</v>
      </c>
      <c r="D57" s="241" t="s">
        <v>337</v>
      </c>
      <c r="E57" s="237">
        <v>1</v>
      </c>
      <c r="F57" s="237" t="s">
        <v>250</v>
      </c>
      <c r="G57" s="228">
        <v>0</v>
      </c>
      <c r="H57" s="229">
        <f t="shared" si="10"/>
        <v>0</v>
      </c>
      <c r="J57" s="243"/>
      <c r="K57" s="244"/>
      <c r="L57" s="232"/>
      <c r="M57" s="232"/>
    </row>
    <row r="58" spans="1:13" ht="15" thickBot="1">
      <c r="A58" s="41"/>
      <c r="B58" s="20"/>
      <c r="C58" s="20"/>
      <c r="D58" s="20"/>
      <c r="E58" s="20"/>
      <c r="F58" s="20"/>
      <c r="G58" s="20"/>
      <c r="H58" s="21"/>
      <c r="J58" s="242"/>
      <c r="K58" s="231"/>
      <c r="L58" s="232"/>
      <c r="M58" s="232"/>
    </row>
    <row r="59" spans="1:13" ht="15">
      <c r="A59" s="260"/>
      <c r="B59" s="261"/>
      <c r="C59" s="261"/>
      <c r="D59" s="262" t="s">
        <v>233</v>
      </c>
      <c r="E59" s="263"/>
      <c r="F59" s="264"/>
      <c r="G59" s="265"/>
      <c r="H59" s="266">
        <f>H3</f>
        <v>0</v>
      </c>
      <c r="J59" s="242"/>
      <c r="K59" s="231"/>
      <c r="L59" s="232"/>
      <c r="M59" s="232"/>
    </row>
    <row r="60" spans="1:13">
      <c r="A60" s="83"/>
      <c r="E60" s="22"/>
      <c r="H60" s="82"/>
      <c r="J60" s="242"/>
      <c r="K60" s="231"/>
      <c r="L60" s="232"/>
      <c r="M60" s="232"/>
    </row>
    <row r="61" spans="1:13">
      <c r="A61" s="11"/>
      <c r="B61" s="94"/>
      <c r="C61" s="22"/>
      <c r="H61" s="82"/>
      <c r="J61" s="242"/>
      <c r="K61" s="231"/>
      <c r="L61" s="232"/>
      <c r="M61" s="232"/>
    </row>
    <row r="62" spans="1:13" ht="17.25" thickBot="1">
      <c r="A62" s="267" t="s">
        <v>273</v>
      </c>
      <c r="B62" s="20"/>
      <c r="C62" s="19"/>
      <c r="D62" s="20"/>
      <c r="E62" s="20"/>
      <c r="F62" s="20"/>
      <c r="G62" s="20"/>
      <c r="H62" s="21"/>
    </row>
    <row r="63" spans="1:13">
      <c r="A63" s="141"/>
      <c r="B63" s="27"/>
      <c r="C63" s="28"/>
      <c r="D63" s="27"/>
      <c r="E63" s="27"/>
      <c r="F63" s="27"/>
      <c r="G63" s="27"/>
      <c r="H63" s="29"/>
    </row>
    <row r="64" spans="1:13" ht="15.75">
      <c r="A64" s="30"/>
      <c r="B64" s="93" t="s">
        <v>309</v>
      </c>
      <c r="F64" s="140"/>
      <c r="H64" s="142">
        <f>H59</f>
        <v>0</v>
      </c>
    </row>
    <row r="65" spans="1:8" ht="15.75">
      <c r="A65" s="30"/>
      <c r="B65" s="93" t="s">
        <v>272</v>
      </c>
      <c r="F65" s="140"/>
      <c r="H65" s="142">
        <v>0</v>
      </c>
    </row>
    <row r="66" spans="1:8" ht="15" thickBot="1">
      <c r="A66" s="41"/>
      <c r="B66" s="20"/>
      <c r="C66" s="20"/>
      <c r="D66" s="20"/>
      <c r="E66" s="19"/>
      <c r="F66" s="20"/>
      <c r="G66" s="20"/>
      <c r="H66" s="21"/>
    </row>
    <row r="67" spans="1:8" ht="15.75">
      <c r="A67" s="26"/>
      <c r="B67" s="143"/>
      <c r="C67" s="27"/>
      <c r="D67" s="27"/>
      <c r="E67" s="27"/>
      <c r="F67" s="27"/>
      <c r="G67" s="27"/>
      <c r="H67" s="29"/>
    </row>
    <row r="68" spans="1:8" ht="15.75">
      <c r="A68" s="30"/>
      <c r="B68" s="93" t="s">
        <v>69</v>
      </c>
      <c r="F68" s="140"/>
      <c r="H68" s="142">
        <f>H64+H65</f>
        <v>0</v>
      </c>
    </row>
    <row r="69" spans="1:8" ht="15" thickBot="1">
      <c r="A69" s="31"/>
      <c r="B69" s="20"/>
      <c r="C69" s="20"/>
      <c r="D69" s="20"/>
      <c r="E69" s="20"/>
      <c r="F69" s="20"/>
      <c r="G69" s="20"/>
      <c r="H69" s="21"/>
    </row>
  </sheetData>
  <pageMargins left="0.7" right="0.7" top="0.78740157499999996" bottom="0.78740157499999996" header="0.3" footer="0.3"/>
  <headerFooter>
    <oddFooter>&amp;L_x000D_&amp;1#&amp;"Arial"&amp;7&amp;K999999 Classification: Restricted</oddFooter>
  </headerFooter>
  <ignoredErrors>
    <ignoredError sqref="H41 H28 H16 H4 H53 H59 H45" unlockedFormula="1"/>
    <ignoredError sqref="H4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87A19-9263-4808-985F-6156413011E0}">
  <dimension ref="A1:M50"/>
  <sheetViews>
    <sheetView zoomScaleNormal="100" workbookViewId="0">
      <selection activeCell="G5" sqref="G5"/>
    </sheetView>
  </sheetViews>
  <sheetFormatPr defaultRowHeight="14.25"/>
  <cols>
    <col min="2" max="2" width="3.25" customWidth="1"/>
    <col min="4" max="4" width="51.375" customWidth="1"/>
    <col min="7" max="8" width="18.5" customWidth="1"/>
  </cols>
  <sheetData>
    <row r="1" spans="1:8">
      <c r="A1" s="52" t="s">
        <v>0</v>
      </c>
      <c r="B1" s="53"/>
      <c r="C1" s="53" t="s">
        <v>4</v>
      </c>
      <c r="D1" s="54" t="s">
        <v>255</v>
      </c>
      <c r="E1" s="50" t="s">
        <v>3</v>
      </c>
      <c r="F1" s="48" t="s">
        <v>2</v>
      </c>
      <c r="G1" s="50" t="s">
        <v>9</v>
      </c>
      <c r="H1" s="48" t="s">
        <v>10</v>
      </c>
    </row>
    <row r="2" spans="1:8" ht="15" thickBot="1">
      <c r="A2" s="105" t="s">
        <v>6</v>
      </c>
      <c r="B2" s="106"/>
      <c r="C2" s="106" t="s">
        <v>5</v>
      </c>
      <c r="D2" s="107" t="s">
        <v>254</v>
      </c>
      <c r="E2" s="108" t="s">
        <v>8</v>
      </c>
      <c r="F2" s="109"/>
      <c r="G2" s="108" t="s">
        <v>7</v>
      </c>
      <c r="H2" s="109" t="s">
        <v>7</v>
      </c>
    </row>
    <row r="3" spans="1:8" ht="15.75" thickBot="1">
      <c r="A3" s="111" t="s">
        <v>11</v>
      </c>
      <c r="B3" s="112" t="s">
        <v>310</v>
      </c>
      <c r="C3" s="113"/>
      <c r="D3" s="113"/>
      <c r="E3" s="113"/>
      <c r="F3" s="113"/>
      <c r="G3" s="114"/>
      <c r="H3" s="115">
        <f>H4+H19+H36</f>
        <v>0</v>
      </c>
    </row>
    <row r="4" spans="1:8" ht="16.5" thickBot="1">
      <c r="A4" s="182"/>
      <c r="B4" s="183"/>
      <c r="C4" s="184"/>
      <c r="D4" s="185" t="s">
        <v>351</v>
      </c>
      <c r="E4" s="186"/>
      <c r="F4" s="187"/>
      <c r="G4" s="188"/>
      <c r="H4" s="189">
        <f>SUM(H5:H17)</f>
        <v>0</v>
      </c>
    </row>
    <row r="5" spans="1:8">
      <c r="A5" s="286">
        <v>1</v>
      </c>
      <c r="B5" s="27"/>
      <c r="C5" s="254" t="s">
        <v>4</v>
      </c>
      <c r="D5" s="249" t="s">
        <v>352</v>
      </c>
      <c r="E5" s="250">
        <v>2</v>
      </c>
      <c r="F5" s="250" t="s">
        <v>19</v>
      </c>
      <c r="G5" s="226">
        <v>0</v>
      </c>
      <c r="H5" s="227">
        <f t="shared" ref="H5" si="0">E5*G5</f>
        <v>0</v>
      </c>
    </row>
    <row r="6" spans="1:8">
      <c r="A6" s="287">
        <v>2</v>
      </c>
      <c r="C6" s="255" t="s">
        <v>4</v>
      </c>
      <c r="D6" s="234" t="s">
        <v>353</v>
      </c>
      <c r="E6" s="237">
        <v>3</v>
      </c>
      <c r="F6" s="237" t="s">
        <v>19</v>
      </c>
      <c r="G6" s="305">
        <v>0</v>
      </c>
      <c r="H6" s="229">
        <f t="shared" ref="H6:H17" si="1">E6*G6</f>
        <v>0</v>
      </c>
    </row>
    <row r="7" spans="1:8">
      <c r="A7" s="287">
        <v>3</v>
      </c>
      <c r="C7" s="255" t="s">
        <v>5</v>
      </c>
      <c r="D7" s="253" t="s">
        <v>362</v>
      </c>
      <c r="E7" s="237">
        <v>5</v>
      </c>
      <c r="F7" s="237" t="s">
        <v>19</v>
      </c>
      <c r="G7" s="305">
        <v>0</v>
      </c>
      <c r="H7" s="229">
        <f>E7*G7</f>
        <v>0</v>
      </c>
    </row>
    <row r="8" spans="1:8">
      <c r="A8" s="287">
        <v>4</v>
      </c>
      <c r="C8" s="255" t="s">
        <v>4</v>
      </c>
      <c r="D8" s="234" t="s">
        <v>354</v>
      </c>
      <c r="E8" s="237">
        <v>24</v>
      </c>
      <c r="F8" s="237" t="s">
        <v>36</v>
      </c>
      <c r="G8" s="305">
        <v>0</v>
      </c>
      <c r="H8" s="229">
        <f t="shared" si="1"/>
        <v>0</v>
      </c>
    </row>
    <row r="9" spans="1:8">
      <c r="A9" s="287">
        <v>5</v>
      </c>
      <c r="C9" s="255" t="s">
        <v>4</v>
      </c>
      <c r="D9" s="234" t="s">
        <v>355</v>
      </c>
      <c r="E9" s="237">
        <v>19</v>
      </c>
      <c r="F9" s="237" t="s">
        <v>36</v>
      </c>
      <c r="G9" s="305">
        <v>0</v>
      </c>
      <c r="H9" s="229">
        <f t="shared" si="1"/>
        <v>0</v>
      </c>
    </row>
    <row r="10" spans="1:8">
      <c r="A10" s="287">
        <v>6</v>
      </c>
      <c r="C10" s="255" t="s">
        <v>4</v>
      </c>
      <c r="D10" s="234" t="s">
        <v>356</v>
      </c>
      <c r="E10" s="237">
        <v>57</v>
      </c>
      <c r="F10" s="237" t="s">
        <v>36</v>
      </c>
      <c r="G10" s="305">
        <v>0</v>
      </c>
      <c r="H10" s="229">
        <f t="shared" si="1"/>
        <v>0</v>
      </c>
    </row>
    <row r="11" spans="1:8">
      <c r="A11" s="287">
        <v>7</v>
      </c>
      <c r="C11" s="255" t="s">
        <v>4</v>
      </c>
      <c r="D11" s="234" t="s">
        <v>357</v>
      </c>
      <c r="E11" s="237">
        <v>59</v>
      </c>
      <c r="F11" s="237" t="s">
        <v>36</v>
      </c>
      <c r="G11" s="305">
        <v>0</v>
      </c>
      <c r="H11" s="229">
        <f t="shared" si="1"/>
        <v>0</v>
      </c>
    </row>
    <row r="12" spans="1:8">
      <c r="A12" s="287">
        <v>8</v>
      </c>
      <c r="C12" s="255" t="s">
        <v>5</v>
      </c>
      <c r="D12" s="253" t="s">
        <v>363</v>
      </c>
      <c r="E12" s="237">
        <v>159</v>
      </c>
      <c r="F12" s="237" t="s">
        <v>36</v>
      </c>
      <c r="G12" s="305">
        <v>0</v>
      </c>
      <c r="H12" s="229">
        <f t="shared" ref="H12" si="2">E12*G12</f>
        <v>0</v>
      </c>
    </row>
    <row r="13" spans="1:8">
      <c r="A13" s="287">
        <v>9</v>
      </c>
      <c r="C13" s="255" t="s">
        <v>4</v>
      </c>
      <c r="D13" s="234" t="s">
        <v>358</v>
      </c>
      <c r="E13" s="237">
        <v>57</v>
      </c>
      <c r="F13" s="237" t="s">
        <v>36</v>
      </c>
      <c r="G13" s="305">
        <v>0</v>
      </c>
      <c r="H13" s="229">
        <f t="shared" si="1"/>
        <v>0</v>
      </c>
    </row>
    <row r="14" spans="1:8">
      <c r="A14" s="287">
        <v>10</v>
      </c>
      <c r="C14" s="255" t="s">
        <v>4</v>
      </c>
      <c r="D14" s="234" t="s">
        <v>359</v>
      </c>
      <c r="E14" s="237">
        <v>59</v>
      </c>
      <c r="F14" s="237" t="s">
        <v>36</v>
      </c>
      <c r="G14" s="305">
        <v>0</v>
      </c>
      <c r="H14" s="229">
        <f t="shared" si="1"/>
        <v>0</v>
      </c>
    </row>
    <row r="15" spans="1:8">
      <c r="A15" s="287">
        <v>11</v>
      </c>
      <c r="C15" s="255" t="s">
        <v>5</v>
      </c>
      <c r="D15" s="253" t="s">
        <v>364</v>
      </c>
      <c r="E15" s="237">
        <v>116</v>
      </c>
      <c r="F15" s="237" t="s">
        <v>36</v>
      </c>
      <c r="G15" s="305">
        <v>0</v>
      </c>
      <c r="H15" s="229">
        <f t="shared" si="1"/>
        <v>0</v>
      </c>
    </row>
    <row r="16" spans="1:8">
      <c r="A16" s="287">
        <v>12</v>
      </c>
      <c r="C16" s="255"/>
      <c r="D16" s="234" t="s">
        <v>360</v>
      </c>
      <c r="E16" s="237">
        <v>1</v>
      </c>
      <c r="F16" s="237" t="s">
        <v>250</v>
      </c>
      <c r="G16" s="305">
        <v>0</v>
      </c>
      <c r="H16" s="229">
        <f t="shared" si="1"/>
        <v>0</v>
      </c>
    </row>
    <row r="17" spans="1:8">
      <c r="A17" s="287">
        <v>13</v>
      </c>
      <c r="C17" s="255"/>
      <c r="D17" s="234" t="s">
        <v>361</v>
      </c>
      <c r="E17" s="237">
        <v>1</v>
      </c>
      <c r="F17" s="237" t="s">
        <v>250</v>
      </c>
      <c r="G17" s="305">
        <v>0</v>
      </c>
      <c r="H17" s="229">
        <f t="shared" si="1"/>
        <v>0</v>
      </c>
    </row>
    <row r="18" spans="1:8" ht="15" thickBot="1">
      <c r="A18" s="83"/>
      <c r="H18" s="82"/>
    </row>
    <row r="19" spans="1:8" ht="16.5" thickBot="1">
      <c r="A19" s="182"/>
      <c r="B19" s="183"/>
      <c r="C19" s="184"/>
      <c r="D19" s="185" t="s">
        <v>365</v>
      </c>
      <c r="E19" s="186"/>
      <c r="F19" s="187"/>
      <c r="G19" s="188"/>
      <c r="H19" s="189">
        <f>SUM(H20:H34)</f>
        <v>0</v>
      </c>
    </row>
    <row r="20" spans="1:8" ht="15" customHeight="1">
      <c r="A20" s="287">
        <v>14</v>
      </c>
      <c r="C20" s="255" t="s">
        <v>4</v>
      </c>
      <c r="D20" s="234" t="s">
        <v>366</v>
      </c>
      <c r="E20" s="237">
        <v>15</v>
      </c>
      <c r="F20" s="237" t="s">
        <v>19</v>
      </c>
      <c r="G20" s="228">
        <v>0</v>
      </c>
      <c r="H20" s="229">
        <f t="shared" ref="H20" si="3">E20*G20</f>
        <v>0</v>
      </c>
    </row>
    <row r="21" spans="1:8" ht="15" customHeight="1">
      <c r="A21" s="287">
        <v>15</v>
      </c>
      <c r="C21" s="255" t="s">
        <v>5</v>
      </c>
      <c r="D21" s="253" t="s">
        <v>374</v>
      </c>
      <c r="E21" s="237">
        <v>15</v>
      </c>
      <c r="F21" s="237" t="s">
        <v>19</v>
      </c>
      <c r="G21" s="228">
        <v>0</v>
      </c>
      <c r="H21" s="229">
        <f>G21*E21</f>
        <v>0</v>
      </c>
    </row>
    <row r="22" spans="1:8" ht="25.5">
      <c r="A22" s="287">
        <v>16</v>
      </c>
      <c r="C22" s="255" t="s">
        <v>4</v>
      </c>
      <c r="D22" s="234" t="s">
        <v>367</v>
      </c>
      <c r="E22" s="237">
        <v>15</v>
      </c>
      <c r="F22" s="237" t="s">
        <v>19</v>
      </c>
      <c r="G22" s="228">
        <v>0</v>
      </c>
      <c r="H22" s="229">
        <f t="shared" ref="H22:H33" si="4">E22*G22</f>
        <v>0</v>
      </c>
    </row>
    <row r="23" spans="1:8">
      <c r="A23" s="287">
        <v>17</v>
      </c>
      <c r="C23" s="255" t="s">
        <v>5</v>
      </c>
      <c r="D23" s="253" t="s">
        <v>375</v>
      </c>
      <c r="E23" s="237">
        <v>15</v>
      </c>
      <c r="F23" s="237" t="s">
        <v>19</v>
      </c>
      <c r="G23" s="228">
        <v>0</v>
      </c>
      <c r="H23" s="229">
        <f>G23*E23</f>
        <v>0</v>
      </c>
    </row>
    <row r="24" spans="1:8" ht="29.25" customHeight="1">
      <c r="A24" s="287">
        <v>18</v>
      </c>
      <c r="C24" s="255" t="s">
        <v>4</v>
      </c>
      <c r="D24" s="234" t="s">
        <v>368</v>
      </c>
      <c r="E24" s="237">
        <v>3</v>
      </c>
      <c r="F24" s="237" t="s">
        <v>250</v>
      </c>
      <c r="G24" s="228">
        <v>0</v>
      </c>
      <c r="H24" s="229">
        <f t="shared" si="4"/>
        <v>0</v>
      </c>
    </row>
    <row r="25" spans="1:8">
      <c r="A25" s="287">
        <v>19</v>
      </c>
      <c r="C25" s="255" t="s">
        <v>5</v>
      </c>
      <c r="D25" s="253" t="s">
        <v>376</v>
      </c>
      <c r="E25" s="237">
        <v>3</v>
      </c>
      <c r="F25" s="237" t="s">
        <v>250</v>
      </c>
      <c r="G25" s="228">
        <v>0</v>
      </c>
      <c r="H25" s="229">
        <f>G25*E25</f>
        <v>0</v>
      </c>
    </row>
    <row r="26" spans="1:8" ht="18.75" customHeight="1">
      <c r="A26" s="287">
        <v>20</v>
      </c>
      <c r="C26" s="255" t="s">
        <v>4</v>
      </c>
      <c r="D26" s="234" t="s">
        <v>369</v>
      </c>
      <c r="E26" s="237">
        <v>4</v>
      </c>
      <c r="F26" s="237" t="s">
        <v>250</v>
      </c>
      <c r="G26" s="228">
        <v>0</v>
      </c>
      <c r="H26" s="229">
        <f t="shared" si="4"/>
        <v>0</v>
      </c>
    </row>
    <row r="27" spans="1:8" ht="18.75" customHeight="1">
      <c r="A27" s="287">
        <v>21</v>
      </c>
      <c r="C27" s="255" t="s">
        <v>5</v>
      </c>
      <c r="D27" s="253" t="s">
        <v>376</v>
      </c>
      <c r="E27" s="237">
        <v>4</v>
      </c>
      <c r="F27" s="237" t="s">
        <v>250</v>
      </c>
      <c r="G27" s="228">
        <v>0</v>
      </c>
      <c r="H27" s="229">
        <f>G27*E27</f>
        <v>0</v>
      </c>
    </row>
    <row r="28" spans="1:8" ht="21" customHeight="1">
      <c r="A28" s="287">
        <v>22</v>
      </c>
      <c r="C28" s="255" t="s">
        <v>4</v>
      </c>
      <c r="D28" s="234" t="s">
        <v>370</v>
      </c>
      <c r="E28" s="237">
        <v>2</v>
      </c>
      <c r="F28" s="237" t="s">
        <v>19</v>
      </c>
      <c r="G28" s="228">
        <v>0</v>
      </c>
      <c r="H28" s="229">
        <f t="shared" si="4"/>
        <v>0</v>
      </c>
    </row>
    <row r="29" spans="1:8" ht="21" customHeight="1">
      <c r="A29" s="287">
        <v>23</v>
      </c>
      <c r="C29" s="255" t="s">
        <v>5</v>
      </c>
      <c r="D29" s="253" t="s">
        <v>376</v>
      </c>
      <c r="E29" s="237">
        <v>2</v>
      </c>
      <c r="F29" s="237" t="s">
        <v>19</v>
      </c>
      <c r="G29" s="228">
        <v>0</v>
      </c>
      <c r="H29" s="229">
        <f>G29*E29</f>
        <v>0</v>
      </c>
    </row>
    <row r="30" spans="1:8" ht="26.25" customHeight="1">
      <c r="A30" s="287">
        <v>24</v>
      </c>
      <c r="C30" s="255" t="s">
        <v>4</v>
      </c>
      <c r="D30" s="234" t="s">
        <v>371</v>
      </c>
      <c r="E30" s="237">
        <v>5</v>
      </c>
      <c r="F30" s="237" t="s">
        <v>250</v>
      </c>
      <c r="G30" s="228">
        <v>0</v>
      </c>
      <c r="H30" s="229">
        <f t="shared" si="4"/>
        <v>0</v>
      </c>
    </row>
    <row r="31" spans="1:8" ht="26.25" customHeight="1">
      <c r="A31" s="287">
        <v>25</v>
      </c>
      <c r="C31" s="255" t="s">
        <v>5</v>
      </c>
      <c r="D31" s="253" t="s">
        <v>377</v>
      </c>
      <c r="E31" s="237">
        <v>5</v>
      </c>
      <c r="F31" s="237" t="s">
        <v>250</v>
      </c>
      <c r="G31" s="228">
        <v>0</v>
      </c>
      <c r="H31" s="229">
        <f>E31*G31</f>
        <v>0</v>
      </c>
    </row>
    <row r="32" spans="1:8" ht="18.75" customHeight="1">
      <c r="A32" s="287">
        <v>26</v>
      </c>
      <c r="C32" s="255" t="s">
        <v>5</v>
      </c>
      <c r="D32" s="253" t="s">
        <v>372</v>
      </c>
      <c r="E32" s="237">
        <v>1</v>
      </c>
      <c r="F32" s="237" t="s">
        <v>19</v>
      </c>
      <c r="G32" s="228">
        <v>0</v>
      </c>
      <c r="H32" s="229">
        <f t="shared" si="4"/>
        <v>0</v>
      </c>
    </row>
    <row r="33" spans="1:13" ht="16.5" customHeight="1">
      <c r="A33" s="287">
        <v>27</v>
      </c>
      <c r="C33" s="255" t="s">
        <v>4</v>
      </c>
      <c r="D33" s="234" t="s">
        <v>373</v>
      </c>
      <c r="E33" s="237">
        <v>1</v>
      </c>
      <c r="F33" s="237" t="s">
        <v>19</v>
      </c>
      <c r="G33" s="228">
        <v>0</v>
      </c>
      <c r="H33" s="229">
        <f t="shared" si="4"/>
        <v>0</v>
      </c>
    </row>
    <row r="34" spans="1:13">
      <c r="A34" s="287">
        <v>28</v>
      </c>
      <c r="C34" s="255" t="s">
        <v>5</v>
      </c>
      <c r="D34" s="253" t="s">
        <v>378</v>
      </c>
      <c r="E34" s="237">
        <v>1</v>
      </c>
      <c r="F34" s="237" t="s">
        <v>19</v>
      </c>
      <c r="G34" s="228">
        <v>0</v>
      </c>
      <c r="H34" s="229">
        <f>E34*G34</f>
        <v>0</v>
      </c>
    </row>
    <row r="35" spans="1:13" ht="14.25" customHeight="1" thickBot="1">
      <c r="A35" s="41"/>
      <c r="B35" s="20"/>
      <c r="C35" s="20"/>
      <c r="D35" s="20"/>
      <c r="E35" s="20"/>
      <c r="F35" s="20"/>
      <c r="G35" s="20"/>
      <c r="H35" s="21"/>
    </row>
    <row r="36" spans="1:13" ht="16.5" thickBot="1">
      <c r="A36" s="182"/>
      <c r="B36" s="183"/>
      <c r="C36" s="184"/>
      <c r="D36" s="185" t="s">
        <v>53</v>
      </c>
      <c r="E36" s="186"/>
      <c r="F36" s="187"/>
      <c r="G36" s="188"/>
      <c r="H36" s="189">
        <f>SUM(H37:H38)</f>
        <v>0</v>
      </c>
      <c r="J36" s="242"/>
      <c r="K36" s="231"/>
      <c r="L36" s="232"/>
      <c r="M36" s="232"/>
    </row>
    <row r="37" spans="1:13" ht="17.25" customHeight="1">
      <c r="A37" s="286">
        <v>29</v>
      </c>
      <c r="B37" s="27"/>
      <c r="C37" s="27"/>
      <c r="D37" s="297" t="s">
        <v>334</v>
      </c>
      <c r="E37" s="250">
        <v>1</v>
      </c>
      <c r="F37" s="250" t="s">
        <v>250</v>
      </c>
      <c r="G37" s="226">
        <v>0</v>
      </c>
      <c r="H37" s="227">
        <f t="shared" ref="H37:H38" si="5">E37*G37</f>
        <v>0</v>
      </c>
      <c r="J37" s="242"/>
      <c r="K37" s="231"/>
      <c r="L37" s="232"/>
      <c r="M37" s="232"/>
    </row>
    <row r="38" spans="1:13" ht="17.25" customHeight="1">
      <c r="A38" s="287">
        <v>30</v>
      </c>
      <c r="D38" s="241" t="s">
        <v>337</v>
      </c>
      <c r="E38" s="237">
        <v>1</v>
      </c>
      <c r="F38" s="237" t="s">
        <v>250</v>
      </c>
      <c r="G38" s="228">
        <v>0</v>
      </c>
      <c r="H38" s="229">
        <f t="shared" si="5"/>
        <v>0</v>
      </c>
      <c r="J38" s="243"/>
      <c r="K38" s="244"/>
      <c r="L38" s="232"/>
      <c r="M38" s="232"/>
    </row>
    <row r="39" spans="1:13" ht="15" thickBot="1">
      <c r="A39" s="41"/>
      <c r="B39" s="20"/>
      <c r="C39" s="20"/>
      <c r="D39" s="20"/>
      <c r="E39" s="20"/>
      <c r="F39" s="20"/>
      <c r="G39" s="20"/>
      <c r="H39" s="21"/>
    </row>
    <row r="40" spans="1:13" ht="15">
      <c r="A40" s="260"/>
      <c r="B40" s="261"/>
      <c r="C40" s="261"/>
      <c r="D40" s="262" t="s">
        <v>233</v>
      </c>
      <c r="E40" s="263"/>
      <c r="F40" s="264"/>
      <c r="G40" s="265"/>
      <c r="H40" s="266">
        <f>H3</f>
        <v>0</v>
      </c>
    </row>
    <row r="41" spans="1:13">
      <c r="A41" s="83"/>
      <c r="E41" s="22"/>
      <c r="H41" s="82"/>
    </row>
    <row r="42" spans="1:13">
      <c r="A42" s="11"/>
      <c r="B42" s="94"/>
      <c r="C42" s="22"/>
      <c r="H42" s="82"/>
    </row>
    <row r="43" spans="1:13" ht="17.25" thickBot="1">
      <c r="A43" s="267" t="s">
        <v>273</v>
      </c>
      <c r="B43" s="20"/>
      <c r="C43" s="19"/>
      <c r="D43" s="20"/>
      <c r="E43" s="20"/>
      <c r="F43" s="20"/>
      <c r="G43" s="20"/>
      <c r="H43" s="21"/>
    </row>
    <row r="44" spans="1:13">
      <c r="A44" s="141"/>
      <c r="B44" s="27"/>
      <c r="C44" s="28"/>
      <c r="D44" s="27"/>
      <c r="E44" s="27"/>
      <c r="F44" s="27"/>
      <c r="G44" s="27"/>
      <c r="H44" s="29"/>
    </row>
    <row r="45" spans="1:13" ht="15.75">
      <c r="A45" s="30"/>
      <c r="B45" s="93" t="s">
        <v>309</v>
      </c>
      <c r="F45" s="140"/>
      <c r="H45" s="142">
        <f>H40</f>
        <v>0</v>
      </c>
    </row>
    <row r="46" spans="1:13" ht="15.75">
      <c r="A46" s="30"/>
      <c r="B46" s="93" t="s">
        <v>272</v>
      </c>
      <c r="F46" s="140"/>
      <c r="H46" s="142">
        <v>0</v>
      </c>
    </row>
    <row r="47" spans="1:13" ht="15" thickBot="1">
      <c r="A47" s="41"/>
      <c r="B47" s="20"/>
      <c r="C47" s="20"/>
      <c r="D47" s="20"/>
      <c r="E47" s="19"/>
      <c r="F47" s="20"/>
      <c r="G47" s="20"/>
      <c r="H47" s="21"/>
    </row>
    <row r="48" spans="1:13" ht="15.75">
      <c r="A48" s="26"/>
      <c r="B48" s="143"/>
      <c r="C48" s="27"/>
      <c r="D48" s="27"/>
      <c r="E48" s="27"/>
      <c r="F48" s="27"/>
      <c r="G48" s="27"/>
      <c r="H48" s="29"/>
    </row>
    <row r="49" spans="1:8" ht="15.75">
      <c r="A49" s="30"/>
      <c r="B49" s="93" t="s">
        <v>69</v>
      </c>
      <c r="F49" s="140"/>
      <c r="H49" s="142">
        <f>H45+H46</f>
        <v>0</v>
      </c>
    </row>
    <row r="50" spans="1:8" ht="15" thickBot="1">
      <c r="A50" s="31"/>
      <c r="B50" s="20"/>
      <c r="C50" s="20"/>
      <c r="D50" s="20"/>
      <c r="E50" s="20"/>
      <c r="F50" s="20"/>
      <c r="G50" s="20"/>
      <c r="H50" s="21"/>
    </row>
  </sheetData>
  <pageMargins left="0.7" right="0.7" top="0.78740157499999996" bottom="0.78740157499999996" header="0.3" footer="0.3"/>
  <headerFooter>
    <oddFooter>&amp;L_x000D_&amp;1#&amp;"Arial"&amp;7&amp;K999999 Classification: Restricted</oddFooter>
  </headerFooter>
  <ignoredErrors>
    <ignoredError sqref="H3:H4 H36 H40" unlockedFormula="1"/>
    <ignoredError sqref="H27:H29 H25 H23 H21 H20 H22 H24 H26" formula="1"/>
    <ignoredError sqref="H19" formula="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57571-594F-4FDF-9ABD-BDA1B4E05112}">
  <dimension ref="A1:Z27"/>
  <sheetViews>
    <sheetView workbookViewId="0">
      <selection activeCell="H15" sqref="H15"/>
    </sheetView>
  </sheetViews>
  <sheetFormatPr defaultRowHeight="14.25"/>
  <cols>
    <col min="1" max="1" width="8.5" customWidth="1"/>
    <col min="2" max="2" width="3.25" customWidth="1"/>
    <col min="3" max="3" width="15.875" customWidth="1"/>
    <col min="4" max="4" width="44.375" customWidth="1"/>
    <col min="6" max="6" width="8.375" customWidth="1"/>
    <col min="7" max="7" width="19.125" customWidth="1"/>
    <col min="8" max="8" width="19.625" customWidth="1"/>
    <col min="9" max="12" width="0" hidden="1" customWidth="1"/>
    <col min="13" max="15" width="9" hidden="1" customWidth="1"/>
    <col min="16" max="16" width="1.125" customWidth="1"/>
    <col min="17" max="17" width="2.125" customWidth="1"/>
    <col min="18" max="18" width="2.875" customWidth="1"/>
    <col min="20" max="20" width="8.875" customWidth="1"/>
    <col min="21" max="21" width="13.125" customWidth="1"/>
    <col min="22" max="22" width="43.875" customWidth="1"/>
    <col min="23" max="23" width="10.625" customWidth="1"/>
    <col min="24" max="24" width="7.25" customWidth="1"/>
    <col min="25" max="25" width="14.875" customWidth="1"/>
    <col min="26" max="26" width="49.25" customWidth="1"/>
  </cols>
  <sheetData>
    <row r="1" spans="1:26">
      <c r="A1" s="52" t="s">
        <v>0</v>
      </c>
      <c r="B1" s="53"/>
      <c r="C1" s="53" t="s">
        <v>4</v>
      </c>
      <c r="D1" s="54" t="s">
        <v>255</v>
      </c>
      <c r="E1" s="50" t="s">
        <v>3</v>
      </c>
      <c r="F1" s="48" t="s">
        <v>2</v>
      </c>
      <c r="G1" s="50" t="s">
        <v>9</v>
      </c>
      <c r="H1" s="48" t="s">
        <v>10</v>
      </c>
    </row>
    <row r="2" spans="1:26" ht="15" thickBot="1">
      <c r="A2" s="105" t="s">
        <v>6</v>
      </c>
      <c r="B2" s="106"/>
      <c r="C2" s="106" t="s">
        <v>5</v>
      </c>
      <c r="D2" s="107" t="s">
        <v>254</v>
      </c>
      <c r="E2" s="108" t="s">
        <v>8</v>
      </c>
      <c r="F2" s="109"/>
      <c r="G2" s="108" t="s">
        <v>7</v>
      </c>
      <c r="H2" s="109" t="s">
        <v>7</v>
      </c>
    </row>
    <row r="3" spans="1:26" ht="15.75" thickBot="1">
      <c r="A3" s="111" t="s">
        <v>11</v>
      </c>
      <c r="B3" s="112" t="s">
        <v>307</v>
      </c>
      <c r="C3" s="113"/>
      <c r="D3" s="113"/>
      <c r="E3" s="113"/>
      <c r="F3" s="113"/>
      <c r="G3" s="114"/>
      <c r="H3" s="115">
        <f>H4</f>
        <v>0</v>
      </c>
      <c r="R3" s="181"/>
      <c r="S3" s="181"/>
    </row>
    <row r="4" spans="1:26" ht="16.5" thickBot="1">
      <c r="A4" s="182"/>
      <c r="B4" s="183"/>
      <c r="C4" s="184"/>
      <c r="D4" s="185" t="s">
        <v>286</v>
      </c>
      <c r="E4" s="186"/>
      <c r="F4" s="187"/>
      <c r="G4" s="188"/>
      <c r="H4" s="189">
        <f>H5+H6</f>
        <v>0</v>
      </c>
      <c r="R4" s="94"/>
      <c r="S4" s="94"/>
    </row>
    <row r="5" spans="1:26" ht="24">
      <c r="A5" s="192">
        <v>1</v>
      </c>
      <c r="C5" s="202" t="s">
        <v>4</v>
      </c>
      <c r="D5" s="197" t="s">
        <v>299</v>
      </c>
      <c r="E5" s="66">
        <v>6</v>
      </c>
      <c r="F5" s="66" t="s">
        <v>19</v>
      </c>
      <c r="G5" s="228">
        <v>0</v>
      </c>
      <c r="H5" s="229">
        <f t="shared" ref="H5:H6" si="0">E5*G5</f>
        <v>0</v>
      </c>
      <c r="T5" s="94"/>
      <c r="U5" s="94"/>
      <c r="V5" s="94"/>
      <c r="W5" s="181"/>
      <c r="X5" s="94"/>
      <c r="Y5" s="94"/>
      <c r="Z5" s="94"/>
    </row>
    <row r="6" spans="1:26" ht="24">
      <c r="A6" s="192">
        <v>2</v>
      </c>
      <c r="C6" s="202" t="s">
        <v>5</v>
      </c>
      <c r="D6" s="200" t="s">
        <v>299</v>
      </c>
      <c r="E6" s="66">
        <v>6</v>
      </c>
      <c r="F6" s="66" t="s">
        <v>19</v>
      </c>
      <c r="G6" s="228">
        <v>0</v>
      </c>
      <c r="H6" s="229">
        <f t="shared" si="0"/>
        <v>0</v>
      </c>
      <c r="T6" s="94"/>
      <c r="U6" s="94"/>
      <c r="V6" s="94"/>
      <c r="W6" s="94"/>
      <c r="X6" s="94"/>
      <c r="Y6" s="94"/>
      <c r="Z6" s="94"/>
    </row>
    <row r="7" spans="1:26" ht="15" thickBot="1">
      <c r="A7" s="194"/>
      <c r="B7" s="20"/>
      <c r="C7" s="20"/>
      <c r="D7" s="20"/>
      <c r="E7" s="20"/>
      <c r="F7" s="20"/>
      <c r="G7" s="20"/>
      <c r="H7" s="21"/>
      <c r="T7" s="94"/>
      <c r="U7" s="94"/>
      <c r="V7" s="94"/>
      <c r="W7" s="94"/>
      <c r="X7" s="94"/>
      <c r="Y7" s="94"/>
      <c r="Z7" s="94"/>
    </row>
    <row r="8" spans="1:26" ht="15">
      <c r="A8" s="151"/>
      <c r="B8" s="152"/>
      <c r="C8" s="152"/>
      <c r="D8" s="153" t="s">
        <v>233</v>
      </c>
      <c r="E8" s="154"/>
      <c r="F8" s="155"/>
      <c r="G8" s="156"/>
      <c r="H8" s="145">
        <f>H6+H5</f>
        <v>0</v>
      </c>
      <c r="T8" s="304"/>
      <c r="U8" s="304"/>
      <c r="V8" s="94"/>
      <c r="W8" s="94"/>
      <c r="X8" s="304"/>
      <c r="Y8" s="304"/>
      <c r="Z8" s="94"/>
    </row>
    <row r="9" spans="1:26" ht="15">
      <c r="A9" s="83"/>
      <c r="E9" s="22"/>
      <c r="H9" s="82"/>
      <c r="T9" s="304"/>
      <c r="U9" s="304"/>
      <c r="V9" s="195"/>
      <c r="W9" s="94"/>
      <c r="X9" s="304"/>
      <c r="Y9" s="304"/>
      <c r="Z9" s="195"/>
    </row>
    <row r="10" spans="1:26">
      <c r="A10" s="11"/>
      <c r="B10" s="94"/>
      <c r="C10" s="22"/>
      <c r="H10" s="82"/>
      <c r="T10" s="304"/>
      <c r="U10" s="304"/>
      <c r="V10" s="94"/>
      <c r="W10" s="94"/>
      <c r="X10" s="304"/>
      <c r="Y10" s="304"/>
      <c r="Z10" s="94"/>
    </row>
    <row r="11" spans="1:26" ht="17.25" thickBot="1">
      <c r="A11" s="86" t="s">
        <v>273</v>
      </c>
      <c r="C11" s="22"/>
      <c r="H11" s="82"/>
      <c r="T11" s="304"/>
      <c r="U11" s="304"/>
      <c r="V11" s="195"/>
      <c r="W11" s="94"/>
      <c r="X11" s="304"/>
      <c r="Y11" s="304"/>
      <c r="Z11" s="195"/>
    </row>
    <row r="12" spans="1:26">
      <c r="A12" s="141"/>
      <c r="B12" s="27"/>
      <c r="C12" s="28"/>
      <c r="D12" s="27"/>
      <c r="E12" s="27"/>
      <c r="F12" s="27"/>
      <c r="G12" s="27"/>
      <c r="H12" s="29"/>
      <c r="T12" s="94"/>
      <c r="U12" s="94"/>
      <c r="V12" s="94"/>
      <c r="W12" s="94"/>
      <c r="X12" s="94"/>
      <c r="Y12" s="94"/>
      <c r="Z12" s="94"/>
    </row>
    <row r="13" spans="1:26" ht="15.75">
      <c r="A13" s="30"/>
      <c r="B13" s="93" t="s">
        <v>308</v>
      </c>
      <c r="F13" s="140"/>
      <c r="H13" s="142">
        <f>H8</f>
        <v>0</v>
      </c>
      <c r="T13" s="94"/>
      <c r="U13" s="94"/>
      <c r="V13" s="94"/>
      <c r="W13" s="94"/>
      <c r="X13" s="94"/>
      <c r="Y13" s="94"/>
      <c r="Z13" s="94"/>
    </row>
    <row r="14" spans="1:26" ht="15.75">
      <c r="A14" s="30"/>
      <c r="B14" s="93" t="s">
        <v>272</v>
      </c>
      <c r="F14" s="140"/>
      <c r="H14" s="142">
        <v>0</v>
      </c>
      <c r="T14" s="94"/>
      <c r="U14" s="94"/>
      <c r="V14" s="94"/>
      <c r="W14" s="94"/>
      <c r="X14" s="94"/>
      <c r="Y14" s="94"/>
      <c r="Z14" s="94"/>
    </row>
    <row r="15" spans="1:26" ht="15" thickBot="1">
      <c r="A15" s="41"/>
      <c r="B15" s="20"/>
      <c r="C15" s="20"/>
      <c r="D15" s="20"/>
      <c r="E15" s="19"/>
      <c r="F15" s="20"/>
      <c r="G15" s="20"/>
      <c r="H15" s="21"/>
      <c r="T15" s="304"/>
      <c r="U15" s="304"/>
      <c r="V15" s="94"/>
      <c r="W15" s="94"/>
      <c r="X15" s="304"/>
      <c r="Y15" s="304"/>
      <c r="Z15" s="94"/>
    </row>
    <row r="16" spans="1:26" ht="15.75">
      <c r="A16" s="26"/>
      <c r="B16" s="143"/>
      <c r="C16" s="27"/>
      <c r="D16" s="27"/>
      <c r="E16" s="27"/>
      <c r="F16" s="27"/>
      <c r="G16" s="27"/>
      <c r="H16" s="29"/>
      <c r="T16" s="304"/>
      <c r="U16" s="304"/>
      <c r="V16" s="195"/>
      <c r="W16" s="94"/>
      <c r="X16" s="304"/>
      <c r="Y16" s="304"/>
      <c r="Z16" s="195"/>
    </row>
    <row r="17" spans="1:26" ht="15.75">
      <c r="A17" s="30"/>
      <c r="B17" s="93" t="s">
        <v>69</v>
      </c>
      <c r="F17" s="140"/>
      <c r="H17" s="142">
        <f>H13+H14</f>
        <v>0</v>
      </c>
      <c r="T17" s="94"/>
      <c r="U17" s="94"/>
      <c r="V17" s="94"/>
      <c r="W17" s="94"/>
      <c r="X17" s="94"/>
      <c r="Y17" s="94"/>
      <c r="Z17" s="94"/>
    </row>
    <row r="18" spans="1:26" ht="15" thickBot="1">
      <c r="A18" s="31"/>
      <c r="B18" s="20"/>
      <c r="C18" s="20"/>
      <c r="D18" s="20"/>
      <c r="E18" s="20"/>
      <c r="F18" s="20"/>
      <c r="G18" s="20"/>
      <c r="H18" s="21"/>
      <c r="T18" s="94"/>
      <c r="U18" s="94"/>
      <c r="V18" s="94"/>
      <c r="W18" s="94"/>
      <c r="X18" s="94"/>
      <c r="Y18" s="94"/>
      <c r="Z18" s="94"/>
    </row>
    <row r="19" spans="1:26">
      <c r="T19" s="94"/>
      <c r="U19" s="94"/>
      <c r="V19" s="94"/>
      <c r="W19" s="94"/>
      <c r="X19" s="94"/>
      <c r="Y19" s="94"/>
      <c r="Z19" s="94"/>
    </row>
    <row r="20" spans="1:26">
      <c r="T20" s="304"/>
      <c r="U20" s="304"/>
      <c r="V20" s="94"/>
      <c r="W20" s="94"/>
      <c r="X20" s="304"/>
      <c r="Y20" s="304"/>
      <c r="Z20" s="94"/>
    </row>
    <row r="21" spans="1:26" ht="15">
      <c r="T21" s="304"/>
      <c r="U21" s="304"/>
      <c r="V21" s="195"/>
      <c r="W21" s="94"/>
      <c r="X21" s="304"/>
      <c r="Y21" s="304"/>
      <c r="Z21" s="195"/>
    </row>
    <row r="22" spans="1:26">
      <c r="T22" s="304"/>
      <c r="U22" s="304"/>
      <c r="V22" s="94"/>
      <c r="X22" s="304"/>
      <c r="Y22" s="304"/>
      <c r="Z22" s="94"/>
    </row>
    <row r="23" spans="1:26" ht="15">
      <c r="T23" s="304"/>
      <c r="U23" s="304"/>
      <c r="V23" s="195"/>
      <c r="X23" s="304"/>
      <c r="Y23" s="304"/>
      <c r="Z23" s="195"/>
    </row>
    <row r="24" spans="1:26">
      <c r="T24" s="94"/>
      <c r="U24" s="94"/>
      <c r="V24" s="94"/>
      <c r="X24" s="94"/>
      <c r="Y24" s="94"/>
      <c r="Z24" s="94"/>
    </row>
    <row r="25" spans="1:26">
      <c r="T25" s="94"/>
      <c r="U25" s="94"/>
      <c r="V25" s="94"/>
      <c r="X25" s="304"/>
      <c r="Y25" s="304"/>
      <c r="Z25" s="94"/>
    </row>
    <row r="26" spans="1:26" ht="15">
      <c r="T26" s="304"/>
      <c r="U26" s="304"/>
      <c r="V26" s="94"/>
      <c r="X26" s="304"/>
      <c r="Y26" s="304"/>
      <c r="Z26" s="195"/>
    </row>
    <row r="27" spans="1:26" ht="15">
      <c r="T27" s="304"/>
      <c r="U27" s="304"/>
      <c r="V27" s="195"/>
    </row>
  </sheetData>
  <mergeCells count="24">
    <mergeCell ref="T22:T23"/>
    <mergeCell ref="U22:U23"/>
    <mergeCell ref="X22:X23"/>
    <mergeCell ref="Y22:Y23"/>
    <mergeCell ref="X25:X26"/>
    <mergeCell ref="Y25:Y26"/>
    <mergeCell ref="T26:T27"/>
    <mergeCell ref="U26:U27"/>
    <mergeCell ref="T15:T16"/>
    <mergeCell ref="U15:U16"/>
    <mergeCell ref="X15:X16"/>
    <mergeCell ref="Y15:Y16"/>
    <mergeCell ref="T20:T21"/>
    <mergeCell ref="U20:U21"/>
    <mergeCell ref="X20:X21"/>
    <mergeCell ref="Y20:Y21"/>
    <mergeCell ref="T8:T9"/>
    <mergeCell ref="U8:U9"/>
    <mergeCell ref="X8:X9"/>
    <mergeCell ref="Y8:Y9"/>
    <mergeCell ref="T10:T11"/>
    <mergeCell ref="U10:U11"/>
    <mergeCell ref="X10:X11"/>
    <mergeCell ref="Y10:Y11"/>
  </mergeCells>
  <pageMargins left="0.7" right="0.7" top="0.78740157499999996" bottom="0.78740157499999996" header="0.3" footer="0.3"/>
  <pageSetup orientation="portrait" r:id="rId1"/>
  <headerFooter>
    <oddFooter>&amp;L_x000D_&amp;1#&amp;"Arial"&amp;7&amp;K999999 Classification: Restricted</oddFooter>
  </headerFooter>
  <ignoredErrors>
    <ignoredError sqref="H8 H3:H4" unlocked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7</vt:i4>
      </vt:variant>
    </vt:vector>
  </HeadingPairs>
  <TitlesOfParts>
    <vt:vector size="7" baseType="lpstr">
      <vt:lpstr>ÚVOD</vt:lpstr>
      <vt:lpstr>STAVEBNÍ PRÁCE</vt:lpstr>
      <vt:lpstr>ELEKTRO</vt:lpstr>
      <vt:lpstr>VZDUCHOTECHNIKA</vt:lpstr>
      <vt:lpstr>VODA</vt:lpstr>
      <vt:lpstr>KANALIZACE</vt:lpstr>
      <vt:lpstr>TOPENÍ</vt:lpstr>
    </vt:vector>
  </TitlesOfParts>
  <Company>Doka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Čapková Dita</dc:creator>
  <cp:lastModifiedBy>Čapková Dita</cp:lastModifiedBy>
  <dcterms:created xsi:type="dcterms:W3CDTF">2025-05-13T19:10:12Z</dcterms:created>
  <dcterms:modified xsi:type="dcterms:W3CDTF">2025-05-15T20:20:18Z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c288b0-8409-42ff-9c0f-c8b95e149093_Enabled">
    <vt:lpwstr>true</vt:lpwstr>
  </property>
  <property fmtid="{D5CDD505-2E9C-101B-9397-08002B2CF9AE}" pid="3" name="MSIP_Label_0ac288b0-8409-42ff-9c0f-c8b95e149093_SetDate">
    <vt:lpwstr>2025-05-13T19:17:32Z</vt:lpwstr>
  </property>
  <property fmtid="{D5CDD505-2E9C-101B-9397-08002B2CF9AE}" pid="4" name="MSIP_Label_0ac288b0-8409-42ff-9c0f-c8b95e149093_Method">
    <vt:lpwstr>Standard</vt:lpwstr>
  </property>
  <property fmtid="{D5CDD505-2E9C-101B-9397-08002B2CF9AE}" pid="5" name="MSIP_Label_0ac288b0-8409-42ff-9c0f-c8b95e149093_Name">
    <vt:lpwstr>Restricted</vt:lpwstr>
  </property>
  <property fmtid="{D5CDD505-2E9C-101B-9397-08002B2CF9AE}" pid="6" name="MSIP_Label_0ac288b0-8409-42ff-9c0f-c8b95e149093_SiteId">
    <vt:lpwstr>83998d4c-9ad6-4c9f-ad6c-de83f284ab6f</vt:lpwstr>
  </property>
  <property fmtid="{D5CDD505-2E9C-101B-9397-08002B2CF9AE}" pid="7" name="MSIP_Label_0ac288b0-8409-42ff-9c0f-c8b95e149093_ActionId">
    <vt:lpwstr>94f2804b-0984-4186-a564-742bac103b8b</vt:lpwstr>
  </property>
  <property fmtid="{D5CDD505-2E9C-101B-9397-08002B2CF9AE}" pid="8" name="MSIP_Label_0ac288b0-8409-42ff-9c0f-c8b95e149093_ContentBits">
    <vt:lpwstr>2</vt:lpwstr>
  </property>
  <property fmtid="{D5CDD505-2E9C-101B-9397-08002B2CF9AE}" pid="9" name="MSIP_Label_0ac288b0-8409-42ff-9c0f-c8b95e149093_Tag">
    <vt:lpwstr>10, 3, 0, 1</vt:lpwstr>
  </property>
</Properties>
</file>