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tomas_krejca_ksus_cz/Documents/Documents/Projekty/V projektu/II_126 Soutice a II_116 Nový Knín/II-116 Nový Knín/Soutěž II/"/>
    </mc:Choice>
  </mc:AlternateContent>
  <xr:revisionPtr revIDLastSave="7" documentId="11_19435B117C5A6C4A04FEB019EB34E1B58A2D6A0C" xr6:coauthVersionLast="47" xr6:coauthVersionMax="47" xr10:uidLastSave="{428556A8-54F0-4922-9E18-DB09F5917077}"/>
  <bookViews>
    <workbookView xWindow="28680" yWindow="-120" windowWidth="29040" windowHeight="15720" xr2:uid="{00000000-000D-0000-FFFF-FFFF00000000}"/>
  </bookViews>
  <sheets>
    <sheet name="II11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0" i="2" l="1"/>
  <c r="O180" i="2" s="1"/>
  <c r="I176" i="2"/>
  <c r="O176" i="2" s="1"/>
  <c r="I172" i="2"/>
  <c r="O172" i="2" s="1"/>
  <c r="I168" i="2"/>
  <c r="O168" i="2" s="1"/>
  <c r="I164" i="2"/>
  <c r="O164" i="2" s="1"/>
  <c r="I160" i="2"/>
  <c r="O160" i="2" s="1"/>
  <c r="I157" i="2"/>
  <c r="O157" i="2" s="1"/>
  <c r="I154" i="2"/>
  <c r="O154" i="2" s="1"/>
  <c r="I151" i="2"/>
  <c r="O151" i="2" s="1"/>
  <c r="I147" i="2"/>
  <c r="O147" i="2" s="1"/>
  <c r="I142" i="2"/>
  <c r="O142" i="2" s="1"/>
  <c r="I138" i="2"/>
  <c r="O138" i="2" s="1"/>
  <c r="I134" i="2"/>
  <c r="O134" i="2" s="1"/>
  <c r="I130" i="2"/>
  <c r="I117" i="2" s="1"/>
  <c r="I126" i="2"/>
  <c r="O126" i="2" s="1"/>
  <c r="I122" i="2"/>
  <c r="O122" i="2" s="1"/>
  <c r="I118" i="2"/>
  <c r="O118" i="2" s="1"/>
  <c r="I113" i="2"/>
  <c r="O113" i="2" s="1"/>
  <c r="I109" i="2"/>
  <c r="O109" i="2" s="1"/>
  <c r="I105" i="2"/>
  <c r="O105" i="2" s="1"/>
  <c r="I100" i="2"/>
  <c r="O100" i="2" s="1"/>
  <c r="I96" i="2"/>
  <c r="O96" i="2" s="1"/>
  <c r="I92" i="2"/>
  <c r="O92" i="2" s="1"/>
  <c r="I88" i="2"/>
  <c r="O88" i="2" s="1"/>
  <c r="I84" i="2"/>
  <c r="O84" i="2" s="1"/>
  <c r="I80" i="2"/>
  <c r="O80" i="2" s="1"/>
  <c r="I76" i="2"/>
  <c r="O76" i="2" s="1"/>
  <c r="I72" i="2"/>
  <c r="O72" i="2" s="1"/>
  <c r="I68" i="2"/>
  <c r="O68" i="2" s="1"/>
  <c r="I64" i="2"/>
  <c r="O64" i="2" s="1"/>
  <c r="I61" i="2"/>
  <c r="I56" i="2"/>
  <c r="O56" i="2" s="1"/>
  <c r="I53" i="2"/>
  <c r="O53" i="2" s="1"/>
  <c r="I50" i="2"/>
  <c r="O50" i="2" s="1"/>
  <c r="I47" i="2"/>
  <c r="O47" i="2" s="1"/>
  <c r="I44" i="2"/>
  <c r="O44" i="2" s="1"/>
  <c r="I41" i="2"/>
  <c r="O41" i="2" s="1"/>
  <c r="I38" i="2"/>
  <c r="O38" i="2" s="1"/>
  <c r="I35" i="2"/>
  <c r="O35" i="2" s="1"/>
  <c r="I32" i="2"/>
  <c r="O32" i="2" s="1"/>
  <c r="I29" i="2"/>
  <c r="O29" i="2" s="1"/>
  <c r="I26" i="2"/>
  <c r="O26" i="2" s="1"/>
  <c r="I23" i="2"/>
  <c r="O23" i="2" s="1"/>
  <c r="I20" i="2"/>
  <c r="O20" i="2" s="1"/>
  <c r="I17" i="2"/>
  <c r="O17" i="2" s="1"/>
  <c r="I13" i="2"/>
  <c r="O13" i="2" s="1"/>
  <c r="I9" i="2"/>
  <c r="O9" i="2" s="1"/>
  <c r="I60" i="2" l="1"/>
  <c r="O61" i="2"/>
  <c r="O130" i="2"/>
  <c r="I104" i="2"/>
  <c r="I8" i="2"/>
  <c r="I146" i="2"/>
  <c r="I150" i="2"/>
  <c r="I3" i="2" l="1"/>
</calcChain>
</file>

<file path=xl/sharedStrings.xml><?xml version="1.0" encoding="utf-8"?>
<sst xmlns="http://schemas.openxmlformats.org/spreadsheetml/2006/main" count="519" uniqueCount="225">
  <si>
    <t>EstiCon</t>
  </si>
  <si>
    <t xml:space="preserve">Firma: </t>
  </si>
  <si>
    <t>Soupis prací objektu</t>
  </si>
  <si>
    <t>S</t>
  </si>
  <si>
    <t>Stavba:</t>
  </si>
  <si>
    <t>II/116</t>
  </si>
  <si>
    <t>Nový Knín - Rekonstrukce propustku</t>
  </si>
  <si>
    <t>O</t>
  </si>
  <si>
    <t>Rozpočet:</t>
  </si>
  <si>
    <t>Nový Knín - rekonstrukce propustku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</si>
  <si>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</si>
  <si>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</si>
  <si>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</si>
  <si>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</si>
  <si>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</si>
  <si>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</si>
  <si>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</si>
  <si>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</si>
  <si>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</si>
  <si>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</si>
  <si>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</si>
  <si>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</si>
  <si>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</si>
  <si>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</si>
  <si>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</si>
  <si>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014102</t>
  </si>
  <si>
    <t>R</t>
  </si>
  <si>
    <t>ULOŽENÍ ODPADU ZE STAVBY NA SKLÁDKU S OPRÁVNĚNÍM K OPĚTOVNÉMU VYUŽITÍ - RECYKLAČNÍ STŘEDISKO</t>
  </si>
  <si>
    <t>t</t>
  </si>
  <si>
    <t>PP</t>
  </si>
  <si>
    <t>beton z výtokového čela_x000D_
Náklad na uložení do recyklačního střediska či na skládku s oprávněním k opětovnému využítí_x000D_
dodaného typu odpadu._x000D_
Zhotovitel doloží platné oprávnění opravňující ho k nakládání s odpady. Dále předloží doklady_x000D_
o uložení tzv.Průvodku odpadu (s uvedením SPZ, množství-váhy, názvu odpadu, místo dalšího_x000D_
využí odpadu). Tuto průvodu odsouhlasí zástupci smluvních stran.</t>
  </si>
  <si>
    <t>VV</t>
  </si>
  <si>
    <t>položka 96616 2*13,5 = 27,000 [A]_x000D_
Celkové množství = 27,000</t>
  </si>
  <si>
    <t>TS</t>
  </si>
  <si>
    <t>Položka zahrnuje:
- veškeré poplatky provozovateli skládky související s uložením odpadu na skládce.
Položka nezahrnuje:
- x</t>
  </si>
  <si>
    <t>014103</t>
  </si>
  <si>
    <t>T</t>
  </si>
  <si>
    <t>zemina pro demolici propustku - nevhodný materiál pro další použití_x000D_
kámen z demolice NK propustku a podkladních vrstev vozovky_x000D_
Náklad na uložení do recyklačního střediska či na skládku s oprávněním k opětovnému využítí_x000D_
dodaného typu odpadu._x000D_
Zhotovitel doloží platné oprávnění opravňující ho k nakládání s odpady. Dále předloží doklady_x000D_
o uložení tzv.Průvodku odpadu (s uvedením SPZ, množství-váhy, názvu odpadu, místo dalšího_x000D_
využí odpadu). Tuto průvodu odsouhlasí zástupci smluvních stran.</t>
  </si>
  <si>
    <t>položka 96613+11332+13173+12960 2*(27+56+272+12) = 734,000 [A]_x000D_
Celkové množství = 734,000</t>
  </si>
  <si>
    <t>02710</t>
  </si>
  <si>
    <t>1</t>
  </si>
  <si>
    <t>POMOC PRÁCE ZŘÍZ NEBO ZAJIŠŤ OBJÍŽĎKY A PŘÍSTUP CESTY</t>
  </si>
  <si>
    <t>KPL</t>
  </si>
  <si>
    <t>objízdná trasa vč. přechodné úpravy provozu, provizorní dopravní značení</t>
  </si>
  <si>
    <t>Položka zahrnuje:
- veškeré náklady spojené se zřízením nebo zajištěním objížďky a přístupové cesty
Položka nezahrnuje:
- x</t>
  </si>
  <si>
    <t>2</t>
  </si>
  <si>
    <t>POMOC PRÁCE ZŘÍZ NEBO ZAJIŠŤ OBJÍŽĎKY A PŘÍSTUP CESTY - PEVNÁ ČÁSTKA 500.000,- Kč</t>
  </si>
  <si>
    <t>Opravy objízdných tras včetně návozních tras a komunikací dotčených stavbou  :_x000D_
Náklad zahrnuje i nutný pasport objízdných tras před zahájením stavby a repasport po dokončení stavby._x000D_
Povinná pevná částka pro všechny zhotovitele  ve výši 500.000,- Kč_x000D_
Předpokládáme opravu obrusné vrstvy vozovky tzn. frézování, nová vrstva ACO a obnova VDZ.</t>
  </si>
  <si>
    <t>3</t>
  </si>
  <si>
    <t>Projednání objízdné trasy se všemi dotčenými organizacemi</t>
  </si>
  <si>
    <t>02720</t>
  </si>
  <si>
    <t/>
  </si>
  <si>
    <t>POMOC PRÁCE ZŘÍZ NEBO ZAJIŠŤ REGULACI A OCHRANU DOPRAVY</t>
  </si>
  <si>
    <t>2 omluvné tabule dle standardu KSUS</t>
  </si>
  <si>
    <t>Položka zahrnuje:
- veškeré náklady spojené s objednatelem požadovanými zařízeními
Položka nezahrnuje:
- x</t>
  </si>
  <si>
    <t>02910</t>
  </si>
  <si>
    <t>OSTATNÍ POŽADAVKY - ZEMĚMĚŘIČSKÁ MĚŘENÍ</t>
  </si>
  <si>
    <t>doprava, příprava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</t>
  </si>
  <si>
    <t>Položka zahrnuje:
- veškeré náklady spojené s objednatelem požadovanými pracemi
Položka nezahrnuje:
- x</t>
  </si>
  <si>
    <t>Geometrický plán včetně zavkladování na KN</t>
  </si>
  <si>
    <t>Položka zahrnuje:
- veškeré náklady spojené s objednatelem požadovanými pracemi
Položka nezahrnuje:
- x
Způsob stanovení:
- pro stanovení orientační investorské ceny určete jednotkovou cenu jako 1% odhadované ceny stavby</t>
  </si>
  <si>
    <t>029412</t>
  </si>
  <si>
    <t>OSTATNÍ POŽADAVKY - VYPRACOVÁNÍ MOSTNÍHO LISTU</t>
  </si>
  <si>
    <t>KUS</t>
  </si>
  <si>
    <t>vypracování mostního listu, 1. hlavní prohlídka vč. uložení do BMS</t>
  </si>
  <si>
    <t>02943</t>
  </si>
  <si>
    <t>OSTATNÍ POŽADAVKY - VYPRACOVÁNÍ RDS</t>
  </si>
  <si>
    <t>v tištěné a elektronické formě dle smlouvy o dílo</t>
  </si>
  <si>
    <t>02944</t>
  </si>
  <si>
    <t>OSTAT POŽADAVKY - DOKUMENTACE SKUTEČ PROVEDENÍ V DIGIT FORMĚ</t>
  </si>
  <si>
    <t>02950</t>
  </si>
  <si>
    <t>OSTATNÍ POŽADAVKY - POSUDKY, KONTROLY, REVIZNÍ ZPRÁVY</t>
  </si>
  <si>
    <t>BOZP, Havarijní plán</t>
  </si>
  <si>
    <t>03100</t>
  </si>
  <si>
    <t>ZAŘÍZENÍ STAVENIŠTĚ - ZŘÍZENÍ</t>
  </si>
  <si>
    <t>Položka zahrnuje:
 objednatelem povolené náklady na pořízení (event. pronájem), provozování, udržování a likvidaci zhotovitelova zařízení
Položka nezahrnuje:
- x</t>
  </si>
  <si>
    <t>měsíc</t>
  </si>
  <si>
    <t>ZAŘÍZENÍ STAVENIŠTĚ - ODSTRANĚNÍ</t>
  </si>
  <si>
    <t>062503</t>
  </si>
  <si>
    <t>SLOŽITÝ TERÉN STAVENIŠTĚ</t>
  </si>
  <si>
    <t>Zemní práce</t>
  </si>
  <si>
    <t>11120</t>
  </si>
  <si>
    <t>ODSTRANĚNÍ KŘOVIN</t>
  </si>
  <si>
    <t>M2</t>
  </si>
  <si>
    <t>Položka zahrnuje:
- odstranění křovin a stromů do průměru 100 mm
- dopravu dřevin bez ohledu na vzdálenost
- spálení na hromadách nebo štěpkování
Položka nezahrnuje:
- x</t>
  </si>
  <si>
    <t>11332</t>
  </si>
  <si>
    <t>ODSTRANĚNÍ PODKLADŮ ZPEVNĚNÝCH PLOCH Z KAMENIVA NESTMELENÉHO</t>
  </si>
  <si>
    <t>M3</t>
  </si>
  <si>
    <t>odstranění nestmelených vrstev vozovky</t>
  </si>
  <si>
    <t>20*7*0,4 = 56,000 [A]_x000D_
Celkové množství = 56,000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</si>
  <si>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</si>
  <si>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</si>
  <si>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FRÉZOVÁNÍ ZPEVNĚNÝCH PLOCH ASFALTOVÝCH</t>
  </si>
  <si>
    <t>frézování vozovky_x000D_
podléhá povinnému odkupu dle směrnice zadavatele</t>
  </si>
  <si>
    <t>20*7*0,1 = 14,000 [A]_x000D_
Celkové množství = 14,000</t>
  </si>
  <si>
    <t>12110</t>
  </si>
  <si>
    <t>SEJMUTÍ ORNICE NEBO LESNÍ PŮDY</t>
  </si>
  <si>
    <t>4*4*4*0,2 = 12,800 [A]_x000D_
Celkové množství = 12,800</t>
  </si>
  <si>
    <t>Položka zahrnuje:
- sejmutí ornice bez ohledu na tloušťku vrstvy
-  její vodorovnou dopravu
Položka nezahrnuje:
- uložení na trvalou skládku</t>
  </si>
  <si>
    <t>12960</t>
  </si>
  <si>
    <t>ČIŠTĚNÍ VODOTEČÍ A MELIORAČ KANÁLŮ OD NÁNOSŮ</t>
  </si>
  <si>
    <t>vyčištění nánosů z koryta potoka v délce cca 5m nad a pod propustkem</t>
  </si>
  <si>
    <t>20*2*0,3 = 12,000 [A]_x000D_
Celkové množství = 12,000</t>
  </si>
  <si>
    <t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</si>
  <si>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13173</t>
  </si>
  <si>
    <t>HLOUBENÍ JAM ZAPAŽ I NEPAŽ TŘ. I</t>
  </si>
  <si>
    <t>výkopy pro propustek</t>
  </si>
  <si>
    <t>16*17 = 272,000 [A]_x000D_
Celkové množství = 272,000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</si>
  <si>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</si>
  <si>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</si>
  <si>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</si>
  <si>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zemina - výkop pro koryto vodoteče (12960) + pro propustek (13173)</t>
  </si>
  <si>
    <t>12+272 = 284,000 [A]_x000D_
Celkové množství = 284,000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</si>
  <si>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</si>
  <si>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173103</t>
  </si>
  <si>
    <t>ZEMNÍ KRAJNICE A DOSYPÁVKY SE ZHUT DO 100% PS</t>
  </si>
  <si>
    <t>dosypání krajnice</t>
  </si>
  <si>
    <t>40*0,2 = 8,000 [A]_x000D_
Celkové množství = 8,000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</si>
  <si>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</si>
  <si>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17481</t>
  </si>
  <si>
    <t>ZÁSYP JAM A RÝH Z NAKUPOVANÝCH MATERIÁLŮ</t>
  </si>
  <si>
    <t>zpětný zásyp propustku</t>
  </si>
  <si>
    <t>15*17 = 255,000 [A]_x000D_
Celkové množství = 255,000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</si>
  <si>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</si>
  <si>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18224</t>
  </si>
  <si>
    <t>ROZPROSTŘENÍ ORNICE VE SVAHU V TL DO 0,25M</t>
  </si>
  <si>
    <t>2*35 = 70,000 [A]_x000D_
Celkové množství = 70,000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</si>
  <si>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</si>
  <si>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</si>
  <si>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</si>
  <si>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založení trávníku na plochách rozprostřené ornice</t>
  </si>
  <si>
    <t>Položka zahrnuje:
- dodání předepsané travní směsi, její výsev na ornici, zalévání, první pokosení, to vše bez ohledu na sklon terénu
Položka nezahrnuje:
- x</t>
  </si>
  <si>
    <t>4</t>
  </si>
  <si>
    <t>Vodorovné konstrukce</t>
  </si>
  <si>
    <t>451313</t>
  </si>
  <si>
    <t>PODKLADNÍ A VÝPLŇOVÉ VRSTVY Z PROSTÉHO BETONU C16/20</t>
  </si>
  <si>
    <t>podkladní beton pod potrubí</t>
  </si>
  <si>
    <t>0,8*19 = 15,200 [A]_x000D_
Celkové množství = 15,200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</si>
  <si>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</si>
  <si>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451314</t>
  </si>
  <si>
    <t>PODKLADNÍ A VÝPLŇOVÉ VRSTVY Z PROSTÉHO BETONU C25/30</t>
  </si>
  <si>
    <t>podkladní beton dlažeb</t>
  </si>
  <si>
    <t>0,15*10*2 = 3,000 [A]_x000D_
Celkové množství = 3,000</t>
  </si>
  <si>
    <t>465512</t>
  </si>
  <si>
    <t>DLAŽBY Z LOMOVÉHO KAMENE NA MC</t>
  </si>
  <si>
    <t>dlažba na vtoku a výtoku</t>
  </si>
  <si>
    <t>0,2*10*2 = 4,000 [A]_x000D_
Celkové množství = 4,000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</si>
  <si>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</si>
  <si>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5</t>
  </si>
  <si>
    <t>Komunikace</t>
  </si>
  <si>
    <t>56144G</t>
  </si>
  <si>
    <t>SMĚSI Z KAMENIVA STMELENÉ CEMENTEM  SC C 8/10 TL. DO 200MM</t>
  </si>
  <si>
    <t>štěrk prolévaný cementovou maltou</t>
  </si>
  <si>
    <t>7,5*20 = 150,000 [A]_x000D_
Celkové množství = 150,000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</si>
  <si>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</si>
  <si>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56334</t>
  </si>
  <si>
    <t>VOZOVKOVÉ VRSTVY ZE ŠTĚRKODRTI TL. DO 200MM</t>
  </si>
  <si>
    <t>podkladní vrstva</t>
  </si>
  <si>
    <t>8*20 = 160,000 [A]_x000D_
Celkové množství = 160,000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</si>
  <si>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</si>
  <si>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572113</t>
  </si>
  <si>
    <t>INFILTRAČNÍ POSTŘIK Z EMULZE DO 0,5KG/M2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</si>
  <si>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</si>
  <si>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572213</t>
  </si>
  <si>
    <t>SPOJOVACÍ POSTŘIK Z EMULZE DO 0,5KG/M2</t>
  </si>
  <si>
    <t>postřik pod ložnou a obrusnou vrstvou</t>
  </si>
  <si>
    <t>2*7,5*20 = 300,000 [A]_x000D_
Celkové množství = 300,000</t>
  </si>
  <si>
    <t>574A34</t>
  </si>
  <si>
    <t>ASFALTOVÝ BETON PRO OBRUSNÉ VRSTVY ACO 11+ TL. 40MM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</si>
  <si>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</si>
  <si>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574C56</t>
  </si>
  <si>
    <t>ASFALTOVÝ BETON PRO LOŽNÍ VRSTVY ACL 16+, 16S TL. 60MM</t>
  </si>
  <si>
    <t>574E78</t>
  </si>
  <si>
    <t>ASFALTOVÝ BETON PRO PODKLADNÍ VRSTVY ACP 22+, 22S TL. 80MM</t>
  </si>
  <si>
    <t>8</t>
  </si>
  <si>
    <t>Potrubí</t>
  </si>
  <si>
    <t>84472</t>
  </si>
  <si>
    <t>POTRUBÍ ODPADNÍ Z TRUB SKLOLAMINÁTOVÝCH DN DO 1200MM</t>
  </si>
  <si>
    <t>M</t>
  </si>
  <si>
    <t>plastové potrubí SN12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</si>
  <si>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zkoušky vodotěsnosti a televizní prohlídku</t>
  </si>
  <si>
    <t>9</t>
  </si>
  <si>
    <t>Ostatní konstrukce a práce</t>
  </si>
  <si>
    <t>9113A1</t>
  </si>
  <si>
    <t>SVODIDLO OCEL SILNIČ JEDNOSTR, ÚROVEŇ ZADRŽ N1, N2 - DODÁVKA A MONTÁŽ</t>
  </si>
  <si>
    <t>ocelové svodidlo s úrovní zadržení N2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</si>
  <si>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</si>
  <si>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9117C3</t>
  </si>
  <si>
    <t>SVOD OCEL ZÁBRADEL ÚROVEŇ ZADRŽ H2 - DEMONTÁŽ S PŘESUNEM</t>
  </si>
  <si>
    <t>odstranění stávajícího svodidla_x000D_
podléhá povinnému odkupu dle směrnice zadavatele</t>
  </si>
  <si>
    <t>Položka zahrnuje:
- demontáž a odstranění zařízení
- jeho odvoz na předepsané místo
Položka nezahrnuje:
- x
Způsob měření:
- vykazuje se délka svodidla v základní výšce, délka náběhů se nezapočítává</t>
  </si>
  <si>
    <t>914A21</t>
  </si>
  <si>
    <t>EV ČÍSLO MOSTU OCEL S FÓLIÍ TŘ.1 DODÁVKA A MONTÁŽ</t>
  </si>
  <si>
    <t>ev.č. propustku</t>
  </si>
  <si>
    <t>Položka zahrnuje:
- dodávku a montáž značek v požadovaném provedení
Položka nezahrnuje:
- x</t>
  </si>
  <si>
    <t>915231</t>
  </si>
  <si>
    <t>VODOR DOPRAV ZNAČ PLASTEM PROFIL ZVUČÍCÍ - DOD A POKLÁDKA</t>
  </si>
  <si>
    <t>0,625*20 = 12,500 [A]_x000D_
Celkové množství = 12,500</t>
  </si>
  <si>
    <t>Položka zahrnuje:
- dodání a pokládku nátěrového materiálu
- předznačení a reflexní úpravu
Položka nezahrnuje:
- x
Způsob měření:
- měří se pouze natíraná plocha</t>
  </si>
  <si>
    <t>917223</t>
  </si>
  <si>
    <t>SILNIČNÍ A CHODNÍKOVÉ OBRUBY Z BETONOVÝCH OBRUBNÍKŮ ŠÍŘ 100MM</t>
  </si>
  <si>
    <t>záhonový obrubník podél dlažeb</t>
  </si>
  <si>
    <t>2*16 = 32,000 [A]_x000D_
Celkové množství = 32,000</t>
  </si>
  <si>
    <t>Položka zahrnuje:
- dodání a pokládku betonových obrubníků o rozměrech předepsaných zadávací dokumentací
- betonové lože i boční betonovou opěrku
Položka nezahrnuje:
- x</t>
  </si>
  <si>
    <t>919111</t>
  </si>
  <si>
    <t>ŘEZÁNÍ ASFALTOVÉHO KRYTU VOZOVEK TL DO 50MM</t>
  </si>
  <si>
    <t>řezání spáry v asfaltovém krytu na začátku a konci úpravy</t>
  </si>
  <si>
    <t>2*7,5 = 15,000 [A]_x000D_
Celkové množství = 15,000</t>
  </si>
  <si>
    <t>Položka zahrnuje:
- řezání vozovkové vrstvy v předepsané tloušťce
- spotřeba vody
Položka nezahrnuje:
- x</t>
  </si>
  <si>
    <t>931326</t>
  </si>
  <si>
    <t>TĚSNĚNÍ DILATAČ SPAR ASF ZÁLIVKOU MODIFIK PRŮŘ DO 800MM2</t>
  </si>
  <si>
    <t>výplň dilatačních spár</t>
  </si>
  <si>
    <t>Položka zahrnuje:
- dodávku a osazení předepsaného materiálu
- očištění ploch spáry před úpravou
- očištění okolí spáry po úpravě
Položka nezahrnuje:
- těsnící profil</t>
  </si>
  <si>
    <t>96613</t>
  </si>
  <si>
    <t>BOURÁNÍ KONSTRUKCÍ Z KAMENE NA MC</t>
  </si>
  <si>
    <t>bourání stávajícího propustku</t>
  </si>
  <si>
    <t>klenba 2*10 = 20,000 [A]_x000D_
nátokové čelo 0,7*5*2 = 7,000 [B]_x000D_
Celkové množství = 27,000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</si>
  <si>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</si>
  <si>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96616</t>
  </si>
  <si>
    <t>BOURÁNÍ KONSTRUKCÍ ZE ŽELEZOBETONU</t>
  </si>
  <si>
    <t>bourání výtokového čela</t>
  </si>
  <si>
    <t>3*0,75*6 = 13,500 [A]_x000D_
Celkové množství = 13,500</t>
  </si>
  <si>
    <t>ZAŘÍZENÍ STAVENIŠTĚ - NÁJEM na PROVOZ</t>
  </si>
  <si>
    <t>Položka zahrnuje:</t>
  </si>
  <si>
    <t>Náklad zohlední zvýšenou náročnost stavebních prací v důsledku složitých terénních podmínek. Jedná se např. o svahovitý nebo nerovný terén, omezený přístup stavební techniky, špatnou únosnost podloží nebo přítomnost překážek (stromy, skály, podzemní sítě apod.). Příplatek zahrnuje dodatečné náklady na dopravu, manipulaci, zajištění bezpečnosti a časovou náročnost realizace. Přesný rozsah ztížených podmínek je nutné doložit fotodokumentací a odsouhlasit s objednatelem nebo pověřeným TDS.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</si>
</sst>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46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2" fillId="2" borderId="2" xfId="1" applyFill="1" applyBorder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3" fillId="2" borderId="0" xfId="2" applyFill="1">
      <alignment horizontal="center" vertical="center" wrapText="1"/>
    </xf>
    <xf numFmtId="0" fontId="0" fillId="2" borderId="5" xfId="0" applyFill="1" applyBorder="1"/>
    <xf numFmtId="0" fontId="4" fillId="2" borderId="4" xfId="3" applyFill="1" applyBorder="1">
      <alignment horizontal="left" vertical="center" wrapText="1"/>
    </xf>
    <xf numFmtId="0" fontId="4" fillId="2" borderId="0" xfId="3" applyFill="1">
      <alignment horizontal="left" vertical="center" wrapText="1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6" fillId="2" borderId="6" xfId="0" applyFont="1" applyFill="1" applyBorder="1"/>
    <xf numFmtId="0" fontId="6" fillId="2" borderId="13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6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7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2" borderId="0" xfId="3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0" fillId="0" borderId="9" xfId="0" applyBorder="1" applyAlignment="1">
      <alignment wrapText="1"/>
    </xf>
  </cellXfs>
  <cellStyles count="14">
    <cellStyle name="NadpisRekapitulaceSoupisPraciStyle" xfId="2" xr:uid="{00000000-0005-0000-0000-000002000000}"/>
    <cellStyle name="NadpisStrukturyStyle" xfId="5" xr:uid="{00000000-0005-0000-0000-000005000000}"/>
    <cellStyle name="NadpisySloupcuStyle" xfId="4" xr:uid="{00000000-0005-0000-0000-000004000000}"/>
    <cellStyle name="NormalBoldLeftStyle" xfId="9" xr:uid="{00000000-0005-0000-0000-000009000000}"/>
    <cellStyle name="NormalBoldRightStyle" xfId="10" xr:uid="{00000000-0005-0000-0000-00000A000000}"/>
    <cellStyle name="NormalBoldStyle" xfId="8" xr:uid="{00000000-0005-0000-0000-000008000000}"/>
    <cellStyle name="NormalLeftStyle" xfId="11" xr:uid="{00000000-0005-0000-0000-00000B000000}"/>
    <cellStyle name="Normální" xfId="0" builtinId="0"/>
    <cellStyle name="NormalRightStyle" xfId="12" xr:uid="{00000000-0005-0000-0000-00000C000000}"/>
    <cellStyle name="NormalStyle" xfId="1" xr:uid="{00000000-0005-0000-0000-000001000000}"/>
    <cellStyle name="PolDoplnInfoStyle" xfId="13" xr:uid="{00000000-0005-0000-0000-00000D000000}"/>
    <cellStyle name="RekapitulaceCenyStyle" xfId="6" xr:uid="{00000000-0005-0000-0000-000006000000}"/>
    <cellStyle name="StavbaRozpocetHeaderStyle" xfId="3" xr:uid="{00000000-0005-0000-0000-000003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3"/>
  <sheetViews>
    <sheetView tabSelected="1" topLeftCell="B49" workbookViewId="0">
      <selection activeCell="N59" sqref="N5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spans="1:16" ht="20.25" x14ac:dyDescent="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 spans="1:16" x14ac:dyDescent="0.25">
      <c r="A3" s="7" t="s">
        <v>3</v>
      </c>
      <c r="B3" s="10" t="s">
        <v>4</v>
      </c>
      <c r="C3" s="39" t="s">
        <v>5</v>
      </c>
      <c r="D3" s="40"/>
      <c r="E3" s="11" t="s">
        <v>6</v>
      </c>
      <c r="F3" s="7"/>
      <c r="G3" s="7"/>
      <c r="H3" s="12" t="s">
        <v>5</v>
      </c>
      <c r="I3" s="13">
        <f>SUMIFS(I8:I183,A8:A183,"SD")</f>
        <v>0</v>
      </c>
      <c r="J3" s="9"/>
      <c r="O3">
        <v>0</v>
      </c>
      <c r="P3">
        <v>2</v>
      </c>
    </row>
    <row r="4" spans="1:16" x14ac:dyDescent="0.25">
      <c r="A4" s="7" t="s">
        <v>7</v>
      </c>
      <c r="B4" s="10" t="s">
        <v>8</v>
      </c>
      <c r="C4" s="39" t="s">
        <v>5</v>
      </c>
      <c r="D4" s="40"/>
      <c r="E4" s="11" t="s">
        <v>9</v>
      </c>
      <c r="F4" s="7"/>
      <c r="G4" s="7"/>
      <c r="H4" s="7"/>
      <c r="I4" s="7"/>
      <c r="J4" s="9"/>
      <c r="O4">
        <v>0.12</v>
      </c>
      <c r="P4">
        <v>2</v>
      </c>
    </row>
    <row r="5" spans="1:16" x14ac:dyDescent="0.25">
      <c r="A5" s="41" t="s">
        <v>10</v>
      </c>
      <c r="B5" s="42" t="s">
        <v>11</v>
      </c>
      <c r="C5" s="43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3" t="s">
        <v>17</v>
      </c>
      <c r="I5" s="43"/>
      <c r="J5" s="44" t="s">
        <v>18</v>
      </c>
      <c r="O5">
        <v>0.21</v>
      </c>
    </row>
    <row r="6" spans="1:16" x14ac:dyDescent="0.25">
      <c r="A6" s="41"/>
      <c r="B6" s="42"/>
      <c r="C6" s="43"/>
      <c r="D6" s="43"/>
      <c r="E6" s="43"/>
      <c r="F6" s="43"/>
      <c r="G6" s="43"/>
      <c r="H6" s="15" t="s">
        <v>19</v>
      </c>
      <c r="I6" s="15" t="s">
        <v>20</v>
      </c>
      <c r="J6" s="44"/>
    </row>
    <row r="7" spans="1:16" x14ac:dyDescent="0.25">
      <c r="A7" s="17">
        <v>0</v>
      </c>
      <c r="B7" s="14">
        <v>1</v>
      </c>
      <c r="C7" s="18">
        <v>2</v>
      </c>
      <c r="D7" s="15">
        <v>3</v>
      </c>
      <c r="E7" s="18">
        <v>4</v>
      </c>
      <c r="F7" s="15">
        <v>5</v>
      </c>
      <c r="G7" s="15">
        <v>6</v>
      </c>
      <c r="H7" s="15">
        <v>7</v>
      </c>
      <c r="I7" s="18">
        <v>8</v>
      </c>
      <c r="J7" s="16">
        <v>9</v>
      </c>
    </row>
    <row r="8" spans="1:16" x14ac:dyDescent="0.25">
      <c r="A8" s="19" t="s">
        <v>21</v>
      </c>
      <c r="B8" s="20"/>
      <c r="C8" s="21" t="s">
        <v>22</v>
      </c>
      <c r="D8" s="22"/>
      <c r="E8" s="19" t="s">
        <v>23</v>
      </c>
      <c r="F8" s="22"/>
      <c r="G8" s="22"/>
      <c r="H8" s="22"/>
      <c r="I8" s="23">
        <f>SUMIFS(I9:I59,A9:A59,"P")</f>
        <v>0</v>
      </c>
      <c r="J8" s="24"/>
    </row>
    <row r="9" spans="1:16" ht="30" x14ac:dyDescent="0.25">
      <c r="A9" s="25" t="s">
        <v>24</v>
      </c>
      <c r="B9" s="25">
        <v>1</v>
      </c>
      <c r="C9" s="26" t="s">
        <v>25</v>
      </c>
      <c r="D9" s="25" t="s">
        <v>26</v>
      </c>
      <c r="E9" s="27" t="s">
        <v>27</v>
      </c>
      <c r="F9" s="28" t="s">
        <v>28</v>
      </c>
      <c r="G9" s="29">
        <v>27</v>
      </c>
      <c r="H9" s="30">
        <v>0</v>
      </c>
      <c r="I9" s="30">
        <f>ROUND(G9*H9,P4)</f>
        <v>0</v>
      </c>
      <c r="J9" s="25"/>
      <c r="O9" s="31">
        <f>I9*0.21</f>
        <v>0</v>
      </c>
      <c r="P9">
        <v>3</v>
      </c>
    </row>
    <row r="10" spans="1:16" ht="135" x14ac:dyDescent="0.25">
      <c r="A10" s="25" t="s">
        <v>29</v>
      </c>
      <c r="B10" s="32"/>
      <c r="E10" s="27" t="s">
        <v>30</v>
      </c>
      <c r="J10" s="33"/>
    </row>
    <row r="11" spans="1:16" ht="30" x14ac:dyDescent="0.25">
      <c r="A11" s="25" t="s">
        <v>31</v>
      </c>
      <c r="B11" s="32"/>
      <c r="E11" s="34" t="s">
        <v>32</v>
      </c>
      <c r="J11" s="33"/>
    </row>
    <row r="12" spans="1:16" ht="75" x14ac:dyDescent="0.25">
      <c r="A12" s="25" t="s">
        <v>33</v>
      </c>
      <c r="B12" s="32"/>
      <c r="E12" s="27" t="s">
        <v>34</v>
      </c>
      <c r="J12" s="33"/>
    </row>
    <row r="13" spans="1:16" ht="30" x14ac:dyDescent="0.25">
      <c r="A13" s="25" t="s">
        <v>24</v>
      </c>
      <c r="B13" s="25">
        <v>2</v>
      </c>
      <c r="C13" s="26" t="s">
        <v>35</v>
      </c>
      <c r="D13" s="25" t="s">
        <v>26</v>
      </c>
      <c r="E13" s="27" t="s">
        <v>27</v>
      </c>
      <c r="F13" s="28" t="s">
        <v>36</v>
      </c>
      <c r="G13" s="29">
        <v>734</v>
      </c>
      <c r="H13" s="30">
        <v>0</v>
      </c>
      <c r="I13" s="30">
        <f>ROUND(G13*H13,P4)</f>
        <v>0</v>
      </c>
      <c r="J13" s="25"/>
      <c r="O13" s="31">
        <f>I13*0.21</f>
        <v>0</v>
      </c>
      <c r="P13">
        <v>3</v>
      </c>
    </row>
    <row r="14" spans="1:16" ht="150" x14ac:dyDescent="0.25">
      <c r="A14" s="25" t="s">
        <v>29</v>
      </c>
      <c r="B14" s="32"/>
      <c r="E14" s="27" t="s">
        <v>37</v>
      </c>
      <c r="J14" s="33"/>
    </row>
    <row r="15" spans="1:16" ht="30" x14ac:dyDescent="0.25">
      <c r="A15" s="25" t="s">
        <v>31</v>
      </c>
      <c r="B15" s="32"/>
      <c r="E15" s="34" t="s">
        <v>38</v>
      </c>
      <c r="J15" s="33"/>
    </row>
    <row r="16" spans="1:16" ht="75" x14ac:dyDescent="0.25">
      <c r="A16" s="25" t="s">
        <v>33</v>
      </c>
      <c r="B16" s="32"/>
      <c r="E16" s="27" t="s">
        <v>34</v>
      </c>
      <c r="J16" s="33"/>
    </row>
    <row r="17" spans="1:16" x14ac:dyDescent="0.25">
      <c r="A17" s="25" t="s">
        <v>24</v>
      </c>
      <c r="B17" s="25">
        <v>3</v>
      </c>
      <c r="C17" s="26" t="s">
        <v>39</v>
      </c>
      <c r="D17" s="25" t="s">
        <v>40</v>
      </c>
      <c r="E17" s="27" t="s">
        <v>41</v>
      </c>
      <c r="F17" s="28" t="s">
        <v>42</v>
      </c>
      <c r="G17" s="29">
        <v>1</v>
      </c>
      <c r="H17" s="30">
        <v>0</v>
      </c>
      <c r="I17" s="30">
        <f>ROUND(G17*H17,P4)</f>
        <v>0</v>
      </c>
      <c r="J17" s="25"/>
      <c r="O17" s="31">
        <f>I17*0.21</f>
        <v>0</v>
      </c>
      <c r="P17">
        <v>3</v>
      </c>
    </row>
    <row r="18" spans="1:16" ht="30" x14ac:dyDescent="0.25">
      <c r="A18" s="25" t="s">
        <v>29</v>
      </c>
      <c r="B18" s="32"/>
      <c r="E18" s="27" t="s">
        <v>43</v>
      </c>
      <c r="J18" s="33"/>
    </row>
    <row r="19" spans="1:16" ht="75" x14ac:dyDescent="0.25">
      <c r="A19" s="25" t="s">
        <v>33</v>
      </c>
      <c r="B19" s="32"/>
      <c r="E19" s="27" t="s">
        <v>44</v>
      </c>
      <c r="J19" s="33"/>
    </row>
    <row r="20" spans="1:16" ht="30" x14ac:dyDescent="0.25">
      <c r="A20" s="25" t="s">
        <v>24</v>
      </c>
      <c r="B20" s="25">
        <v>4</v>
      </c>
      <c r="C20" s="26" t="s">
        <v>39</v>
      </c>
      <c r="D20" s="25" t="s">
        <v>45</v>
      </c>
      <c r="E20" s="27" t="s">
        <v>46</v>
      </c>
      <c r="F20" s="28" t="s">
        <v>42</v>
      </c>
      <c r="G20" s="29">
        <v>1</v>
      </c>
      <c r="H20" s="30">
        <v>0</v>
      </c>
      <c r="I20" s="30">
        <f>ROUND(G20*H20,P4)</f>
        <v>0</v>
      </c>
      <c r="J20" s="25"/>
      <c r="O20" s="31">
        <f>I20*0.21</f>
        <v>0</v>
      </c>
      <c r="P20">
        <v>3</v>
      </c>
    </row>
    <row r="21" spans="1:16" ht="105" x14ac:dyDescent="0.25">
      <c r="A21" s="25" t="s">
        <v>29</v>
      </c>
      <c r="B21" s="32"/>
      <c r="E21" s="27" t="s">
        <v>47</v>
      </c>
      <c r="J21" s="33"/>
    </row>
    <row r="22" spans="1:16" ht="75" x14ac:dyDescent="0.25">
      <c r="A22" s="25" t="s">
        <v>33</v>
      </c>
      <c r="B22" s="32"/>
      <c r="E22" s="27" t="s">
        <v>44</v>
      </c>
      <c r="J22" s="33"/>
    </row>
    <row r="23" spans="1:16" x14ac:dyDescent="0.25">
      <c r="A23" s="25" t="s">
        <v>24</v>
      </c>
      <c r="B23" s="25">
        <v>5</v>
      </c>
      <c r="C23" s="26" t="s">
        <v>39</v>
      </c>
      <c r="D23" s="25" t="s">
        <v>48</v>
      </c>
      <c r="E23" s="27" t="s">
        <v>41</v>
      </c>
      <c r="F23" s="28" t="s">
        <v>42</v>
      </c>
      <c r="G23" s="29">
        <v>1</v>
      </c>
      <c r="H23" s="30">
        <v>0</v>
      </c>
      <c r="I23" s="30">
        <f>ROUND(G23*H23,P4)</f>
        <v>0</v>
      </c>
      <c r="J23" s="25"/>
      <c r="O23" s="31">
        <f>I23*0.21</f>
        <v>0</v>
      </c>
      <c r="P23">
        <v>3</v>
      </c>
    </row>
    <row r="24" spans="1:16" x14ac:dyDescent="0.25">
      <c r="A24" s="25" t="s">
        <v>29</v>
      </c>
      <c r="B24" s="32"/>
      <c r="E24" s="27" t="s">
        <v>49</v>
      </c>
      <c r="J24" s="33"/>
    </row>
    <row r="25" spans="1:16" ht="75" x14ac:dyDescent="0.25">
      <c r="A25" s="25" t="s">
        <v>33</v>
      </c>
      <c r="B25" s="32"/>
      <c r="E25" s="27" t="s">
        <v>44</v>
      </c>
      <c r="J25" s="33"/>
    </row>
    <row r="26" spans="1:16" x14ac:dyDescent="0.25">
      <c r="A26" s="25" t="s">
        <v>24</v>
      </c>
      <c r="B26" s="25">
        <v>6</v>
      </c>
      <c r="C26" s="26" t="s">
        <v>50</v>
      </c>
      <c r="D26" s="25" t="s">
        <v>51</v>
      </c>
      <c r="E26" s="27" t="s">
        <v>52</v>
      </c>
      <c r="F26" s="28" t="s">
        <v>42</v>
      </c>
      <c r="G26" s="29">
        <v>1</v>
      </c>
      <c r="H26" s="30">
        <v>0</v>
      </c>
      <c r="I26" s="30">
        <f>ROUND(G26*H26,P4)</f>
        <v>0</v>
      </c>
      <c r="J26" s="25"/>
      <c r="O26" s="31">
        <f>I26*0.21</f>
        <v>0</v>
      </c>
      <c r="P26">
        <v>3</v>
      </c>
    </row>
    <row r="27" spans="1:16" x14ac:dyDescent="0.25">
      <c r="A27" s="25" t="s">
        <v>29</v>
      </c>
      <c r="B27" s="32"/>
      <c r="E27" s="27" t="s">
        <v>53</v>
      </c>
      <c r="J27" s="33"/>
    </row>
    <row r="28" spans="1:16" ht="60" x14ac:dyDescent="0.25">
      <c r="A28" s="25" t="s">
        <v>33</v>
      </c>
      <c r="B28" s="32"/>
      <c r="E28" s="27" t="s">
        <v>54</v>
      </c>
      <c r="J28" s="33"/>
    </row>
    <row r="29" spans="1:16" x14ac:dyDescent="0.25">
      <c r="A29" s="25" t="s">
        <v>24</v>
      </c>
      <c r="B29" s="25">
        <v>7</v>
      </c>
      <c r="C29" s="26" t="s">
        <v>55</v>
      </c>
      <c r="D29" s="25" t="s">
        <v>40</v>
      </c>
      <c r="E29" s="27" t="s">
        <v>56</v>
      </c>
      <c r="F29" s="28" t="s">
        <v>42</v>
      </c>
      <c r="G29" s="29">
        <v>1</v>
      </c>
      <c r="H29" s="30">
        <v>0</v>
      </c>
      <c r="I29" s="30">
        <f>ROUND(G29*H29,P4)</f>
        <v>0</v>
      </c>
      <c r="J29" s="25"/>
      <c r="O29" s="31">
        <f>I29*0.21</f>
        <v>0</v>
      </c>
      <c r="P29">
        <v>3</v>
      </c>
    </row>
    <row r="30" spans="1:16" ht="90" x14ac:dyDescent="0.25">
      <c r="A30" s="25" t="s">
        <v>29</v>
      </c>
      <c r="B30" s="32"/>
      <c r="E30" s="27" t="s">
        <v>57</v>
      </c>
      <c r="J30" s="33"/>
    </row>
    <row r="31" spans="1:16" ht="60" x14ac:dyDescent="0.25">
      <c r="A31" s="25" t="s">
        <v>33</v>
      </c>
      <c r="B31" s="32"/>
      <c r="E31" s="27" t="s">
        <v>58</v>
      </c>
      <c r="J31" s="33"/>
    </row>
    <row r="32" spans="1:16" x14ac:dyDescent="0.25">
      <c r="A32" s="25" t="s">
        <v>24</v>
      </c>
      <c r="B32" s="25">
        <v>8</v>
      </c>
      <c r="C32" s="26" t="s">
        <v>55</v>
      </c>
      <c r="D32" s="25" t="s">
        <v>45</v>
      </c>
      <c r="E32" s="27" t="s">
        <v>56</v>
      </c>
      <c r="F32" s="28" t="s">
        <v>42</v>
      </c>
      <c r="G32" s="29">
        <v>1</v>
      </c>
      <c r="H32" s="30">
        <v>0</v>
      </c>
      <c r="I32" s="30">
        <f>ROUND(G32*H32,P4)</f>
        <v>0</v>
      </c>
      <c r="J32" s="25"/>
      <c r="O32" s="31">
        <f>I32*0.21</f>
        <v>0</v>
      </c>
      <c r="P32">
        <v>3</v>
      </c>
    </row>
    <row r="33" spans="1:16" x14ac:dyDescent="0.25">
      <c r="A33" s="25" t="s">
        <v>29</v>
      </c>
      <c r="B33" s="32"/>
      <c r="E33" s="27" t="s">
        <v>59</v>
      </c>
      <c r="J33" s="33"/>
    </row>
    <row r="34" spans="1:16" ht="105" x14ac:dyDescent="0.25">
      <c r="A34" s="25" t="s">
        <v>33</v>
      </c>
      <c r="B34" s="32"/>
      <c r="E34" s="27" t="s">
        <v>60</v>
      </c>
      <c r="J34" s="33"/>
    </row>
    <row r="35" spans="1:16" x14ac:dyDescent="0.25">
      <c r="A35" s="25" t="s">
        <v>24</v>
      </c>
      <c r="B35" s="25">
        <v>9</v>
      </c>
      <c r="C35" s="26" t="s">
        <v>61</v>
      </c>
      <c r="D35" s="25" t="s">
        <v>51</v>
      </c>
      <c r="E35" s="27" t="s">
        <v>62</v>
      </c>
      <c r="F35" s="28" t="s">
        <v>63</v>
      </c>
      <c r="G35" s="29">
        <v>1</v>
      </c>
      <c r="H35" s="30">
        <v>0</v>
      </c>
      <c r="I35" s="30">
        <f>ROUND(G35*H35,P4)</f>
        <v>0</v>
      </c>
      <c r="J35" s="25"/>
      <c r="O35" s="31">
        <f>I35*0.21</f>
        <v>0</v>
      </c>
      <c r="P35">
        <v>3</v>
      </c>
    </row>
    <row r="36" spans="1:16" x14ac:dyDescent="0.25">
      <c r="A36" s="25" t="s">
        <v>29</v>
      </c>
      <c r="B36" s="32"/>
      <c r="E36" s="27" t="s">
        <v>64</v>
      </c>
      <c r="J36" s="33"/>
    </row>
    <row r="37" spans="1:16" ht="60" x14ac:dyDescent="0.25">
      <c r="A37" s="25" t="s">
        <v>33</v>
      </c>
      <c r="B37" s="32"/>
      <c r="E37" s="27" t="s">
        <v>58</v>
      </c>
      <c r="J37" s="33"/>
    </row>
    <row r="38" spans="1:16" x14ac:dyDescent="0.25">
      <c r="A38" s="25" t="s">
        <v>24</v>
      </c>
      <c r="B38" s="25">
        <v>10</v>
      </c>
      <c r="C38" s="26" t="s">
        <v>65</v>
      </c>
      <c r="D38" s="25" t="s">
        <v>51</v>
      </c>
      <c r="E38" s="27" t="s">
        <v>66</v>
      </c>
      <c r="F38" s="28" t="s">
        <v>42</v>
      </c>
      <c r="G38" s="29">
        <v>1</v>
      </c>
      <c r="H38" s="30">
        <v>0</v>
      </c>
      <c r="I38" s="30">
        <f>ROUND(G38*H38,P4)</f>
        <v>0</v>
      </c>
      <c r="J38" s="25"/>
      <c r="O38" s="31">
        <f>I38*0.21</f>
        <v>0</v>
      </c>
      <c r="P38">
        <v>3</v>
      </c>
    </row>
    <row r="39" spans="1:16" x14ac:dyDescent="0.25">
      <c r="A39" s="25" t="s">
        <v>29</v>
      </c>
      <c r="B39" s="32"/>
      <c r="E39" s="27" t="s">
        <v>67</v>
      </c>
      <c r="J39" s="33"/>
    </row>
    <row r="40" spans="1:16" ht="60" x14ac:dyDescent="0.25">
      <c r="A40" s="25" t="s">
        <v>33</v>
      </c>
      <c r="B40" s="32"/>
      <c r="E40" s="27" t="s">
        <v>58</v>
      </c>
      <c r="J40" s="33"/>
    </row>
    <row r="41" spans="1:16" ht="30" x14ac:dyDescent="0.25">
      <c r="A41" s="25" t="s">
        <v>24</v>
      </c>
      <c r="B41" s="25">
        <v>11</v>
      </c>
      <c r="C41" s="26" t="s">
        <v>68</v>
      </c>
      <c r="D41" s="25" t="s">
        <v>51</v>
      </c>
      <c r="E41" s="27" t="s">
        <v>69</v>
      </c>
      <c r="F41" s="28" t="s">
        <v>42</v>
      </c>
      <c r="G41" s="29">
        <v>1</v>
      </c>
      <c r="H41" s="30">
        <v>0</v>
      </c>
      <c r="I41" s="30">
        <f>ROUND(G41*H41,P4)</f>
        <v>0</v>
      </c>
      <c r="J41" s="25"/>
      <c r="O41" s="31">
        <f>I41*0.21</f>
        <v>0</v>
      </c>
      <c r="P41">
        <v>3</v>
      </c>
    </row>
    <row r="42" spans="1:16" x14ac:dyDescent="0.25">
      <c r="A42" s="25" t="s">
        <v>29</v>
      </c>
      <c r="B42" s="32"/>
      <c r="E42" s="27" t="s">
        <v>67</v>
      </c>
      <c r="J42" s="33"/>
    </row>
    <row r="43" spans="1:16" ht="60" x14ac:dyDescent="0.25">
      <c r="A43" s="25" t="s">
        <v>33</v>
      </c>
      <c r="B43" s="32"/>
      <c r="E43" s="27" t="s">
        <v>58</v>
      </c>
      <c r="J43" s="33"/>
    </row>
    <row r="44" spans="1:16" x14ac:dyDescent="0.25">
      <c r="A44" s="25" t="s">
        <v>24</v>
      </c>
      <c r="B44" s="25">
        <v>12</v>
      </c>
      <c r="C44" s="26" t="s">
        <v>70</v>
      </c>
      <c r="D44" s="25" t="s">
        <v>51</v>
      </c>
      <c r="E44" s="27" t="s">
        <v>71</v>
      </c>
      <c r="F44" s="28" t="s">
        <v>42</v>
      </c>
      <c r="G44" s="29">
        <v>1</v>
      </c>
      <c r="H44" s="30">
        <v>0</v>
      </c>
      <c r="I44" s="30">
        <f>ROUND(G44*H44,P4)</f>
        <v>0</v>
      </c>
      <c r="J44" s="25"/>
      <c r="O44" s="31">
        <f>I44*0.21</f>
        <v>0</v>
      </c>
      <c r="P44">
        <v>3</v>
      </c>
    </row>
    <row r="45" spans="1:16" x14ac:dyDescent="0.25">
      <c r="A45" s="25" t="s">
        <v>29</v>
      </c>
      <c r="B45" s="32"/>
      <c r="E45" s="27" t="s">
        <v>72</v>
      </c>
      <c r="J45" s="33"/>
    </row>
    <row r="46" spans="1:16" ht="60" x14ac:dyDescent="0.25">
      <c r="A46" s="25" t="s">
        <v>33</v>
      </c>
      <c r="B46" s="32"/>
      <c r="E46" s="27" t="s">
        <v>58</v>
      </c>
      <c r="J46" s="33"/>
    </row>
    <row r="47" spans="1:16" x14ac:dyDescent="0.25">
      <c r="A47" s="25" t="s">
        <v>24</v>
      </c>
      <c r="B47" s="25">
        <v>13</v>
      </c>
      <c r="C47" s="26" t="s">
        <v>73</v>
      </c>
      <c r="D47" s="25" t="s">
        <v>40</v>
      </c>
      <c r="E47" s="27" t="s">
        <v>74</v>
      </c>
      <c r="F47" s="28" t="s">
        <v>42</v>
      </c>
      <c r="G47" s="29">
        <v>1</v>
      </c>
      <c r="H47" s="30">
        <v>0</v>
      </c>
      <c r="I47" s="30">
        <f>ROUND(G47*H47,P4)</f>
        <v>0</v>
      </c>
      <c r="J47" s="25"/>
      <c r="O47" s="31">
        <f>I47*0.21</f>
        <v>0</v>
      </c>
      <c r="P47">
        <v>3</v>
      </c>
    </row>
    <row r="48" spans="1:16" x14ac:dyDescent="0.25">
      <c r="A48" s="25" t="s">
        <v>29</v>
      </c>
      <c r="B48" s="32"/>
      <c r="E48" s="35" t="s">
        <v>51</v>
      </c>
      <c r="J48" s="33"/>
    </row>
    <row r="49" spans="1:16" ht="75" x14ac:dyDescent="0.25">
      <c r="A49" s="25" t="s">
        <v>33</v>
      </c>
      <c r="B49" s="32"/>
      <c r="E49" s="27" t="s">
        <v>75</v>
      </c>
      <c r="J49" s="33"/>
    </row>
    <row r="50" spans="1:16" x14ac:dyDescent="0.25">
      <c r="A50" s="25" t="s">
        <v>24</v>
      </c>
      <c r="B50" s="25">
        <v>14</v>
      </c>
      <c r="C50" s="26" t="s">
        <v>73</v>
      </c>
      <c r="D50" s="25" t="s">
        <v>45</v>
      </c>
      <c r="E50" s="27" t="s">
        <v>222</v>
      </c>
      <c r="F50" s="28" t="s">
        <v>76</v>
      </c>
      <c r="G50" s="29">
        <v>3</v>
      </c>
      <c r="H50" s="30">
        <v>0</v>
      </c>
      <c r="I50" s="30">
        <f>ROUND(G50*H50,P4)</f>
        <v>0</v>
      </c>
      <c r="J50" s="25"/>
      <c r="O50" s="31">
        <f>I50*0.21</f>
        <v>0</v>
      </c>
      <c r="P50">
        <v>3</v>
      </c>
    </row>
    <row r="51" spans="1:16" x14ac:dyDescent="0.25">
      <c r="A51" s="25" t="s">
        <v>29</v>
      </c>
      <c r="B51" s="32"/>
      <c r="E51" s="35" t="s">
        <v>51</v>
      </c>
      <c r="J51" s="33"/>
    </row>
    <row r="52" spans="1:16" ht="75" x14ac:dyDescent="0.25">
      <c r="A52" s="25" t="s">
        <v>33</v>
      </c>
      <c r="B52" s="32"/>
      <c r="E52" s="27" t="s">
        <v>75</v>
      </c>
      <c r="J52" s="33"/>
    </row>
    <row r="53" spans="1:16" x14ac:dyDescent="0.25">
      <c r="A53" s="25" t="s">
        <v>24</v>
      </c>
      <c r="B53" s="25">
        <v>15</v>
      </c>
      <c r="C53" s="26" t="s">
        <v>73</v>
      </c>
      <c r="D53" s="25" t="s">
        <v>48</v>
      </c>
      <c r="E53" s="27" t="s">
        <v>77</v>
      </c>
      <c r="F53" s="28" t="s">
        <v>42</v>
      </c>
      <c r="G53" s="29">
        <v>1</v>
      </c>
      <c r="H53" s="30">
        <v>0</v>
      </c>
      <c r="I53" s="30">
        <f>ROUND(G53*H53,P4)</f>
        <v>0</v>
      </c>
      <c r="J53" s="25"/>
      <c r="O53" s="31">
        <f>I53*0.21</f>
        <v>0</v>
      </c>
      <c r="P53">
        <v>3</v>
      </c>
    </row>
    <row r="54" spans="1:16" x14ac:dyDescent="0.25">
      <c r="A54" s="25" t="s">
        <v>29</v>
      </c>
      <c r="B54" s="32"/>
      <c r="E54" s="35" t="s">
        <v>51</v>
      </c>
      <c r="J54" s="33"/>
    </row>
    <row r="55" spans="1:16" ht="75" x14ac:dyDescent="0.25">
      <c r="A55" s="25" t="s">
        <v>33</v>
      </c>
      <c r="B55" s="32"/>
      <c r="E55" s="27" t="s">
        <v>75</v>
      </c>
      <c r="J55" s="33"/>
    </row>
    <row r="56" spans="1:16" x14ac:dyDescent="0.25">
      <c r="A56" s="25" t="s">
        <v>24</v>
      </c>
      <c r="B56" s="25">
        <v>16</v>
      </c>
      <c r="C56" s="26" t="s">
        <v>78</v>
      </c>
      <c r="D56" s="25" t="s">
        <v>26</v>
      </c>
      <c r="E56" s="27" t="s">
        <v>79</v>
      </c>
      <c r="F56" s="28" t="s">
        <v>42</v>
      </c>
      <c r="G56" s="29">
        <v>1</v>
      </c>
      <c r="H56" s="30">
        <v>0</v>
      </c>
      <c r="I56" s="30">
        <f>ROUND(G56*H56,P4)</f>
        <v>0</v>
      </c>
      <c r="J56" s="25"/>
      <c r="O56" s="31">
        <f>I56*0.21</f>
        <v>0</v>
      </c>
      <c r="P56">
        <v>3</v>
      </c>
    </row>
    <row r="57" spans="1:16" x14ac:dyDescent="0.25">
      <c r="A57" s="25" t="s">
        <v>29</v>
      </c>
      <c r="B57" s="32"/>
      <c r="E57" s="35"/>
      <c r="J57" s="33"/>
    </row>
    <row r="58" spans="1:16" x14ac:dyDescent="0.25">
      <c r="A58" s="25"/>
      <c r="B58" s="32"/>
      <c r="E58" s="35" t="s">
        <v>223</v>
      </c>
      <c r="J58" s="33"/>
    </row>
    <row r="59" spans="1:16" ht="120" x14ac:dyDescent="0.25">
      <c r="A59" s="25"/>
      <c r="B59" s="32"/>
      <c r="E59" s="45" t="s">
        <v>224</v>
      </c>
      <c r="J59" s="33"/>
    </row>
    <row r="60" spans="1:16" x14ac:dyDescent="0.25">
      <c r="A60" s="19" t="s">
        <v>21</v>
      </c>
      <c r="B60" s="20"/>
      <c r="C60" s="21" t="s">
        <v>40</v>
      </c>
      <c r="D60" s="22"/>
      <c r="E60" s="19" t="s">
        <v>80</v>
      </c>
      <c r="F60" s="22"/>
      <c r="G60" s="22"/>
      <c r="H60" s="22"/>
      <c r="I60" s="23">
        <f>SUMIFS(I61:I103,A61:A103,"P")</f>
        <v>0</v>
      </c>
      <c r="J60" s="24"/>
    </row>
    <row r="61" spans="1:16" x14ac:dyDescent="0.25">
      <c r="A61" s="25" t="s">
        <v>24</v>
      </c>
      <c r="B61" s="25">
        <v>17</v>
      </c>
      <c r="C61" s="26" t="s">
        <v>81</v>
      </c>
      <c r="D61" s="25" t="s">
        <v>51</v>
      </c>
      <c r="E61" s="27" t="s">
        <v>82</v>
      </c>
      <c r="F61" s="28" t="s">
        <v>83</v>
      </c>
      <c r="G61" s="29">
        <v>30</v>
      </c>
      <c r="H61" s="30">
        <v>0</v>
      </c>
      <c r="I61" s="30">
        <f>ROUND(G61*H61,P4)</f>
        <v>0</v>
      </c>
      <c r="J61" s="25"/>
      <c r="O61" s="31">
        <f>I61*0.21</f>
        <v>0</v>
      </c>
      <c r="P61">
        <v>3</v>
      </c>
    </row>
    <row r="62" spans="1:16" x14ac:dyDescent="0.25">
      <c r="A62" s="25" t="s">
        <v>29</v>
      </c>
      <c r="B62" s="32"/>
      <c r="E62" s="35" t="s">
        <v>51</v>
      </c>
      <c r="J62" s="33"/>
    </row>
    <row r="63" spans="1:16" ht="90" x14ac:dyDescent="0.25">
      <c r="A63" s="25" t="s">
        <v>33</v>
      </c>
      <c r="B63" s="32"/>
      <c r="E63" s="27" t="s">
        <v>84</v>
      </c>
      <c r="J63" s="33"/>
    </row>
    <row r="64" spans="1:16" ht="30" x14ac:dyDescent="0.25">
      <c r="A64" s="25" t="s">
        <v>24</v>
      </c>
      <c r="B64" s="25">
        <v>18</v>
      </c>
      <c r="C64" s="26" t="s">
        <v>85</v>
      </c>
      <c r="D64" s="25" t="s">
        <v>51</v>
      </c>
      <c r="E64" s="27" t="s">
        <v>86</v>
      </c>
      <c r="F64" s="28" t="s">
        <v>87</v>
      </c>
      <c r="G64" s="29">
        <v>56</v>
      </c>
      <c r="H64" s="30">
        <v>0</v>
      </c>
      <c r="I64" s="30">
        <f>ROUND(G64*H64,P4)</f>
        <v>0</v>
      </c>
      <c r="J64" s="25"/>
      <c r="O64" s="31">
        <f>I64*0.21</f>
        <v>0</v>
      </c>
      <c r="P64">
        <v>3</v>
      </c>
    </row>
    <row r="65" spans="1:16" x14ac:dyDescent="0.25">
      <c r="A65" s="25" t="s">
        <v>29</v>
      </c>
      <c r="B65" s="32"/>
      <c r="E65" s="27" t="s">
        <v>88</v>
      </c>
      <c r="J65" s="33"/>
    </row>
    <row r="66" spans="1:16" ht="30" x14ac:dyDescent="0.25">
      <c r="A66" s="25" t="s">
        <v>31</v>
      </c>
      <c r="B66" s="32"/>
      <c r="E66" s="34" t="s">
        <v>89</v>
      </c>
      <c r="J66" s="33"/>
    </row>
    <row r="67" spans="1:16" ht="120" x14ac:dyDescent="0.25">
      <c r="A67" s="25" t="s">
        <v>33</v>
      </c>
      <c r="B67" s="32"/>
      <c r="E67" s="27" t="s">
        <v>90</v>
      </c>
      <c r="J67" s="33"/>
    </row>
    <row r="68" spans="1:16" x14ac:dyDescent="0.25">
      <c r="A68" s="25" t="s">
        <v>24</v>
      </c>
      <c r="B68" s="25">
        <v>19</v>
      </c>
      <c r="C68" s="26" t="s">
        <v>91</v>
      </c>
      <c r="D68" s="25" t="s">
        <v>51</v>
      </c>
      <c r="E68" s="27" t="s">
        <v>92</v>
      </c>
      <c r="F68" s="28" t="s">
        <v>87</v>
      </c>
      <c r="G68" s="29">
        <v>14</v>
      </c>
      <c r="H68" s="30">
        <v>0</v>
      </c>
      <c r="I68" s="30">
        <f>ROUND(G68*H68,P4)</f>
        <v>0</v>
      </c>
      <c r="J68" s="25"/>
      <c r="O68" s="31">
        <f>I68*0.21</f>
        <v>0</v>
      </c>
      <c r="P68">
        <v>3</v>
      </c>
    </row>
    <row r="69" spans="1:16" ht="30" x14ac:dyDescent="0.25">
      <c r="A69" s="25" t="s">
        <v>29</v>
      </c>
      <c r="B69" s="32"/>
      <c r="E69" s="27" t="s">
        <v>93</v>
      </c>
      <c r="J69" s="33"/>
    </row>
    <row r="70" spans="1:16" ht="30" x14ac:dyDescent="0.25">
      <c r="A70" s="25" t="s">
        <v>31</v>
      </c>
      <c r="B70" s="32"/>
      <c r="E70" s="34" t="s">
        <v>94</v>
      </c>
      <c r="J70" s="33"/>
    </row>
    <row r="71" spans="1:16" ht="120" x14ac:dyDescent="0.25">
      <c r="A71" s="25" t="s">
        <v>33</v>
      </c>
      <c r="B71" s="32"/>
      <c r="E71" s="27" t="s">
        <v>90</v>
      </c>
      <c r="J71" s="33"/>
    </row>
    <row r="72" spans="1:16" x14ac:dyDescent="0.25">
      <c r="A72" s="25" t="s">
        <v>24</v>
      </c>
      <c r="B72" s="25">
        <v>20</v>
      </c>
      <c r="C72" s="26" t="s">
        <v>95</v>
      </c>
      <c r="D72" s="25" t="s">
        <v>51</v>
      </c>
      <c r="E72" s="27" t="s">
        <v>96</v>
      </c>
      <c r="F72" s="28" t="s">
        <v>87</v>
      </c>
      <c r="G72" s="29">
        <v>12.8</v>
      </c>
      <c r="H72" s="30">
        <v>0</v>
      </c>
      <c r="I72" s="30">
        <f>ROUND(G72*H72,P4)</f>
        <v>0</v>
      </c>
      <c r="J72" s="25"/>
      <c r="O72" s="31">
        <f>I72*0.21</f>
        <v>0</v>
      </c>
      <c r="P72">
        <v>3</v>
      </c>
    </row>
    <row r="73" spans="1:16" x14ac:dyDescent="0.25">
      <c r="A73" s="25" t="s">
        <v>29</v>
      </c>
      <c r="B73" s="32"/>
      <c r="E73" s="35" t="s">
        <v>51</v>
      </c>
      <c r="J73" s="33"/>
    </row>
    <row r="74" spans="1:16" ht="30" x14ac:dyDescent="0.25">
      <c r="A74" s="25" t="s">
        <v>31</v>
      </c>
      <c r="B74" s="32"/>
      <c r="E74" s="34" t="s">
        <v>97</v>
      </c>
      <c r="J74" s="33"/>
    </row>
    <row r="75" spans="1:16" ht="75" x14ac:dyDescent="0.25">
      <c r="A75" s="25" t="s">
        <v>33</v>
      </c>
      <c r="B75" s="32"/>
      <c r="E75" s="27" t="s">
        <v>98</v>
      </c>
      <c r="J75" s="33"/>
    </row>
    <row r="76" spans="1:16" x14ac:dyDescent="0.25">
      <c r="A76" s="25" t="s">
        <v>24</v>
      </c>
      <c r="B76" s="25">
        <v>21</v>
      </c>
      <c r="C76" s="26" t="s">
        <v>99</v>
      </c>
      <c r="D76" s="25" t="s">
        <v>51</v>
      </c>
      <c r="E76" s="27" t="s">
        <v>100</v>
      </c>
      <c r="F76" s="28" t="s">
        <v>87</v>
      </c>
      <c r="G76" s="29">
        <v>12</v>
      </c>
      <c r="H76" s="30">
        <v>0</v>
      </c>
      <c r="I76" s="30">
        <f>ROUND(G76*H76,P4)</f>
        <v>0</v>
      </c>
      <c r="J76" s="25"/>
      <c r="O76" s="31">
        <f>I76*0.21</f>
        <v>0</v>
      </c>
      <c r="P76">
        <v>3</v>
      </c>
    </row>
    <row r="77" spans="1:16" x14ac:dyDescent="0.25">
      <c r="A77" s="25" t="s">
        <v>29</v>
      </c>
      <c r="B77" s="32"/>
      <c r="E77" s="27" t="s">
        <v>101</v>
      </c>
      <c r="J77" s="33"/>
    </row>
    <row r="78" spans="1:16" ht="30" x14ac:dyDescent="0.25">
      <c r="A78" s="25" t="s">
        <v>31</v>
      </c>
      <c r="B78" s="32"/>
      <c r="E78" s="34" t="s">
        <v>102</v>
      </c>
      <c r="J78" s="33"/>
    </row>
    <row r="79" spans="1:16" ht="120" x14ac:dyDescent="0.25">
      <c r="A79" s="25" t="s">
        <v>33</v>
      </c>
      <c r="B79" s="32"/>
      <c r="E79" s="27" t="s">
        <v>103</v>
      </c>
      <c r="J79" s="33"/>
    </row>
    <row r="80" spans="1:16" x14ac:dyDescent="0.25">
      <c r="A80" s="25" t="s">
        <v>24</v>
      </c>
      <c r="B80" s="25">
        <v>22</v>
      </c>
      <c r="C80" s="26" t="s">
        <v>104</v>
      </c>
      <c r="D80" s="25" t="s">
        <v>51</v>
      </c>
      <c r="E80" s="27" t="s">
        <v>105</v>
      </c>
      <c r="F80" s="28" t="s">
        <v>87</v>
      </c>
      <c r="G80" s="29">
        <v>272</v>
      </c>
      <c r="H80" s="30">
        <v>0</v>
      </c>
      <c r="I80" s="30">
        <f>ROUND(G80*H80,P4)</f>
        <v>0</v>
      </c>
      <c r="J80" s="25"/>
      <c r="O80" s="31">
        <f>I80*0.21</f>
        <v>0</v>
      </c>
      <c r="P80">
        <v>3</v>
      </c>
    </row>
    <row r="81" spans="1:16" x14ac:dyDescent="0.25">
      <c r="A81" s="25" t="s">
        <v>29</v>
      </c>
      <c r="B81" s="32"/>
      <c r="E81" s="27" t="s">
        <v>106</v>
      </c>
      <c r="J81" s="33"/>
    </row>
    <row r="82" spans="1:16" ht="30" x14ac:dyDescent="0.25">
      <c r="A82" s="25" t="s">
        <v>31</v>
      </c>
      <c r="B82" s="32"/>
      <c r="E82" s="34" t="s">
        <v>107</v>
      </c>
      <c r="J82" s="33"/>
    </row>
    <row r="83" spans="1:16" ht="409.5" x14ac:dyDescent="0.25">
      <c r="A83" s="25" t="s">
        <v>33</v>
      </c>
      <c r="B83" s="32"/>
      <c r="E83" s="27" t="s">
        <v>108</v>
      </c>
      <c r="J83" s="33"/>
    </row>
    <row r="84" spans="1:16" x14ac:dyDescent="0.25">
      <c r="A84" s="25" t="s">
        <v>24</v>
      </c>
      <c r="B84" s="25">
        <v>23</v>
      </c>
      <c r="C84" s="26" t="s">
        <v>109</v>
      </c>
      <c r="D84" s="25" t="s">
        <v>51</v>
      </c>
      <c r="E84" s="27" t="s">
        <v>110</v>
      </c>
      <c r="F84" s="28" t="s">
        <v>87</v>
      </c>
      <c r="G84" s="29">
        <v>284</v>
      </c>
      <c r="H84" s="30">
        <v>0</v>
      </c>
      <c r="I84" s="30">
        <f>ROUND(G84*H84,P4)</f>
        <v>0</v>
      </c>
      <c r="J84" s="25"/>
      <c r="O84" s="31">
        <f>I84*0.21</f>
        <v>0</v>
      </c>
      <c r="P84">
        <v>3</v>
      </c>
    </row>
    <row r="85" spans="1:16" x14ac:dyDescent="0.25">
      <c r="A85" s="25" t="s">
        <v>29</v>
      </c>
      <c r="B85" s="32"/>
      <c r="E85" s="27" t="s">
        <v>111</v>
      </c>
      <c r="J85" s="33"/>
    </row>
    <row r="86" spans="1:16" ht="30" x14ac:dyDescent="0.25">
      <c r="A86" s="25" t="s">
        <v>31</v>
      </c>
      <c r="B86" s="32"/>
      <c r="E86" s="34" t="s">
        <v>112</v>
      </c>
      <c r="J86" s="33"/>
    </row>
    <row r="87" spans="1:16" ht="285" x14ac:dyDescent="0.25">
      <c r="A87" s="25" t="s">
        <v>33</v>
      </c>
      <c r="B87" s="32"/>
      <c r="E87" s="27" t="s">
        <v>113</v>
      </c>
      <c r="J87" s="33"/>
    </row>
    <row r="88" spans="1:16" x14ac:dyDescent="0.25">
      <c r="A88" s="25" t="s">
        <v>24</v>
      </c>
      <c r="B88" s="25">
        <v>24</v>
      </c>
      <c r="C88" s="26" t="s">
        <v>114</v>
      </c>
      <c r="D88" s="25" t="s">
        <v>51</v>
      </c>
      <c r="E88" s="27" t="s">
        <v>115</v>
      </c>
      <c r="F88" s="28" t="s">
        <v>87</v>
      </c>
      <c r="G88" s="29">
        <v>8</v>
      </c>
      <c r="H88" s="30">
        <v>0</v>
      </c>
      <c r="I88" s="30">
        <f>ROUND(G88*H88,P4)</f>
        <v>0</v>
      </c>
      <c r="J88" s="25"/>
      <c r="O88" s="31">
        <f>I88*0.21</f>
        <v>0</v>
      </c>
      <c r="P88">
        <v>3</v>
      </c>
    </row>
    <row r="89" spans="1:16" x14ac:dyDescent="0.25">
      <c r="A89" s="25" t="s">
        <v>29</v>
      </c>
      <c r="B89" s="32"/>
      <c r="E89" s="27" t="s">
        <v>116</v>
      </c>
      <c r="J89" s="33"/>
    </row>
    <row r="90" spans="1:16" ht="30" x14ac:dyDescent="0.25">
      <c r="A90" s="25" t="s">
        <v>31</v>
      </c>
      <c r="B90" s="32"/>
      <c r="E90" s="34" t="s">
        <v>117</v>
      </c>
      <c r="J90" s="33"/>
    </row>
    <row r="91" spans="1:16" ht="390" x14ac:dyDescent="0.25">
      <c r="A91" s="25" t="s">
        <v>33</v>
      </c>
      <c r="B91" s="32"/>
      <c r="E91" s="27" t="s">
        <v>118</v>
      </c>
      <c r="J91" s="33"/>
    </row>
    <row r="92" spans="1:16" x14ac:dyDescent="0.25">
      <c r="A92" s="25" t="s">
        <v>24</v>
      </c>
      <c r="B92" s="25">
        <v>25</v>
      </c>
      <c r="C92" s="26" t="s">
        <v>119</v>
      </c>
      <c r="D92" s="25" t="s">
        <v>51</v>
      </c>
      <c r="E92" s="27" t="s">
        <v>120</v>
      </c>
      <c r="F92" s="28" t="s">
        <v>87</v>
      </c>
      <c r="G92" s="29">
        <v>255</v>
      </c>
      <c r="H92" s="30">
        <v>0</v>
      </c>
      <c r="I92" s="30">
        <f>ROUND(G92*H92,P4)</f>
        <v>0</v>
      </c>
      <c r="J92" s="25"/>
      <c r="O92" s="31">
        <f>I92*0.21</f>
        <v>0</v>
      </c>
      <c r="P92">
        <v>3</v>
      </c>
    </row>
    <row r="93" spans="1:16" x14ac:dyDescent="0.25">
      <c r="A93" s="25" t="s">
        <v>29</v>
      </c>
      <c r="B93" s="32"/>
      <c r="E93" s="27" t="s">
        <v>121</v>
      </c>
      <c r="J93" s="33"/>
    </row>
    <row r="94" spans="1:16" ht="30" x14ac:dyDescent="0.25">
      <c r="A94" s="25" t="s">
        <v>31</v>
      </c>
      <c r="B94" s="32"/>
      <c r="E94" s="34" t="s">
        <v>122</v>
      </c>
      <c r="J94" s="33"/>
    </row>
    <row r="95" spans="1:16" ht="360" x14ac:dyDescent="0.25">
      <c r="A95" s="25" t="s">
        <v>33</v>
      </c>
      <c r="B95" s="32"/>
      <c r="E95" s="27" t="s">
        <v>123</v>
      </c>
      <c r="J95" s="33"/>
    </row>
    <row r="96" spans="1:16" x14ac:dyDescent="0.25">
      <c r="A96" s="25" t="s">
        <v>24</v>
      </c>
      <c r="B96" s="25">
        <v>26</v>
      </c>
      <c r="C96" s="26" t="s">
        <v>124</v>
      </c>
      <c r="D96" s="25" t="s">
        <v>51</v>
      </c>
      <c r="E96" s="27" t="s">
        <v>125</v>
      </c>
      <c r="F96" s="28" t="s">
        <v>83</v>
      </c>
      <c r="G96" s="29">
        <v>70</v>
      </c>
      <c r="H96" s="30">
        <v>0</v>
      </c>
      <c r="I96" s="30">
        <f>ROUND(G96*H96,P4)</f>
        <v>0</v>
      </c>
      <c r="J96" s="25"/>
      <c r="O96" s="31">
        <f>I96*0.21</f>
        <v>0</v>
      </c>
      <c r="P96">
        <v>3</v>
      </c>
    </row>
    <row r="97" spans="1:16" x14ac:dyDescent="0.25">
      <c r="A97" s="25" t="s">
        <v>29</v>
      </c>
      <c r="B97" s="32"/>
      <c r="E97" s="35" t="s">
        <v>51</v>
      </c>
      <c r="J97" s="33"/>
    </row>
    <row r="98" spans="1:16" ht="30" x14ac:dyDescent="0.25">
      <c r="A98" s="25" t="s">
        <v>31</v>
      </c>
      <c r="B98" s="32"/>
      <c r="E98" s="34" t="s">
        <v>126</v>
      </c>
      <c r="J98" s="33"/>
    </row>
    <row r="99" spans="1:16" ht="75" x14ac:dyDescent="0.25">
      <c r="A99" s="25" t="s">
        <v>33</v>
      </c>
      <c r="B99" s="32"/>
      <c r="E99" s="27" t="s">
        <v>127</v>
      </c>
      <c r="J99" s="33"/>
    </row>
    <row r="100" spans="1:16" x14ac:dyDescent="0.25">
      <c r="A100" s="25" t="s">
        <v>24</v>
      </c>
      <c r="B100" s="25">
        <v>27</v>
      </c>
      <c r="C100" s="26" t="s">
        <v>128</v>
      </c>
      <c r="D100" s="25" t="s">
        <v>51</v>
      </c>
      <c r="E100" s="27" t="s">
        <v>129</v>
      </c>
      <c r="F100" s="28" t="s">
        <v>83</v>
      </c>
      <c r="G100" s="29">
        <v>70</v>
      </c>
      <c r="H100" s="30">
        <v>0</v>
      </c>
      <c r="I100" s="30">
        <f>ROUND(G100*H100,P4)</f>
        <v>0</v>
      </c>
      <c r="J100" s="25"/>
      <c r="O100" s="31">
        <f>I100*0.21</f>
        <v>0</v>
      </c>
      <c r="P100">
        <v>3</v>
      </c>
    </row>
    <row r="101" spans="1:16" x14ac:dyDescent="0.25">
      <c r="A101" s="25" t="s">
        <v>29</v>
      </c>
      <c r="B101" s="32"/>
      <c r="E101" s="27" t="s">
        <v>130</v>
      </c>
      <c r="J101" s="33"/>
    </row>
    <row r="102" spans="1:16" ht="30" x14ac:dyDescent="0.25">
      <c r="A102" s="25" t="s">
        <v>31</v>
      </c>
      <c r="B102" s="32"/>
      <c r="E102" s="34" t="s">
        <v>126</v>
      </c>
      <c r="J102" s="33"/>
    </row>
    <row r="103" spans="1:16" ht="75" x14ac:dyDescent="0.25">
      <c r="A103" s="25" t="s">
        <v>33</v>
      </c>
      <c r="B103" s="32"/>
      <c r="E103" s="27" t="s">
        <v>131</v>
      </c>
      <c r="J103" s="33"/>
    </row>
    <row r="104" spans="1:16" x14ac:dyDescent="0.25">
      <c r="A104" s="19" t="s">
        <v>21</v>
      </c>
      <c r="B104" s="20"/>
      <c r="C104" s="21" t="s">
        <v>132</v>
      </c>
      <c r="D104" s="22"/>
      <c r="E104" s="19" t="s">
        <v>133</v>
      </c>
      <c r="F104" s="22"/>
      <c r="G104" s="22"/>
      <c r="H104" s="22"/>
      <c r="I104" s="23">
        <f>SUMIFS(I105:I116,A105:A116,"P")</f>
        <v>0</v>
      </c>
      <c r="J104" s="24"/>
    </row>
    <row r="105" spans="1:16" x14ac:dyDescent="0.25">
      <c r="A105" s="25" t="s">
        <v>24</v>
      </c>
      <c r="B105" s="25">
        <v>28</v>
      </c>
      <c r="C105" s="26" t="s">
        <v>134</v>
      </c>
      <c r="D105" s="25" t="s">
        <v>51</v>
      </c>
      <c r="E105" s="27" t="s">
        <v>135</v>
      </c>
      <c r="F105" s="28" t="s">
        <v>87</v>
      </c>
      <c r="G105" s="29">
        <v>15.2</v>
      </c>
      <c r="H105" s="30">
        <v>0</v>
      </c>
      <c r="I105" s="30">
        <f>ROUND(G105*H105,P4)</f>
        <v>0</v>
      </c>
      <c r="J105" s="25"/>
      <c r="O105" s="31">
        <f>I105*0.21</f>
        <v>0</v>
      </c>
      <c r="P105">
        <v>3</v>
      </c>
    </row>
    <row r="106" spans="1:16" x14ac:dyDescent="0.25">
      <c r="A106" s="25" t="s">
        <v>29</v>
      </c>
      <c r="B106" s="32"/>
      <c r="E106" s="27" t="s">
        <v>136</v>
      </c>
      <c r="J106" s="33"/>
    </row>
    <row r="107" spans="1:16" ht="30" x14ac:dyDescent="0.25">
      <c r="A107" s="25" t="s">
        <v>31</v>
      </c>
      <c r="B107" s="32"/>
      <c r="E107" s="34" t="s">
        <v>137</v>
      </c>
      <c r="J107" s="33"/>
    </row>
    <row r="108" spans="1:16" ht="409.5" x14ac:dyDescent="0.25">
      <c r="A108" s="25" t="s">
        <v>33</v>
      </c>
      <c r="B108" s="32"/>
      <c r="E108" s="27" t="s">
        <v>138</v>
      </c>
      <c r="J108" s="33"/>
    </row>
    <row r="109" spans="1:16" x14ac:dyDescent="0.25">
      <c r="A109" s="25" t="s">
        <v>24</v>
      </c>
      <c r="B109" s="25">
        <v>29</v>
      </c>
      <c r="C109" s="26" t="s">
        <v>139</v>
      </c>
      <c r="D109" s="25" t="s">
        <v>51</v>
      </c>
      <c r="E109" s="27" t="s">
        <v>140</v>
      </c>
      <c r="F109" s="28" t="s">
        <v>87</v>
      </c>
      <c r="G109" s="29">
        <v>3</v>
      </c>
      <c r="H109" s="30">
        <v>0</v>
      </c>
      <c r="I109" s="30">
        <f>ROUND(G109*H109,P4)</f>
        <v>0</v>
      </c>
      <c r="J109" s="25"/>
      <c r="O109" s="31">
        <f>I109*0.21</f>
        <v>0</v>
      </c>
      <c r="P109">
        <v>3</v>
      </c>
    </row>
    <row r="110" spans="1:16" x14ac:dyDescent="0.25">
      <c r="A110" s="25" t="s">
        <v>29</v>
      </c>
      <c r="B110" s="32"/>
      <c r="E110" s="27" t="s">
        <v>141</v>
      </c>
      <c r="J110" s="33"/>
    </row>
    <row r="111" spans="1:16" ht="30" x14ac:dyDescent="0.25">
      <c r="A111" s="25" t="s">
        <v>31</v>
      </c>
      <c r="B111" s="32"/>
      <c r="E111" s="34" t="s">
        <v>142</v>
      </c>
      <c r="J111" s="33"/>
    </row>
    <row r="112" spans="1:16" ht="409.5" x14ac:dyDescent="0.25">
      <c r="A112" s="25" t="s">
        <v>33</v>
      </c>
      <c r="B112" s="32"/>
      <c r="E112" s="27" t="s">
        <v>138</v>
      </c>
      <c r="J112" s="33"/>
    </row>
    <row r="113" spans="1:16" x14ac:dyDescent="0.25">
      <c r="A113" s="25" t="s">
        <v>24</v>
      </c>
      <c r="B113" s="25">
        <v>30</v>
      </c>
      <c r="C113" s="26" t="s">
        <v>143</v>
      </c>
      <c r="D113" s="25" t="s">
        <v>51</v>
      </c>
      <c r="E113" s="27" t="s">
        <v>144</v>
      </c>
      <c r="F113" s="28" t="s">
        <v>87</v>
      </c>
      <c r="G113" s="29">
        <v>4</v>
      </c>
      <c r="H113" s="30">
        <v>0</v>
      </c>
      <c r="I113" s="30">
        <f>ROUND(G113*H113,P4)</f>
        <v>0</v>
      </c>
      <c r="J113" s="25"/>
      <c r="O113" s="31">
        <f>I113*0.21</f>
        <v>0</v>
      </c>
      <c r="P113">
        <v>3</v>
      </c>
    </row>
    <row r="114" spans="1:16" x14ac:dyDescent="0.25">
      <c r="A114" s="25" t="s">
        <v>29</v>
      </c>
      <c r="B114" s="32"/>
      <c r="E114" s="27" t="s">
        <v>145</v>
      </c>
      <c r="J114" s="33"/>
    </row>
    <row r="115" spans="1:16" ht="30" x14ac:dyDescent="0.25">
      <c r="A115" s="25" t="s">
        <v>31</v>
      </c>
      <c r="B115" s="32"/>
      <c r="E115" s="34" t="s">
        <v>146</v>
      </c>
      <c r="J115" s="33"/>
    </row>
    <row r="116" spans="1:16" ht="180" x14ac:dyDescent="0.25">
      <c r="A116" s="25" t="s">
        <v>33</v>
      </c>
      <c r="B116" s="32"/>
      <c r="E116" s="27" t="s">
        <v>147</v>
      </c>
      <c r="J116" s="33"/>
    </row>
    <row r="117" spans="1:16" x14ac:dyDescent="0.25">
      <c r="A117" s="19" t="s">
        <v>21</v>
      </c>
      <c r="B117" s="20"/>
      <c r="C117" s="21" t="s">
        <v>148</v>
      </c>
      <c r="D117" s="22"/>
      <c r="E117" s="19" t="s">
        <v>149</v>
      </c>
      <c r="F117" s="22"/>
      <c r="G117" s="22"/>
      <c r="H117" s="22"/>
      <c r="I117" s="23">
        <f>SUMIFS(I118:I145,A118:A145,"P")</f>
        <v>0</v>
      </c>
      <c r="J117" s="24"/>
    </row>
    <row r="118" spans="1:16" x14ac:dyDescent="0.25">
      <c r="A118" s="25" t="s">
        <v>24</v>
      </c>
      <c r="B118" s="25">
        <v>31</v>
      </c>
      <c r="C118" s="26" t="s">
        <v>150</v>
      </c>
      <c r="D118" s="25" t="s">
        <v>51</v>
      </c>
      <c r="E118" s="27" t="s">
        <v>151</v>
      </c>
      <c r="F118" s="28" t="s">
        <v>83</v>
      </c>
      <c r="G118" s="29">
        <v>150</v>
      </c>
      <c r="H118" s="30">
        <v>0</v>
      </c>
      <c r="I118" s="30">
        <f>ROUND(G118*H118,P4)</f>
        <v>0</v>
      </c>
      <c r="J118" s="25"/>
      <c r="O118" s="31">
        <f>I118*0.21</f>
        <v>0</v>
      </c>
      <c r="P118">
        <v>3</v>
      </c>
    </row>
    <row r="119" spans="1:16" x14ac:dyDescent="0.25">
      <c r="A119" s="25" t="s">
        <v>29</v>
      </c>
      <c r="B119" s="32"/>
      <c r="E119" s="27" t="s">
        <v>152</v>
      </c>
      <c r="J119" s="33"/>
    </row>
    <row r="120" spans="1:16" ht="30" x14ac:dyDescent="0.25">
      <c r="A120" s="25" t="s">
        <v>31</v>
      </c>
      <c r="B120" s="32"/>
      <c r="E120" s="34" t="s">
        <v>153</v>
      </c>
      <c r="J120" s="33"/>
    </row>
    <row r="121" spans="1:16" ht="165" x14ac:dyDescent="0.25">
      <c r="A121" s="25" t="s">
        <v>33</v>
      </c>
      <c r="B121" s="32"/>
      <c r="E121" s="27" t="s">
        <v>154</v>
      </c>
      <c r="J121" s="33"/>
    </row>
    <row r="122" spans="1:16" x14ac:dyDescent="0.25">
      <c r="A122" s="25" t="s">
        <v>24</v>
      </c>
      <c r="B122" s="25">
        <v>32</v>
      </c>
      <c r="C122" s="26" t="s">
        <v>155</v>
      </c>
      <c r="D122" s="25" t="s">
        <v>51</v>
      </c>
      <c r="E122" s="27" t="s">
        <v>156</v>
      </c>
      <c r="F122" s="28" t="s">
        <v>83</v>
      </c>
      <c r="G122" s="29">
        <v>160</v>
      </c>
      <c r="H122" s="30">
        <v>0</v>
      </c>
      <c r="I122" s="30">
        <f>ROUND(G122*H122,P4)</f>
        <v>0</v>
      </c>
      <c r="J122" s="25"/>
      <c r="O122" s="31">
        <f>I122*0.21</f>
        <v>0</v>
      </c>
      <c r="P122">
        <v>3</v>
      </c>
    </row>
    <row r="123" spans="1:16" x14ac:dyDescent="0.25">
      <c r="A123" s="25" t="s">
        <v>29</v>
      </c>
      <c r="B123" s="32"/>
      <c r="E123" s="27" t="s">
        <v>157</v>
      </c>
      <c r="J123" s="33"/>
    </row>
    <row r="124" spans="1:16" ht="30" x14ac:dyDescent="0.25">
      <c r="A124" s="25" t="s">
        <v>31</v>
      </c>
      <c r="B124" s="32"/>
      <c r="E124" s="34" t="s">
        <v>158</v>
      </c>
      <c r="J124" s="33"/>
    </row>
    <row r="125" spans="1:16" ht="90" x14ac:dyDescent="0.25">
      <c r="A125" s="25" t="s">
        <v>33</v>
      </c>
      <c r="B125" s="32"/>
      <c r="E125" s="27" t="s">
        <v>159</v>
      </c>
      <c r="J125" s="33"/>
    </row>
    <row r="126" spans="1:16" x14ac:dyDescent="0.25">
      <c r="A126" s="25" t="s">
        <v>24</v>
      </c>
      <c r="B126" s="25">
        <v>33</v>
      </c>
      <c r="C126" s="26" t="s">
        <v>160</v>
      </c>
      <c r="D126" s="25" t="s">
        <v>51</v>
      </c>
      <c r="E126" s="27" t="s">
        <v>161</v>
      </c>
      <c r="F126" s="28" t="s">
        <v>83</v>
      </c>
      <c r="G126" s="29">
        <v>150</v>
      </c>
      <c r="H126" s="30">
        <v>0</v>
      </c>
      <c r="I126" s="30">
        <f>ROUND(G126*H126,P4)</f>
        <v>0</v>
      </c>
      <c r="J126" s="25"/>
      <c r="O126" s="31">
        <f>I126*0.21</f>
        <v>0</v>
      </c>
      <c r="P126">
        <v>3</v>
      </c>
    </row>
    <row r="127" spans="1:16" x14ac:dyDescent="0.25">
      <c r="A127" s="25" t="s">
        <v>29</v>
      </c>
      <c r="B127" s="32"/>
      <c r="E127" s="35" t="s">
        <v>51</v>
      </c>
      <c r="J127" s="33"/>
    </row>
    <row r="128" spans="1:16" ht="30" x14ac:dyDescent="0.25">
      <c r="A128" s="25" t="s">
        <v>31</v>
      </c>
      <c r="B128" s="32"/>
      <c r="E128" s="34" t="s">
        <v>153</v>
      </c>
      <c r="J128" s="33"/>
    </row>
    <row r="129" spans="1:16" ht="120" x14ac:dyDescent="0.25">
      <c r="A129" s="25" t="s">
        <v>33</v>
      </c>
      <c r="B129" s="32"/>
      <c r="E129" s="27" t="s">
        <v>162</v>
      </c>
      <c r="J129" s="33"/>
    </row>
    <row r="130" spans="1:16" x14ac:dyDescent="0.25">
      <c r="A130" s="25" t="s">
        <v>24</v>
      </c>
      <c r="B130" s="25">
        <v>34</v>
      </c>
      <c r="C130" s="26" t="s">
        <v>163</v>
      </c>
      <c r="D130" s="25" t="s">
        <v>51</v>
      </c>
      <c r="E130" s="27" t="s">
        <v>164</v>
      </c>
      <c r="F130" s="28" t="s">
        <v>83</v>
      </c>
      <c r="G130" s="29">
        <v>300</v>
      </c>
      <c r="H130" s="30">
        <v>0</v>
      </c>
      <c r="I130" s="30">
        <f>ROUND(G130*H130,P4)</f>
        <v>0</v>
      </c>
      <c r="J130" s="25"/>
      <c r="O130" s="31">
        <f>I130*0.21</f>
        <v>0</v>
      </c>
      <c r="P130">
        <v>3</v>
      </c>
    </row>
    <row r="131" spans="1:16" x14ac:dyDescent="0.25">
      <c r="A131" s="25" t="s">
        <v>29</v>
      </c>
      <c r="B131" s="32"/>
      <c r="E131" s="27" t="s">
        <v>165</v>
      </c>
      <c r="J131" s="33"/>
    </row>
    <row r="132" spans="1:16" ht="30" x14ac:dyDescent="0.25">
      <c r="A132" s="25" t="s">
        <v>31</v>
      </c>
      <c r="B132" s="32"/>
      <c r="E132" s="34" t="s">
        <v>166</v>
      </c>
      <c r="J132" s="33"/>
    </row>
    <row r="133" spans="1:16" ht="120" x14ac:dyDescent="0.25">
      <c r="A133" s="25" t="s">
        <v>33</v>
      </c>
      <c r="B133" s="32"/>
      <c r="E133" s="27" t="s">
        <v>162</v>
      </c>
      <c r="J133" s="33"/>
    </row>
    <row r="134" spans="1:16" x14ac:dyDescent="0.25">
      <c r="A134" s="25" t="s">
        <v>24</v>
      </c>
      <c r="B134" s="25">
        <v>35</v>
      </c>
      <c r="C134" s="26" t="s">
        <v>167</v>
      </c>
      <c r="D134" s="25" t="s">
        <v>51</v>
      </c>
      <c r="E134" s="27" t="s">
        <v>168</v>
      </c>
      <c r="F134" s="28" t="s">
        <v>83</v>
      </c>
      <c r="G134" s="29">
        <v>150</v>
      </c>
      <c r="H134" s="30">
        <v>0</v>
      </c>
      <c r="I134" s="30">
        <f>ROUND(G134*H134,P4)</f>
        <v>0</v>
      </c>
      <c r="J134" s="25"/>
      <c r="O134" s="31">
        <f>I134*0.21</f>
        <v>0</v>
      </c>
      <c r="P134">
        <v>3</v>
      </c>
    </row>
    <row r="135" spans="1:16" x14ac:dyDescent="0.25">
      <c r="A135" s="25" t="s">
        <v>29</v>
      </c>
      <c r="B135" s="32"/>
      <c r="E135" s="35" t="s">
        <v>51</v>
      </c>
      <c r="J135" s="33"/>
    </row>
    <row r="136" spans="1:16" ht="30" x14ac:dyDescent="0.25">
      <c r="A136" s="25" t="s">
        <v>31</v>
      </c>
      <c r="B136" s="32"/>
      <c r="E136" s="34" t="s">
        <v>153</v>
      </c>
      <c r="J136" s="33"/>
    </row>
    <row r="137" spans="1:16" ht="195" x14ac:dyDescent="0.25">
      <c r="A137" s="25" t="s">
        <v>33</v>
      </c>
      <c r="B137" s="32"/>
      <c r="E137" s="27" t="s">
        <v>169</v>
      </c>
      <c r="J137" s="33"/>
    </row>
    <row r="138" spans="1:16" x14ac:dyDescent="0.25">
      <c r="A138" s="25" t="s">
        <v>24</v>
      </c>
      <c r="B138" s="25">
        <v>36</v>
      </c>
      <c r="C138" s="26" t="s">
        <v>170</v>
      </c>
      <c r="D138" s="25" t="s">
        <v>51</v>
      </c>
      <c r="E138" s="27" t="s">
        <v>171</v>
      </c>
      <c r="F138" s="28" t="s">
        <v>83</v>
      </c>
      <c r="G138" s="29">
        <v>150</v>
      </c>
      <c r="H138" s="30">
        <v>0</v>
      </c>
      <c r="I138" s="30">
        <f>ROUND(G138*H138,P4)</f>
        <v>0</v>
      </c>
      <c r="J138" s="25"/>
      <c r="O138" s="31">
        <f>I138*0.21</f>
        <v>0</v>
      </c>
      <c r="P138">
        <v>3</v>
      </c>
    </row>
    <row r="139" spans="1:16" x14ac:dyDescent="0.25">
      <c r="A139" s="25" t="s">
        <v>29</v>
      </c>
      <c r="B139" s="32"/>
      <c r="E139" s="35" t="s">
        <v>51</v>
      </c>
      <c r="J139" s="33"/>
    </row>
    <row r="140" spans="1:16" ht="30" x14ac:dyDescent="0.25">
      <c r="A140" s="25" t="s">
        <v>31</v>
      </c>
      <c r="B140" s="32"/>
      <c r="E140" s="34" t="s">
        <v>153</v>
      </c>
      <c r="J140" s="33"/>
    </row>
    <row r="141" spans="1:16" ht="195" x14ac:dyDescent="0.25">
      <c r="A141" s="25" t="s">
        <v>33</v>
      </c>
      <c r="B141" s="32"/>
      <c r="E141" s="27" t="s">
        <v>169</v>
      </c>
      <c r="J141" s="33"/>
    </row>
    <row r="142" spans="1:16" x14ac:dyDescent="0.25">
      <c r="A142" s="25" t="s">
        <v>24</v>
      </c>
      <c r="B142" s="25">
        <v>37</v>
      </c>
      <c r="C142" s="26" t="s">
        <v>172</v>
      </c>
      <c r="D142" s="25" t="s">
        <v>51</v>
      </c>
      <c r="E142" s="27" t="s">
        <v>173</v>
      </c>
      <c r="F142" s="28" t="s">
        <v>83</v>
      </c>
      <c r="G142" s="29">
        <v>150</v>
      </c>
      <c r="H142" s="30">
        <v>0</v>
      </c>
      <c r="I142" s="30">
        <f>ROUND(G142*H142,P4)</f>
        <v>0</v>
      </c>
      <c r="J142" s="25"/>
      <c r="O142" s="31">
        <f>I142*0.21</f>
        <v>0</v>
      </c>
      <c r="P142">
        <v>3</v>
      </c>
    </row>
    <row r="143" spans="1:16" x14ac:dyDescent="0.25">
      <c r="A143" s="25" t="s">
        <v>29</v>
      </c>
      <c r="B143" s="32"/>
      <c r="E143" s="35" t="s">
        <v>51</v>
      </c>
      <c r="J143" s="33"/>
    </row>
    <row r="144" spans="1:16" ht="30" x14ac:dyDescent="0.25">
      <c r="A144" s="25" t="s">
        <v>31</v>
      </c>
      <c r="B144" s="32"/>
      <c r="E144" s="34" t="s">
        <v>153</v>
      </c>
      <c r="J144" s="33"/>
    </row>
    <row r="145" spans="1:16" ht="195" x14ac:dyDescent="0.25">
      <c r="A145" s="25" t="s">
        <v>33</v>
      </c>
      <c r="B145" s="32"/>
      <c r="E145" s="27" t="s">
        <v>169</v>
      </c>
      <c r="J145" s="33"/>
    </row>
    <row r="146" spans="1:16" x14ac:dyDescent="0.25">
      <c r="A146" s="19" t="s">
        <v>21</v>
      </c>
      <c r="B146" s="20"/>
      <c r="C146" s="21" t="s">
        <v>174</v>
      </c>
      <c r="D146" s="22"/>
      <c r="E146" s="19" t="s">
        <v>175</v>
      </c>
      <c r="F146" s="22"/>
      <c r="G146" s="22"/>
      <c r="H146" s="22"/>
      <c r="I146" s="23">
        <f>SUMIFS(I147:I149,A147:A149,"P")</f>
        <v>0</v>
      </c>
      <c r="J146" s="24"/>
    </row>
    <row r="147" spans="1:16" x14ac:dyDescent="0.25">
      <c r="A147" s="25" t="s">
        <v>24</v>
      </c>
      <c r="B147" s="25">
        <v>38</v>
      </c>
      <c r="C147" s="26" t="s">
        <v>176</v>
      </c>
      <c r="D147" s="25" t="s">
        <v>51</v>
      </c>
      <c r="E147" s="27" t="s">
        <v>177</v>
      </c>
      <c r="F147" s="28" t="s">
        <v>178</v>
      </c>
      <c r="G147" s="29">
        <v>19</v>
      </c>
      <c r="H147" s="30">
        <v>0</v>
      </c>
      <c r="I147" s="30">
        <f>ROUND(G147*H147,P4)</f>
        <v>0</v>
      </c>
      <c r="J147" s="25"/>
      <c r="O147" s="31">
        <f>I147*0.21</f>
        <v>0</v>
      </c>
      <c r="P147">
        <v>3</v>
      </c>
    </row>
    <row r="148" spans="1:16" x14ac:dyDescent="0.25">
      <c r="A148" s="25" t="s">
        <v>29</v>
      </c>
      <c r="B148" s="32"/>
      <c r="E148" s="27" t="s">
        <v>179</v>
      </c>
      <c r="J148" s="33"/>
    </row>
    <row r="149" spans="1:16" ht="330" x14ac:dyDescent="0.25">
      <c r="A149" s="25" t="s">
        <v>33</v>
      </c>
      <c r="B149" s="32"/>
      <c r="E149" s="27" t="s">
        <v>180</v>
      </c>
      <c r="J149" s="33"/>
    </row>
    <row r="150" spans="1:16" x14ac:dyDescent="0.25">
      <c r="A150" s="19" t="s">
        <v>21</v>
      </c>
      <c r="B150" s="20"/>
      <c r="C150" s="21" t="s">
        <v>181</v>
      </c>
      <c r="D150" s="22"/>
      <c r="E150" s="19" t="s">
        <v>182</v>
      </c>
      <c r="F150" s="22"/>
      <c r="G150" s="22"/>
      <c r="H150" s="22"/>
      <c r="I150" s="23">
        <f>SUMIFS(I151:I183,A151:A183,"P")</f>
        <v>0</v>
      </c>
      <c r="J150" s="24"/>
    </row>
    <row r="151" spans="1:16" ht="30" x14ac:dyDescent="0.25">
      <c r="A151" s="25" t="s">
        <v>24</v>
      </c>
      <c r="B151" s="25">
        <v>39</v>
      </c>
      <c r="C151" s="26" t="s">
        <v>183</v>
      </c>
      <c r="D151" s="25" t="s">
        <v>51</v>
      </c>
      <c r="E151" s="27" t="s">
        <v>184</v>
      </c>
      <c r="F151" s="28" t="s">
        <v>178</v>
      </c>
      <c r="G151" s="29">
        <v>41</v>
      </c>
      <c r="H151" s="30">
        <v>0</v>
      </c>
      <c r="I151" s="30">
        <f>ROUND(G151*H151,P4)</f>
        <v>0</v>
      </c>
      <c r="J151" s="25"/>
      <c r="O151" s="31">
        <f>I151*0.21</f>
        <v>0</v>
      </c>
      <c r="P151">
        <v>3</v>
      </c>
    </row>
    <row r="152" spans="1:16" x14ac:dyDescent="0.25">
      <c r="A152" s="25" t="s">
        <v>29</v>
      </c>
      <c r="B152" s="32"/>
      <c r="E152" s="27" t="s">
        <v>185</v>
      </c>
      <c r="J152" s="33"/>
    </row>
    <row r="153" spans="1:16" ht="225" x14ac:dyDescent="0.25">
      <c r="A153" s="25" t="s">
        <v>33</v>
      </c>
      <c r="B153" s="32"/>
      <c r="E153" s="27" t="s">
        <v>186</v>
      </c>
      <c r="J153" s="33"/>
    </row>
    <row r="154" spans="1:16" x14ac:dyDescent="0.25">
      <c r="A154" s="25" t="s">
        <v>24</v>
      </c>
      <c r="B154" s="25">
        <v>40</v>
      </c>
      <c r="C154" s="26" t="s">
        <v>187</v>
      </c>
      <c r="D154" s="25" t="s">
        <v>51</v>
      </c>
      <c r="E154" s="27" t="s">
        <v>188</v>
      </c>
      <c r="F154" s="28" t="s">
        <v>178</v>
      </c>
      <c r="G154" s="29">
        <v>30</v>
      </c>
      <c r="H154" s="30">
        <v>0</v>
      </c>
      <c r="I154" s="30">
        <f>ROUND(G154*H154,P4)</f>
        <v>0</v>
      </c>
      <c r="J154" s="25"/>
      <c r="O154" s="31">
        <f>I154*0.21</f>
        <v>0</v>
      </c>
      <c r="P154">
        <v>3</v>
      </c>
    </row>
    <row r="155" spans="1:16" ht="30" x14ac:dyDescent="0.25">
      <c r="A155" s="25" t="s">
        <v>29</v>
      </c>
      <c r="B155" s="32"/>
      <c r="E155" s="27" t="s">
        <v>189</v>
      </c>
      <c r="J155" s="33"/>
    </row>
    <row r="156" spans="1:16" ht="120" x14ac:dyDescent="0.25">
      <c r="A156" s="25" t="s">
        <v>33</v>
      </c>
      <c r="B156" s="32"/>
      <c r="E156" s="27" t="s">
        <v>190</v>
      </c>
      <c r="J156" s="33"/>
    </row>
    <row r="157" spans="1:16" x14ac:dyDescent="0.25">
      <c r="A157" s="25" t="s">
        <v>24</v>
      </c>
      <c r="B157" s="25">
        <v>41</v>
      </c>
      <c r="C157" s="26" t="s">
        <v>191</v>
      </c>
      <c r="D157" s="25" t="s">
        <v>51</v>
      </c>
      <c r="E157" s="27" t="s">
        <v>192</v>
      </c>
      <c r="F157" s="28" t="s">
        <v>63</v>
      </c>
      <c r="G157" s="29">
        <v>2</v>
      </c>
      <c r="H157" s="30">
        <v>0</v>
      </c>
      <c r="I157" s="30">
        <f>ROUND(G157*H157,P4)</f>
        <v>0</v>
      </c>
      <c r="J157" s="25"/>
      <c r="O157" s="31">
        <f>I157*0.21</f>
        <v>0</v>
      </c>
      <c r="P157">
        <v>3</v>
      </c>
    </row>
    <row r="158" spans="1:16" x14ac:dyDescent="0.25">
      <c r="A158" s="25" t="s">
        <v>29</v>
      </c>
      <c r="B158" s="32"/>
      <c r="E158" s="27" t="s">
        <v>193</v>
      </c>
      <c r="J158" s="33"/>
    </row>
    <row r="159" spans="1:16" ht="60" x14ac:dyDescent="0.25">
      <c r="A159" s="25" t="s">
        <v>33</v>
      </c>
      <c r="B159" s="32"/>
      <c r="E159" s="27" t="s">
        <v>194</v>
      </c>
      <c r="J159" s="33"/>
    </row>
    <row r="160" spans="1:16" x14ac:dyDescent="0.25">
      <c r="A160" s="25" t="s">
        <v>24</v>
      </c>
      <c r="B160" s="25">
        <v>42</v>
      </c>
      <c r="C160" s="26" t="s">
        <v>195</v>
      </c>
      <c r="D160" s="25" t="s">
        <v>51</v>
      </c>
      <c r="E160" s="27" t="s">
        <v>196</v>
      </c>
      <c r="F160" s="28" t="s">
        <v>83</v>
      </c>
      <c r="G160" s="29">
        <v>12.5</v>
      </c>
      <c r="H160" s="30">
        <v>0</v>
      </c>
      <c r="I160" s="30">
        <f>ROUND(G160*H160,P4)</f>
        <v>0</v>
      </c>
      <c r="J160" s="25"/>
      <c r="O160" s="31">
        <f>I160*0.21</f>
        <v>0</v>
      </c>
      <c r="P160">
        <v>3</v>
      </c>
    </row>
    <row r="161" spans="1:16" x14ac:dyDescent="0.25">
      <c r="A161" s="25" t="s">
        <v>29</v>
      </c>
      <c r="B161" s="32"/>
      <c r="E161" s="35" t="s">
        <v>51</v>
      </c>
      <c r="J161" s="33"/>
    </row>
    <row r="162" spans="1:16" ht="30" x14ac:dyDescent="0.25">
      <c r="A162" s="25" t="s">
        <v>31</v>
      </c>
      <c r="B162" s="32"/>
      <c r="E162" s="34" t="s">
        <v>197</v>
      </c>
      <c r="J162" s="33"/>
    </row>
    <row r="163" spans="1:16" ht="105" x14ac:dyDescent="0.25">
      <c r="A163" s="25" t="s">
        <v>33</v>
      </c>
      <c r="B163" s="32"/>
      <c r="E163" s="27" t="s">
        <v>198</v>
      </c>
      <c r="J163" s="33"/>
    </row>
    <row r="164" spans="1:16" ht="30" x14ac:dyDescent="0.25">
      <c r="A164" s="25" t="s">
        <v>24</v>
      </c>
      <c r="B164" s="25">
        <v>43</v>
      </c>
      <c r="C164" s="26" t="s">
        <v>199</v>
      </c>
      <c r="D164" s="25" t="s">
        <v>51</v>
      </c>
      <c r="E164" s="27" t="s">
        <v>200</v>
      </c>
      <c r="F164" s="28" t="s">
        <v>178</v>
      </c>
      <c r="G164" s="29">
        <v>32</v>
      </c>
      <c r="H164" s="30">
        <v>0</v>
      </c>
      <c r="I164" s="30">
        <f>ROUND(G164*H164,P4)</f>
        <v>0</v>
      </c>
      <c r="J164" s="25"/>
      <c r="O164" s="31">
        <f>I164*0.21</f>
        <v>0</v>
      </c>
      <c r="P164">
        <v>3</v>
      </c>
    </row>
    <row r="165" spans="1:16" x14ac:dyDescent="0.25">
      <c r="A165" s="25" t="s">
        <v>29</v>
      </c>
      <c r="B165" s="32"/>
      <c r="E165" s="27" t="s">
        <v>201</v>
      </c>
      <c r="J165" s="33"/>
    </row>
    <row r="166" spans="1:16" ht="30" x14ac:dyDescent="0.25">
      <c r="A166" s="25" t="s">
        <v>31</v>
      </c>
      <c r="B166" s="32"/>
      <c r="E166" s="34" t="s">
        <v>202</v>
      </c>
      <c r="J166" s="33"/>
    </row>
    <row r="167" spans="1:16" ht="90" x14ac:dyDescent="0.25">
      <c r="A167" s="25" t="s">
        <v>33</v>
      </c>
      <c r="B167" s="32"/>
      <c r="E167" s="27" t="s">
        <v>203</v>
      </c>
      <c r="J167" s="33"/>
    </row>
    <row r="168" spans="1:16" x14ac:dyDescent="0.25">
      <c r="A168" s="25" t="s">
        <v>24</v>
      </c>
      <c r="B168" s="25">
        <v>44</v>
      </c>
      <c r="C168" s="26" t="s">
        <v>204</v>
      </c>
      <c r="D168" s="25" t="s">
        <v>51</v>
      </c>
      <c r="E168" s="27" t="s">
        <v>205</v>
      </c>
      <c r="F168" s="28" t="s">
        <v>178</v>
      </c>
      <c r="G168" s="29">
        <v>15</v>
      </c>
      <c r="H168" s="30">
        <v>0</v>
      </c>
      <c r="I168" s="30">
        <f>ROUND(G168*H168,P4)</f>
        <v>0</v>
      </c>
      <c r="J168" s="25"/>
      <c r="O168" s="31">
        <f>I168*0.21</f>
        <v>0</v>
      </c>
      <c r="P168">
        <v>3</v>
      </c>
    </row>
    <row r="169" spans="1:16" x14ac:dyDescent="0.25">
      <c r="A169" s="25" t="s">
        <v>29</v>
      </c>
      <c r="B169" s="32"/>
      <c r="E169" s="27" t="s">
        <v>206</v>
      </c>
      <c r="J169" s="33"/>
    </row>
    <row r="170" spans="1:16" ht="30" x14ac:dyDescent="0.25">
      <c r="A170" s="25" t="s">
        <v>31</v>
      </c>
      <c r="B170" s="32"/>
      <c r="E170" s="34" t="s">
        <v>207</v>
      </c>
      <c r="J170" s="33"/>
    </row>
    <row r="171" spans="1:16" ht="75" x14ac:dyDescent="0.25">
      <c r="A171" s="25" t="s">
        <v>33</v>
      </c>
      <c r="B171" s="32"/>
      <c r="E171" s="27" t="s">
        <v>208</v>
      </c>
      <c r="J171" s="33"/>
    </row>
    <row r="172" spans="1:16" x14ac:dyDescent="0.25">
      <c r="A172" s="25" t="s">
        <v>24</v>
      </c>
      <c r="B172" s="25">
        <v>45</v>
      </c>
      <c r="C172" s="26" t="s">
        <v>209</v>
      </c>
      <c r="D172" s="25" t="s">
        <v>51</v>
      </c>
      <c r="E172" s="27" t="s">
        <v>210</v>
      </c>
      <c r="F172" s="28" t="s">
        <v>178</v>
      </c>
      <c r="G172" s="29">
        <v>15</v>
      </c>
      <c r="H172" s="30">
        <v>0</v>
      </c>
      <c r="I172" s="30">
        <f>ROUND(G172*H172,P4)</f>
        <v>0</v>
      </c>
      <c r="J172" s="25"/>
      <c r="O172" s="31">
        <f>I172*0.21</f>
        <v>0</v>
      </c>
      <c r="P172">
        <v>3</v>
      </c>
    </row>
    <row r="173" spans="1:16" x14ac:dyDescent="0.25">
      <c r="A173" s="25" t="s">
        <v>29</v>
      </c>
      <c r="B173" s="32"/>
      <c r="E173" s="27" t="s">
        <v>211</v>
      </c>
      <c r="J173" s="33"/>
    </row>
    <row r="174" spans="1:16" ht="30" x14ac:dyDescent="0.25">
      <c r="A174" s="25" t="s">
        <v>31</v>
      </c>
      <c r="B174" s="32"/>
      <c r="E174" s="34" t="s">
        <v>207</v>
      </c>
      <c r="J174" s="33"/>
    </row>
    <row r="175" spans="1:16" ht="90" x14ac:dyDescent="0.25">
      <c r="A175" s="25" t="s">
        <v>33</v>
      </c>
      <c r="B175" s="32"/>
      <c r="E175" s="27" t="s">
        <v>212</v>
      </c>
      <c r="J175" s="33"/>
    </row>
    <row r="176" spans="1:16" x14ac:dyDescent="0.25">
      <c r="A176" s="25" t="s">
        <v>24</v>
      </c>
      <c r="B176" s="25">
        <v>46</v>
      </c>
      <c r="C176" s="26" t="s">
        <v>213</v>
      </c>
      <c r="D176" s="25" t="s">
        <v>51</v>
      </c>
      <c r="E176" s="27" t="s">
        <v>214</v>
      </c>
      <c r="F176" s="28" t="s">
        <v>87</v>
      </c>
      <c r="G176" s="29">
        <v>27</v>
      </c>
      <c r="H176" s="30">
        <v>0</v>
      </c>
      <c r="I176" s="30">
        <f>ROUND(G176*H176,P4)</f>
        <v>0</v>
      </c>
      <c r="J176" s="25"/>
      <c r="O176" s="31">
        <f>I176*0.21</f>
        <v>0</v>
      </c>
      <c r="P176">
        <v>3</v>
      </c>
    </row>
    <row r="177" spans="1:16" x14ac:dyDescent="0.25">
      <c r="A177" s="25" t="s">
        <v>29</v>
      </c>
      <c r="B177" s="32"/>
      <c r="E177" s="27" t="s">
        <v>215</v>
      </c>
      <c r="J177" s="33"/>
    </row>
    <row r="178" spans="1:16" ht="45" x14ac:dyDescent="0.25">
      <c r="A178" s="25" t="s">
        <v>31</v>
      </c>
      <c r="B178" s="32"/>
      <c r="E178" s="34" t="s">
        <v>216</v>
      </c>
      <c r="J178" s="33"/>
    </row>
    <row r="179" spans="1:16" ht="180" x14ac:dyDescent="0.25">
      <c r="A179" s="25" t="s">
        <v>33</v>
      </c>
      <c r="B179" s="32"/>
      <c r="E179" s="27" t="s">
        <v>217</v>
      </c>
      <c r="J179" s="33"/>
    </row>
    <row r="180" spans="1:16" x14ac:dyDescent="0.25">
      <c r="A180" s="25" t="s">
        <v>24</v>
      </c>
      <c r="B180" s="25">
        <v>47</v>
      </c>
      <c r="C180" s="26" t="s">
        <v>218</v>
      </c>
      <c r="D180" s="25" t="s">
        <v>51</v>
      </c>
      <c r="E180" s="27" t="s">
        <v>219</v>
      </c>
      <c r="F180" s="28" t="s">
        <v>87</v>
      </c>
      <c r="G180" s="29">
        <v>13.5</v>
      </c>
      <c r="H180" s="30">
        <v>0</v>
      </c>
      <c r="I180" s="30">
        <f>ROUND(G180*H180,P4)</f>
        <v>0</v>
      </c>
      <c r="J180" s="25"/>
      <c r="O180" s="31">
        <f>I180*0.21</f>
        <v>0</v>
      </c>
      <c r="P180">
        <v>3</v>
      </c>
    </row>
    <row r="181" spans="1:16" x14ac:dyDescent="0.25">
      <c r="A181" s="25" t="s">
        <v>29</v>
      </c>
      <c r="B181" s="32"/>
      <c r="E181" s="27" t="s">
        <v>220</v>
      </c>
      <c r="J181" s="33"/>
    </row>
    <row r="182" spans="1:16" ht="30" x14ac:dyDescent="0.25">
      <c r="A182" s="25" t="s">
        <v>31</v>
      </c>
      <c r="B182" s="32"/>
      <c r="E182" s="34" t="s">
        <v>221</v>
      </c>
      <c r="J182" s="33"/>
    </row>
    <row r="183" spans="1:16" ht="180" x14ac:dyDescent="0.25">
      <c r="A183" s="25" t="s">
        <v>33</v>
      </c>
      <c r="B183" s="36"/>
      <c r="C183" s="37"/>
      <c r="D183" s="37"/>
      <c r="E183" s="27" t="s">
        <v>217</v>
      </c>
      <c r="F183" s="37"/>
      <c r="G183" s="37"/>
      <c r="H183" s="37"/>
      <c r="I183" s="37"/>
      <c r="J183" s="38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PACHL\user</dc:creator>
  <cp:lastModifiedBy>Krejča Tomáš</cp:lastModifiedBy>
  <dcterms:created xsi:type="dcterms:W3CDTF">2025-05-13T14:27:18Z</dcterms:created>
  <dcterms:modified xsi:type="dcterms:W3CDTF">2025-05-15T07:45:19Z</dcterms:modified>
</cp:coreProperties>
</file>