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tomas_krejca_ksus_cz/Documents/Documents/Projekty/V projektu/II_126 Soutice a II_116 Nový Knín/II-126 Soutice/Soutěž II/"/>
    </mc:Choice>
  </mc:AlternateContent>
  <xr:revisionPtr revIDLastSave="3" documentId="11_19436201FD45220A4347ABCDCB962E918A26F565" xr6:coauthVersionLast="47" xr6:coauthVersionMax="47" xr10:uidLastSave="{61D1C6C5-B4CE-441B-875A-705EDD405098}"/>
  <bookViews>
    <workbookView xWindow="28680" yWindow="-120" windowWidth="29040" windowHeight="15720" xr2:uid="{00000000-000D-0000-FFFF-FFFF00000000}"/>
  </bookViews>
  <sheets>
    <sheet name="II126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6" i="2" l="1"/>
  <c r="I246" i="2"/>
  <c r="I242" i="2"/>
  <c r="O242" i="2" s="1"/>
  <c r="I238" i="2"/>
  <c r="O238" i="2" s="1"/>
  <c r="O234" i="2"/>
  <c r="I234" i="2"/>
  <c r="O230" i="2"/>
  <c r="I230" i="2"/>
  <c r="I226" i="2"/>
  <c r="I208" i="2" s="1"/>
  <c r="O223" i="2"/>
  <c r="I223" i="2"/>
  <c r="O220" i="2"/>
  <c r="I220" i="2"/>
  <c r="I217" i="2"/>
  <c r="O217" i="2" s="1"/>
  <c r="I213" i="2"/>
  <c r="O213" i="2" s="1"/>
  <c r="O209" i="2"/>
  <c r="I209" i="2"/>
  <c r="I201" i="2"/>
  <c r="I205" i="2"/>
  <c r="O205" i="2" s="1"/>
  <c r="O202" i="2"/>
  <c r="I202" i="2"/>
  <c r="I188" i="2"/>
  <c r="I197" i="2"/>
  <c r="O197" i="2" s="1"/>
  <c r="I193" i="2"/>
  <c r="O193" i="2" s="1"/>
  <c r="O189" i="2"/>
  <c r="I189" i="2"/>
  <c r="I183" i="2"/>
  <c r="I184" i="2"/>
  <c r="O184" i="2" s="1"/>
  <c r="I179" i="2"/>
  <c r="O179" i="2" s="1"/>
  <c r="I175" i="2"/>
  <c r="O175" i="2" s="1"/>
  <c r="I171" i="2"/>
  <c r="O171" i="2" s="1"/>
  <c r="O167" i="2"/>
  <c r="I167" i="2"/>
  <c r="I163" i="2"/>
  <c r="O163" i="2" s="1"/>
  <c r="O159" i="2"/>
  <c r="I159" i="2"/>
  <c r="I154" i="2" s="1"/>
  <c r="I155" i="2"/>
  <c r="O155" i="2" s="1"/>
  <c r="I150" i="2"/>
  <c r="O150" i="2" s="1"/>
  <c r="I146" i="2"/>
  <c r="O146" i="2" s="1"/>
  <c r="I142" i="2"/>
  <c r="O142" i="2" s="1"/>
  <c r="I138" i="2"/>
  <c r="O138" i="2" s="1"/>
  <c r="I120" i="2"/>
  <c r="I133" i="2"/>
  <c r="O133" i="2" s="1"/>
  <c r="I129" i="2"/>
  <c r="O129" i="2" s="1"/>
  <c r="I125" i="2"/>
  <c r="O125" i="2" s="1"/>
  <c r="O121" i="2"/>
  <c r="I121" i="2"/>
  <c r="I116" i="2"/>
  <c r="O116" i="2" s="1"/>
  <c r="O112" i="2"/>
  <c r="I112" i="2"/>
  <c r="I108" i="2"/>
  <c r="O108" i="2" s="1"/>
  <c r="I104" i="2"/>
  <c r="O104" i="2" s="1"/>
  <c r="O99" i="2"/>
  <c r="I99" i="2"/>
  <c r="I95" i="2"/>
  <c r="O95" i="2" s="1"/>
  <c r="I91" i="2"/>
  <c r="O91" i="2" s="1"/>
  <c r="I87" i="2"/>
  <c r="O87" i="2" s="1"/>
  <c r="I83" i="2"/>
  <c r="O83" i="2" s="1"/>
  <c r="I79" i="2"/>
  <c r="O79" i="2" s="1"/>
  <c r="O75" i="2"/>
  <c r="I75" i="2"/>
  <c r="I71" i="2"/>
  <c r="O71" i="2" s="1"/>
  <c r="I67" i="2"/>
  <c r="I59" i="2" s="1"/>
  <c r="I63" i="2"/>
  <c r="O63" i="2" s="1"/>
  <c r="I60" i="2"/>
  <c r="O60" i="2" s="1"/>
  <c r="I8" i="2"/>
  <c r="O56" i="2"/>
  <c r="I56" i="2"/>
  <c r="I53" i="2"/>
  <c r="O53" i="2" s="1"/>
  <c r="I50" i="2"/>
  <c r="O50" i="2" s="1"/>
  <c r="O47" i="2"/>
  <c r="I47" i="2"/>
  <c r="I44" i="2"/>
  <c r="O44" i="2" s="1"/>
  <c r="I41" i="2"/>
  <c r="O41" i="2" s="1"/>
  <c r="O38" i="2"/>
  <c r="I38" i="2"/>
  <c r="I35" i="2"/>
  <c r="O35" i="2" s="1"/>
  <c r="I32" i="2"/>
  <c r="O32" i="2" s="1"/>
  <c r="O29" i="2"/>
  <c r="I29" i="2"/>
  <c r="I26" i="2"/>
  <c r="O26" i="2" s="1"/>
  <c r="I23" i="2"/>
  <c r="O23" i="2" s="1"/>
  <c r="I20" i="2"/>
  <c r="O20" i="2" s="1"/>
  <c r="I17" i="2"/>
  <c r="O17" i="2" s="1"/>
  <c r="I13" i="2"/>
  <c r="O13" i="2" s="1"/>
  <c r="O9" i="2"/>
  <c r="I9" i="2"/>
  <c r="I3" i="2" l="1"/>
  <c r="O226" i="2"/>
  <c r="O67" i="2"/>
  <c r="I103" i="2"/>
  <c r="I137" i="2"/>
</calcChain>
</file>

<file path=xl/sharedStrings.xml><?xml version="1.0" encoding="utf-8"?>
<sst xmlns="http://schemas.openxmlformats.org/spreadsheetml/2006/main" count="704" uniqueCount="306">
  <si>
    <t>EstiCon</t>
  </si>
  <si>
    <t xml:space="preserve">Firma: </t>
  </si>
  <si>
    <t>Soupis prací objektu</t>
  </si>
  <si>
    <t>S</t>
  </si>
  <si>
    <t>Stavba:</t>
  </si>
  <si>
    <t>II/126</t>
  </si>
  <si>
    <t>Soutice - Rekonstrukce propustku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</si>
  <si>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</si>
  <si>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</si>
  <si>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</si>
  <si>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</si>
  <si>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</si>
  <si>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</si>
  <si>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</si>
  <si>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</si>
  <si>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</si>
  <si>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</si>
  <si>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</si>
  <si>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</si>
  <si>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</si>
  <si>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</si>
  <si>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</si>
  <si>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</si>
  <si>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</si>
  <si>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014102</t>
  </si>
  <si>
    <t>R</t>
  </si>
  <si>
    <t>ULOŽENÍ ODPADU ZE STAVBY NA SKLÁDKU S OPRÁVNĚNÍM K OPĚTOVNÉMU VYUŽITÍ - RECYKLAČNÍ STŘEDISKO</t>
  </si>
  <si>
    <t>T</t>
  </si>
  <si>
    <t>PP</t>
  </si>
  <si>
    <t>beton z demolice říms_x000D_
Náklad na uložení do recyklačního střediska či na skládku s oprávněním k opětovnému využítí dodaného typu odpadu. _x000D_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</si>
  <si>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VV</t>
  </si>
  <si>
    <t>položka 96616 2*3 = 6,000 [A]_x000D_
Celkové množství = 6,000</t>
  </si>
  <si>
    <t>TS</t>
  </si>
  <si>
    <t>Položka zahrnuje:
- veškeré poplatky provozovateli skládky související s uložením odpadu na skládce.
Položka nezahrnuje:
- x</t>
  </si>
  <si>
    <t>014103</t>
  </si>
  <si>
    <t>t</t>
  </si>
  <si>
    <t>zemina pro demolici propustku - nevhodný materiál pro další použití_x000D_
kámen z demolice NK propustku a podkladních vrstev vozovky_x000D_
Náklad na uložení do recyklačního střediska či na skládku s oprávněním k opětovnému využítí dodaného typu odpadu. _x000D_
Zhotovitel doloží  platné oprávnění opravňující ho k nakládání s odpady. Dále předloží doklady o uložení tzv.Průvodku odpadu (s uvedením SPZ, množství-váhy, názvu odpadu, místo dalšího využí odpadu). Tuto průvodu odsouhlasí zástupci smluvních stran.</t>
  </si>
  <si>
    <t>položka 13173+12960 + 96613+11332 2*(840+12+67+56) = 1950,000 [A]_x000D_
Celkové množství = 1950,000</t>
  </si>
  <si>
    <t>02710</t>
  </si>
  <si>
    <t>1</t>
  </si>
  <si>
    <t>POMOC PRÁCE ZŘÍZ NEBO ZAJIŠŤ OBJÍŽĎKY A PŘÍSTUP CESTY</t>
  </si>
  <si>
    <t>KPL</t>
  </si>
  <si>
    <t>objízdná trasa vč. přechodné úpravy provozu, provizorní dopravní značení</t>
  </si>
  <si>
    <t>Položka zahrnuje:
- veškeré náklady spojené se zřízením nebo zajištěním objížďky a přístupové cesty
Položka nezahrnuje:
- x</t>
  </si>
  <si>
    <t>2</t>
  </si>
  <si>
    <t>Opravy objízdných tras včetně návozních tras a komunikací dotčených stavbou :_x000D_
Náklad zahrnuje i nutný pasport objízdných tras před zahájením stavby a repasport po dokončení stavby._x000D_
Povinná pevná částka pro všechny zhotovitele ve výši 500.000,- Kč_x000D_
Předpokládáme opravu obrusné vrstvy vozovky tzn. frézování, nová vrstva ACO a obnova VDZ.</t>
  </si>
  <si>
    <t>3</t>
  </si>
  <si>
    <t>Projednání objízdné trasy se všemi dotčenými organizacemi</t>
  </si>
  <si>
    <t>02720</t>
  </si>
  <si>
    <t/>
  </si>
  <si>
    <t>POMOC PRÁCE ZŘÍZ NEBO ZAJIŠŤ REGULACI A OCHRANU DOPRAVY</t>
  </si>
  <si>
    <t>2 omluvné tabule dle standardu KSUS</t>
  </si>
  <si>
    <t>Položka zahrnuje:
- veškeré náklady spojené s objednatelem požadovanými zařízeními
Položka nezahrnuje:
- x</t>
  </si>
  <si>
    <t>02910</t>
  </si>
  <si>
    <t>OSTATNÍ POŽADAVKY - ZEMĚMĚŘIČSKÁ MĚŘENÍ</t>
  </si>
  <si>
    <t>doprava, příprava podkladů, určení pevného měřického bodu pro mapování 1:500, technická_x000D_
nivelace, zaměření a zpracování mapy M1:500, digitální model terénu pro měřítko 1:500,_x000D_
předání zaměření skutečného stavu potřebných dat v tzv. jednotném výměnném formátu (JVF_x000D_
- dle specifik Vyhlášky o DTM 393/2020 Sb. Vyhláška o digitální technické mapě kraje.</t>
  </si>
  <si>
    <t>Položka zahrnuje:
- veškeré náklady spojené s objednatelem požadovanými pracemi
Položka nezahrnuje:
- x</t>
  </si>
  <si>
    <t>Geometrický plán včetně zavkladování na KN</t>
  </si>
  <si>
    <t>Položka zahrnuje:
- veškeré náklady spojené s objednatelem požadovanými pracemi
Položka nezahrnuje:
- x
Způsob stanovení:
- pro stanovení orientační investorské ceny určete jednotkovou cenu jako 1% odhadované ceny stavby</t>
  </si>
  <si>
    <t>029412</t>
  </si>
  <si>
    <t>OSTATNÍ POŽADAVKY - VYPRACOVÁNÍ MOSTNÍHO LISTU</t>
  </si>
  <si>
    <t>KUS</t>
  </si>
  <si>
    <t>vypracování mostního listu, 1. hlavní prohlídka vč. uložení do BMS</t>
  </si>
  <si>
    <t>02943</t>
  </si>
  <si>
    <t>OSTATNÍ POŽADAVKY - VYPRACOVÁNÍ RDS</t>
  </si>
  <si>
    <t>v tištěné a elektronické formě dle smlouvy o dílo</t>
  </si>
  <si>
    <t>02944</t>
  </si>
  <si>
    <t>OSTAT POŽADAVKY - DOKUMENTACE SKUTEČ PROVEDENÍ V DIGIT FORMĚ</t>
  </si>
  <si>
    <t>02950</t>
  </si>
  <si>
    <t>OSTATNÍ POŽADAVKY - POSUDKY, KONTROLY, REVIZNÍ ZPRÁVY</t>
  </si>
  <si>
    <t>BOZP, Havarijní plán</t>
  </si>
  <si>
    <t>02960</t>
  </si>
  <si>
    <t>OSTATNÍ POŽADAVKY - ODBORNÝ DOZOR</t>
  </si>
  <si>
    <t>geotechnický dozor zhotovitele při vrtání mikropilot_x000D_
bude čerpáno na základě rozhodnutí TDI, investora</t>
  </si>
  <si>
    <t>03100</t>
  </si>
  <si>
    <t>ZAŘÍZENÍ STAVENIŠTĚ - ZŘÍZENÍ</t>
  </si>
  <si>
    <t>Položka zahrnuje:
 objednatelem povolené náklady na pořízení  zhotovitelova zařízení
Položka nezahrnuje:
- x</t>
  </si>
  <si>
    <t>měsíc</t>
  </si>
  <si>
    <t>Položka zahrnuje:
 objednatelem povolené náklady na provozování a udržování zhotovitelova zařízení
Položka nezahrnuje:
- x</t>
  </si>
  <si>
    <t>ZAŘÍZENÍ STAVENIŠTĚ - ODSTRANĚNÍ</t>
  </si>
  <si>
    <t>Položka zahrnuje:
 objednatelem povolené náklady likvidaci zhotovitelova zařízení
Položka nezahrnuje:
- x</t>
  </si>
  <si>
    <t>Zemní práce</t>
  </si>
  <si>
    <t>11120</t>
  </si>
  <si>
    <t>ODSTRANĚNÍ KŘOVIN</t>
  </si>
  <si>
    <t>M2</t>
  </si>
  <si>
    <t>Položka zahrnuje:
- odstranění křovin a stromů do průměru 100 mm
- dopravu dřevin bez ohledu na vzdálenost
- spálení na hromadách nebo štěpkování
Položka nezahrnuje:
- x</t>
  </si>
  <si>
    <t>11332</t>
  </si>
  <si>
    <t>ODSTRANĚNÍ PODKLADŮ ZPEVNĚNÝCH PLOCH Z KAMENIVA NESTMELENÉHO</t>
  </si>
  <si>
    <t>M3</t>
  </si>
  <si>
    <t>odstranění nestmelených vrstev vozovky</t>
  </si>
  <si>
    <t>20*7*0,4 = 56,000 [A]_x000D_
Celkové množství = 56,000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</si>
  <si>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</si>
  <si>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11372</t>
  </si>
  <si>
    <t>FRÉZOVÁNÍ ZPEVNĚNÝCH PLOCH ASFALTOVÝCH</t>
  </si>
  <si>
    <t>frézování vozovky_x000D_
podléhá povinnému odkupu dle směrnice zadavatele</t>
  </si>
  <si>
    <t>30*7*0,1 = 21,000 [A]_x000D_
Celkové množství = 21,000</t>
  </si>
  <si>
    <t>12110</t>
  </si>
  <si>
    <t>SEJMUTÍ ORNICE NEBO LESNÍ PŮDY</t>
  </si>
  <si>
    <t>4*4*4*0,2 = 12,800 [A]_x000D_
Celkové množství = 12,800</t>
  </si>
  <si>
    <t>Položka zahrnuje:
- sejmutí ornice bez ohledu na tloušťku vrstvy
-  její vodorovnou dopravu
Položka nezahrnuje:
- uložení na trvalou skládku</t>
  </si>
  <si>
    <t>12960</t>
  </si>
  <si>
    <t>ČIŠTĚNÍ VODOTEČÍ A MELIORAČ KANÁLŮ OD NÁNOSŮ</t>
  </si>
  <si>
    <t>vyčištění nánosů z koryta potoka v délce cca 5m nad a pod propustkem</t>
  </si>
  <si>
    <t>20*2*0,3 = 12,000 [A]_x000D_
Celkové množství = 12,000</t>
  </si>
  <si>
    <t>Položka zahrnuje:
- vodorovnou a svislou dopravu, přemístění, přeložení, manipulace s materiálem a uložení na skládku.
Položka nezahrnuje:
-  poplatek za skládku, který se vykazuje v položce 0141** (s výjimkou malého množství  materiálu, kde je možné poplatek zahrnout do jednotkové ceny položky – tento fakt musí být uveden v doplňujícím textu k položce)</t>
  </si>
  <si>
    <t>13173</t>
  </si>
  <si>
    <t>HLOUBENÍ JAM ZAPAŽ I NEPAŽ TŘ. I</t>
  </si>
  <si>
    <t>výkopy pro propustek</t>
  </si>
  <si>
    <t>60*14 = 840,000 [A]_x000D_
Celkové množství = 840,000</t>
  </si>
  <si>
    <t>Položka zahrnuje:
- vodorovnou a svislou dopravu, přemístění, přeložení, manipulace s výkopkem
- kompletní provedení vykopávky nezapažené i zapažené
- ošetření výkopiště po celou dobu práce v něm vč. klimatických opatření
- ztížení vykopávek v blízkosti podzemního vedení, konstrukcí a objektů vč. jejich dočasného zajištění
- ztížení pod vodou, v okolí výbušnin, ve stísněných prostorech a pod.
- příplatek za lepivost
- těžení po vrstvách, pásech a po jiných nutných částech (figurách)
- čerpání vody vč. čerpacích jímek, potrubí a pohotovostní čerpací soupravy (viz ustanovení k pol. 1151,2)
- potřebné snížení hladiny podzemní vody
- těžení a rozpojování jednotlivých balvanů
- vytahování a nošení výkopku
- svahování a přesvah. svahů do konečného tvaru, výměna hornin v podloží a v pláni znehodnocené klimatickými vlivy
- ruční vykopávky, odstranění kořenů a napadávek
- pažení, vzepření a rozepření vč. přepažování (vyjma pažení záporového a štětových stěn)
- úpravu, ochranu a očištění dna, základové spáry, stěn a svahů
- odvedení nebo obvedení vody v okolí výkopiště a ve výkopišti
- třídění výkopku
- veškeré pomocné konstrukce umožňující provedení vykopávky (příjezdy, sjezdy, nájezdy, lešení, podpěr. konstr., přemostění, zpevněné plochy, zakrytí a pod.)
Položka nezahrnuje:
- uložení zeminy (na skládku, do násypu) ani poplatky za skládku, vykazují se v položce č.0141**</t>
  </si>
  <si>
    <t>17120</t>
  </si>
  <si>
    <t>ULOŽENÍ SYPANINY DO NÁSYPŮ A NA SKLÁDKY BEZ ZHUTNĚNÍ</t>
  </si>
  <si>
    <t>zemina - výkop pro koryto vodoteče (12960) + pro propustek (13173)</t>
  </si>
  <si>
    <t>12+840 = 852,000 [A]_x000D_
Celkové množství = 852,000</t>
  </si>
  <si>
    <t>Položka zahrnuje:
- kompletní provedení zemní konstrukce do předepsaného tvaru
- ošetření úložiště po celou dobu práce v něm vč. klimatických opatření
- ztížení v okolí vedení, konstrukcí a objektů a jejich dočasné zajištění
- ztížení provádění ve ztížených podmínkách a stísněných prostorech
- ztížené ukládání sypaniny pod vodu
- ukládání po vrstvách a po jiných nutných částech (figurách) vč. dosypávek
- spouštění a nošení materiálu
- úprava, očištění a ochrana podloží a svahů
- svahování,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</si>
  <si>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173103</t>
  </si>
  <si>
    <t>ZEMNÍ KRAJNICE A DOSYPÁVKY SE ZHUT DO 100% PS</t>
  </si>
  <si>
    <t>dosypání krajnice</t>
  </si>
  <si>
    <t>40*0,2 = 8,000 [A]_x000D_
Celkové množství = 8,000</t>
  </si>
  <si>
    <t>Položka zahrnuje:
- kompletní provedení zemní konstrukce vč. výběru vhodného materiálu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ruční hutnění
- svahování, hutnění a uzavírání povrchů svahů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</si>
  <si>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17481</t>
  </si>
  <si>
    <t>ZÁSYP JAM A RÝH Z NAKUPOVANÝCH MATERIÁLŮ</t>
  </si>
  <si>
    <t>zpětný zásyp propustku</t>
  </si>
  <si>
    <t>55*14 = 770,000 [A]_x000D_
Celkové množství = 770,000</t>
  </si>
  <si>
    <t>Položka zahrnuje:
- kompletní provedení zemní konstrukce včetně nákupu a dopravy materiálu dle zadávací dokumentace
- úprava  ukládaného  materiálu  vlhčením,  tříděním,  promícháním  nebo  vysoušením,  příp. jiné úpravy za účelem zlepšení jeho  mech. vlastností
- hutnění i různé míry hutnění 
- ošetření úložiště po celou dobu práce v něm vč. klimatických opatření
- ztížení v okolí vedení, konstrukcí a objektů a jejich dočasné zajištění
- ztížení provádění vč. hutnění ve ztížených podmínkách a stísněných prostorech
- ztížené ukládání sypaniny pod vodu
- ukládání po vrstvách a po jiných nutných částech (figurách) vč. dosypávek
- spouštění a nošení materiálu
- výměna částí zemní konstrukce znehodnocené klimatickými vlivy
- udržování úložiště a jeho ochrana proti vodě
- odvedení nebo obvedení vody v okolí úložiště a v úložišti
- veškeré  pomocné konstrukce umožňující provedení  zemní konstrukce  (příjezdy,  sjezdy,  nájezdy, lešení, podpěrné konstrukce, přemostění, zpevněné plochy, zakrytí a pod.)
Položka nezahrnuje:
- x</t>
  </si>
  <si>
    <t>18224</t>
  </si>
  <si>
    <t>ROZPROSTŘENÍ ORNICE VE SVAHU V TL DO 0,25M</t>
  </si>
  <si>
    <t>4*4*4 = 64,000 [A]_x000D_
Celkové množství = 64,000</t>
  </si>
  <si>
    <t>Položka zahrnuje:
- nutné přemístění ornice z dočasných skládek vzdálených do 50m
- rozprostření ornice v předepsané tloušťce ve svahu přes 1:5
Položka nezahrnuje:
- x</t>
  </si>
  <si>
    <t>18241</t>
  </si>
  <si>
    <t>ZALOŽENÍ TRÁVNÍKU RUČNÍM VÝSEVEM</t>
  </si>
  <si>
    <t>založení trávníku na plochách rozprostřené ornice</t>
  </si>
  <si>
    <t>Položka zahrnuje:
- dodání předepsané travní směsi, její výsev na ornici, zalévání, první pokosení, to vše bez ohledu na sklon terénu
Položka nezahrnuje:
- x</t>
  </si>
  <si>
    <t>Základy</t>
  </si>
  <si>
    <t>227831</t>
  </si>
  <si>
    <t>MIKROPILOTY KOMPLET D DO 150MM NA POVRCHU</t>
  </si>
  <si>
    <t>M</t>
  </si>
  <si>
    <t>mikropiloty tr. 108x12 do vrtu DN133</t>
  </si>
  <si>
    <t>26*4,40 = 114,400 [A]_x000D_
Celkové množství = 114,400</t>
  </si>
  <si>
    <t>Položka zahrnuje:
- kompletní práce, které jsou nutné pro předepsanou funkci mikropilot
- dodání trubek a injekčních hmot, osazení a zainjektování trubek
- včetně pomocných konstrukcí (lešení, montážní plošiny a pod.)
Položka nezahrnuje:
- vrty (uvedou se v položce 261 nebo 266).
Způsob měření:
- pod pojmem DN mikropilot se rozumí DN dříku</t>
  </si>
  <si>
    <t>26133</t>
  </si>
  <si>
    <t>VRTY PRO KOTVENÍ, INJEKTÁŽ A MIKROPILOTY NA POVRCHU TŘ. III D DO 150MM</t>
  </si>
  <si>
    <t>vrty pro mikropiloty</t>
  </si>
  <si>
    <t>26*6 = 156,000 [A]_x000D_
Celkové množství = 156,000</t>
  </si>
  <si>
    <t>Položka zahrnuje:
- přemístění, montáž a demontáž vrtných souprav
- svislou dopravu zeminy z vrtu
- vodorovnou dopravu zeminy bez uložení na skládku
- případně nutné pažení dočasné (včetně odpažení) i trvalé
Položka nezahrnuje:
- x</t>
  </si>
  <si>
    <t>272324</t>
  </si>
  <si>
    <t>ZÁKLADY ZE ŽELEZOBETONU DO C25/30</t>
  </si>
  <si>
    <t>základy z betonu C25/30-XA1, vč. nátěru proti zemní vlhkosti</t>
  </si>
  <si>
    <t>0,8*7*2,5 = 14,000 [A]_x000D_
 0,8*6*2 = 9,600 [B]_x000D_
 0,6*7,2*1,5 = 6,480 [C]_x000D_
Celkové množství = 30,080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</si>
  <si>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dodání a osazení výztuže</t>
  </si>
  <si>
    <t>272365</t>
  </si>
  <si>
    <t>VÝZTUŽ ZÁKLADŮ Z OCELI 10505, B500B</t>
  </si>
  <si>
    <t>140 kg/m3</t>
  </si>
  <si>
    <t>0,14*30,08 = 4,211 [A]_x000D_
Celkové množství = 4,211</t>
  </si>
  <si>
    <t>Položka:
- zahrnuje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
Položka nezahrnuje:
- x</t>
  </si>
  <si>
    <t>Svislé konstrukce</t>
  </si>
  <si>
    <t>317325</t>
  </si>
  <si>
    <t>ŘÍMSY ZE ŽELEZOBETONU DO C30/37 (B37)</t>
  </si>
  <si>
    <t>římsy ze železobetonu C30/37-XF4</t>
  </si>
  <si>
    <t>0,35*20,2 = 7,070 [A]_x000D_
Celkové množství = 7,070</t>
  </si>
  <si>
    <t>317365</t>
  </si>
  <si>
    <t>VÝZTUŽ ŘÍMS Z OCELI 10505, B500B</t>
  </si>
  <si>
    <t>180 kg/m3</t>
  </si>
  <si>
    <t>0,18*7,07 = 1,273 [A]_x000D_
Celkové množství = 1,273</t>
  </si>
  <si>
    <t>Položka zahrnuje:
- veškerý materiál, výrobky a polotovary, včetně mimostaveništní a vnitrostaveništní dopravy (rovněž přesuny), včetně naložení a složení, případně s uložením
- dodání betonářské výztuže v požadované kvalitě, stříhání, řezání, ohýbání a spojování do všech požadovaných tvarů (vč. armakošů) a uložení s požadovaným zajištěním polohy a krytí výztuže betonem,
- veškeré svary nebo jiné spoje výztuže,
- pomocné konstrukce a práce pro osazení a upevnění výztuže,
- zednické výpomoci pro montáž betonářské výztuže,
- úpravy výztuže pro osazení doplňkových konstrukcí,
- ochranu výztuže do doby jejího zabetonování,
- úpravy výztuže pro zřízení železobetonových kloubů, kotevních prvků, závěsných ok a doplňkových konstrukcí,
- veškerá opatření pro zajištění soudržnosti výztuže a betonu,
- vodivé propojení výztuže, které je součástí ochrany konstrukce proti vlivům bludných proudů, vyvedení do měřících skříní nebo míst pro měření bludných proudů (vlastní měřící skříně se uvádějí položkami SD 74),
- povrchovou antikorozní úpravu výztuže,
- separaci výztuže,
- osazení měřících zařízení a úpravy pro ně,
- osazení měřících skříní nebo míst pro měření bludných proudů.
Položka nezahrnuje:
- x</t>
  </si>
  <si>
    <t>327325</t>
  </si>
  <si>
    <t>ZDI OPĚRNÉ, ZÁRUBNÍ, NÁBŘEŽNÍ ZE ŽELEZOVÉHO BETONU DO C30/37 (B37)</t>
  </si>
  <si>
    <t>opěrná zeď na výtoku z C30/37-XF2</t>
  </si>
  <si>
    <t>50*0,55+40*0,8 = 59,500 [A]_x000D_
Celkové množství = 59,500</t>
  </si>
  <si>
    <t>327365</t>
  </si>
  <si>
    <t>VÝZTUŽ ZDÍ OPĚRNÝCH, ZÁRUBNÍCH, NÁBŘEŽNÍCH Z OCELI 10505</t>
  </si>
  <si>
    <t>160 kg/m3</t>
  </si>
  <si>
    <t>0,16*59,5 = 9,520 [A]_x000D_
Celkové množství = 9,520</t>
  </si>
  <si>
    <t>4</t>
  </si>
  <si>
    <t>Vodorovné konstrukce</t>
  </si>
  <si>
    <t>451313</t>
  </si>
  <si>
    <t>PODKLADNÍ A VÝPLŇOVÉ VRSTVY Z PROSTÉHO BETONU C16/20</t>
  </si>
  <si>
    <t>podkladní beton pod zeď a potrubí</t>
  </si>
  <si>
    <t>zeď 0,15*(2,8*7,3+2,3*6,3+1,8*7,5) = 7,265 [A]_x000D_
potrubí 0,8*16,7 = 13,360 [B]_x000D_
Celkové množství = 20,625</t>
  </si>
  <si>
    <t>Položka zahrnuje:
- dodání  čerstvého  betonu  (betonové  směsi)  požadované  kvality,  jeho  uložení  do požadovaného tvaru při jakékoliv hustotě výztuže, konzistenci čerstvého betonu a způsobu hutnění, ošetření a ochranu betonu,
- zhotovení nepropustného, mrazuvzdorného betonu a betonu požadované trvanlivosti a vlastností, užití potřebných přísad a technologií výroby betonu,
- zřízení pracovních a dilatačních spar, včetně potřebných úprav, výplně, vložek, opracování, očištění a ošetření,
- bednění  požadovaných  konstr. (i ztracené) s úpravou  dle požadované  kvality povrchu betonu, včetně odbedňovacích a odskružovacích prostředků, nátěrů zabraňujících soudržnosti betonu a bednění,
- podpěrné  konstr. (skruže) a lešení všech druhů pro bednění,  vč. ochranných a bezpečnostních opatření a základů těchto konstrukcí a lešení,
- vytvoření kotevních čel, kapes, nálitků a sedel, zřízení  všech  požadovaných  otvorů,  výklenků, prostupů, dutin, drážek a pod., vč. ztížení práce a úprav  kolem nich,
- úpravy pro osazení výztuže, doplňkových konstrukcí a vybavení,
- úpravy povrchu pro položení požadované izolace, povlaků a nátěrů, případně vyspravení,
- ztížení práce u kabelových a injektážních trubek a ostatních zařízení osazovaných do betonu,
- konstrukce betonových kloubů, upevnění kotevních prvků a doplňkových konstrukcí,
- nátěry zabraňující soudržnost betonu a bednění,
- výplň, těsnění  a tmelení spar a spojů,
- opatření  povrchů  betonu  izolací  proti zemní vlhkosti v částech, kde přijdou do styku se zeminou nebo kamenivem,
- případné zřízení spojovací vrstvy u základů,
- úpravy pro osazení zařízení ochrany konstrukce proti vlivu bludných proudů,
Položka nezahrnuje:
- x</t>
  </si>
  <si>
    <t>451314</t>
  </si>
  <si>
    <t>PODKLADNÍ A VÝPLŇOVÉ VRSTVY Z PROSTÉHO BETONU C25/30</t>
  </si>
  <si>
    <t>podkladní beton dlažeb</t>
  </si>
  <si>
    <t>0,15*(15+12) = 4,050 [A]_x000D_
Celkové množství = 4,050</t>
  </si>
  <si>
    <t>458573</t>
  </si>
  <si>
    <t>VÝPLŇ ZA OPĚRAMI A ZDMI Z KAMENIVA TĚŽENÉHO, INDEX ZHUTNĚNÍ ID DO 0,9</t>
  </si>
  <si>
    <t>obsyp rubu zdi</t>
  </si>
  <si>
    <t>0,5*90 = 45,000 [A]_x000D_
Celkové množství = 45,000</t>
  </si>
  <si>
    <t>Položka zahrnuje:
- dodávku předepsaného kameniva
- mimostaveništní a vnitrostaveništní dopravu a jeho uložení
- není-li v zadávací dokumentaci uvedeno jinak, jedná se o nakupovaný materiál
Položka nezahrnuje:
- x</t>
  </si>
  <si>
    <t>465512</t>
  </si>
  <si>
    <t>DLAŽBY Z LOMOVÉHO KAMENE NA MC</t>
  </si>
  <si>
    <t>dlažba na vtoku a výtoku</t>
  </si>
  <si>
    <t>0,2*(15+12) = 5,400 [A]_x000D_
Celkové množství = 5,400</t>
  </si>
  <si>
    <t>Položka zahrnuje:
- nutné zemní práce (svahování, úpravu pláně a pod.)
- zřízení spojovací vrstvy
- zřízení lože dlažby z cementové malty předepsané kvality a předepsané tloušťky
- dodávku a položení dlažby z lomového kamene do předepsaného tvaru
- spárování, těsnění, tmelení a vyplnění spar MC případně s vyklínováním
- úprava povrchu pro odvedení srážkové vody
Položka nezahrnuje:
- podklad pod dlažbu, vykazuje se samostatně položkami SD 45</t>
  </si>
  <si>
    <t>5</t>
  </si>
  <si>
    <t>Komunikace</t>
  </si>
  <si>
    <t>56144G</t>
  </si>
  <si>
    <t>SMĚSI Z KAMENIVA STMELENÉ CEMENTEM  SC C 8/10 TL. DO 200MM</t>
  </si>
  <si>
    <t>štěrk prolévaný cementovou maltou</t>
  </si>
  <si>
    <t>7,5*20 = 150,000 [A]_x000D_
Celkové množství = 150,000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</si>
  <si>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</si>
  <si>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56334</t>
  </si>
  <si>
    <t>VOZOVKOVÉ VRSTVY ZE ŠTĚRKODRTI TL. DO 200MM</t>
  </si>
  <si>
    <t>podkladní vrstva</t>
  </si>
  <si>
    <t>8*20 = 160,000 [A]_x000D_
Celkové množství = 160,000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</si>
  <si>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</si>
  <si>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572113</t>
  </si>
  <si>
    <t>INFILTRAČNÍ POSTŘIK Z EMULZE DO 0,5KG/M2</t>
  </si>
  <si>
    <t>Položka zahrnuje:
- dodání všech předepsaných materiálů pro postřiky v předepsaném množství
- provedení dle předepsaného technologického předpisu
- zřízení vrstvy bez rozlišení šířky, pokládání vrstvy po etapách
- úpravu napojení, ukončení
Položka nezahrnuje:
- x</t>
  </si>
  <si>
    <t>572213</t>
  </si>
  <si>
    <t>SPOJOVACÍ POSTŘIK Z EMULZE DO 0,5KG/M2</t>
  </si>
  <si>
    <t>postřik pod ložnou a obrusnou vrstvou</t>
  </si>
  <si>
    <t>2*7,5*30 = 450,000 [A]_x000D_
Celkové množství = 450,000</t>
  </si>
  <si>
    <t>574A34</t>
  </si>
  <si>
    <t>ASFALTOVÝ BETON PRO OBRUSNÉ VRSTVY ACO 11+ TL. 40MM</t>
  </si>
  <si>
    <t>7,5*30 = 225,000 [A]_x000D_
Celkové množství = 225,000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</si>
  <si>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</si>
  <si>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574C56</t>
  </si>
  <si>
    <t>ASFALTOVÝ BETON PRO LOŽNÍ VRSTVY ACL 16+, 16S TL. 60MM</t>
  </si>
  <si>
    <t>574E78</t>
  </si>
  <si>
    <t>ASFALTOVÝ BETON PRO PODKLADNÍ VRSTVY ACP 22+, 22S TL. 80MM</t>
  </si>
  <si>
    <t>6</t>
  </si>
  <si>
    <t>Úpravy povrchů, podlahy, výplně otvorů</t>
  </si>
  <si>
    <t>62592</t>
  </si>
  <si>
    <t>ÚPRAVA POVRCHU BETONOVÝCH PLOCH A KONSTRUKCÍ - STRIÁŽ</t>
  </si>
  <si>
    <t>úprava horního povrchu říms</t>
  </si>
  <si>
    <t>20,2*0,8 = 16,160 [A]_x000D_
Celkové množství = 16,160</t>
  </si>
  <si>
    <t>Položka zahrnuje:
- provedení předepsané úpravy
Položka nezahrnuje:
- x</t>
  </si>
  <si>
    <t>7</t>
  </si>
  <si>
    <t>Přidružená stavební výroba</t>
  </si>
  <si>
    <t>711312</t>
  </si>
  <si>
    <t>IZOLACE PODZEMNÍCH OBJEKTŮ PROTI ZEMNÍ VLHKOSTI ASFALTOVÝMI PÁSY</t>
  </si>
  <si>
    <t>izolace rubu zdi</t>
  </si>
  <si>
    <t>100+1,7*7+1*6+0,75*7,2 = 123,300 [A]_x000D_
Celkové množství = 123,300</t>
  </si>
  <si>
    <t>Položka zahrnuje:
- dodání předepsaného izolačního materiálu
- očištění a ošetření podkladu, zadávací dokumentace může zahrnout i případné vyspravení
- zřízení izolace jako kompletního povlaku, případně komplet. soustavy nebo systému podle příslušného  technolog. předpisu
- zřízení izolace i jednotlivých vrstev po etapách, včetně pracovních spár a spojů
- úprava u okrajů, rohů, hran, dilatačních i pracovních spojů, kotev, obrubníků, dilatačních zařízení, odvodnění, otvorů, neizolovaných míst a pod.
- zajištění odvodnění povrchu izolace, včetně odvodnění nejnižších míst, pokud dokumentace pro zadání stavby nestanoví jinak
- ochrana izolace do doby zřízení definitivní ochranné vrstvy nebo konstrukce
- úprava, očištění a ošetření prostoru kolem izolace
- provedení požadovaných zkoušek
Položka nezahrnuje:
- ochranné vrstvy, např. geotextilii, cementový potěr, izolační přizdívku</t>
  </si>
  <si>
    <t>711509</t>
  </si>
  <si>
    <t>OCHRANA IZOLACE NA POVRCHU TEXTILIÍ</t>
  </si>
  <si>
    <t>600 g/m2 - rub a líc zdi pod úrovní terénu</t>
  </si>
  <si>
    <t>123,3+40 = 163,300 [A]_x000D_
Celkové množství = 163,300</t>
  </si>
  <si>
    <t>Položka zahrnuje:
- dodání předepsaného ochranného materiálu
- zřízení ochrany izolace
Položka nezahrnuje:
- x</t>
  </si>
  <si>
    <t>78383</t>
  </si>
  <si>
    <t>NÁTĚRY BETON KONSTR TYP S4 (OS-C)</t>
  </si>
  <si>
    <t>ochranný nátěr obrubníku říms</t>
  </si>
  <si>
    <t>0,3*20,2 = 6,060 [A]_x000D_
Celkové množství = 6,060</t>
  </si>
  <si>
    <t>Položka zahrnuje:
- kompletní povlaky (i různobarevné)
- úprava podkladu (odmaštění, odstranění starých nátěrů a nečistot) a jeho vyspravení
- provedení nátěru předepsaným postupem a splnění všech požadavků daných technologickým předpisem
Položka nezahrnuje:
- x</t>
  </si>
  <si>
    <t>8</t>
  </si>
  <si>
    <t>Potrubí</t>
  </si>
  <si>
    <t>84484</t>
  </si>
  <si>
    <t>POTRUBÍ ODPADNÍ Z TRUB SKLOLAMINÁTOVÝCH DN DO 1600MM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</si>
  <si>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zkoušky vodotěsnosti a televizní prohlídku</t>
  </si>
  <si>
    <t>87533</t>
  </si>
  <si>
    <t>POTRUBÍ DREN Z TRUB PLAST DN DO 150MM</t>
  </si>
  <si>
    <t>drenáž za zdí</t>
  </si>
  <si>
    <t>Položka zahrnuje:
- výrobní dokumentaci (včetně technologického předpisu)
- dodání veškerého trubního a pomocného materiálu (trouby, trubky, tvarovky, spojovací a těsnící materiál a pod.), podpěrných, závěsných a upevňovacích prvků, včetně potřebných úprav
- úprava a příprava podkladu a podpěr, očištění a ošetření podkladu a podpěr
- zřízení plně funkčního potrubí, kompletní soustavy, podle příslušného technologického předpisu (bez ohledu na sklon)
- zřízení potrubí i jednotlivých částí po etapách, včetně pracovních spar a spojů, pracovního zaslepení konců a pod.
- úprava prostupů, průchodů  šachtami a komorami, okolí podpěr a vyústění, zaústění, napojení, vyvedení a upevnění odpad. výustí
- ochrana potrubí nátěrem (vč. úpravy povrchu), případně izolací, nejsou-li tyto práce předmětem jiné položky
- úprava, očištění a ošetření prostoru kolem potrubí
- položky platí pro práce prováděné v prostoru zapaženém i nezapaženém a i v kolektorech, chráničkách
- položky zahrnují i práce spojené s nutnými obtoky, převáděním a čerpáním vody
Položka nezahrnuje:
- x</t>
  </si>
  <si>
    <t>9</t>
  </si>
  <si>
    <t>Ostatní konstrukce a práce</t>
  </si>
  <si>
    <t>9113A1</t>
  </si>
  <si>
    <t>SVODIDLO OCEL SILNIČ JEDNOSTR, ÚROVEŇ ZADRŽ N1, N2 - DODÁVKA A MONTÁŽ</t>
  </si>
  <si>
    <t>ocelové svodidlo s úrovní zadržení N2</t>
  </si>
  <si>
    <t>40+10 = 50,000 [A]_x000D_
Celkové množství = 50,000</t>
  </si>
  <si>
    <t>Položka zahrnuje:
- kompletní dodávku všech dílů certifikovaného ocelového svodidla s předepsanou povrchovou úpravou včetně spojovacích prvků
- montáž a osazení svodidla, osazení sloupků zaberaněním nebo osazením do betonových bloků (včetně betonových bloků a nutných zemních prací)
- výškové náběhy, ukončení zapuštěním do betonových bloků (včetně betonového bloku a nutných zemních prací) nebo koncovkou
- přechod na jiný typ svodidla nebo přes mostní závěr
- ochranu proti bludným proudům a vývody pro jejich měření
Položka nezahrnuje:
- odrazky nebo retroreflexní fólie
Způsob měření:
- vykazuje se délka svodidla v předepsané výšce, délka náběhů se nezapočítává</t>
  </si>
  <si>
    <t>9113A3</t>
  </si>
  <si>
    <t>SVODIDLO OCEL SILNIČ JEDNOSTR, ÚROVEŇ ZADRŽ N1, N2 - DEMONTÁŽ S PŘESUNEM</t>
  </si>
  <si>
    <t>odstranění stávajícího svodidla_x000D_
podléhá povinnému odkupu dle směrnice zadavatele</t>
  </si>
  <si>
    <t>30+10 = 40,000 [A]_x000D_
Celkové množství = 40,000</t>
  </si>
  <si>
    <t>Položka zahrnuje:
- demontáž a odstranění zařízení
- jeho odvoz na předepsané místo
Položka nezahrnuje:
- x
Způsob měření:
- vykazuje se délka svodidla v základní výšce, délka náběhů se nezapočítává</t>
  </si>
  <si>
    <t>9117C1</t>
  </si>
  <si>
    <t>SVOD OCEL ZÁBRADEL ÚROVEŇ ZADRŽ H2 - DODÁVKA A MONTÁŽ</t>
  </si>
  <si>
    <t>zábradelní svodidlo se svislou výplní</t>
  </si>
  <si>
    <t>Položka zahrnuje:
- kompletní dodávku všech dílů certifikovaného ocelového svodidla s předepsanou povrchovou úpravou včetně spojovacích a dilatačních prvků
- montáž a osazení svodidla, včetně kotvení dle zadávací dokumentace, t.j. kotevní desky, případné nivelační hmoty pod kotevní desky, kotvy a spojovací materiál, vrty a zálivku
- přechod na jiný typ svodidla nebo přes mostní závěr  
- ochranu proti bludným proudům a vývody pro jejich měření
Položka nezahrnuje:
- odrazky nebo retroreflexní fólie
Způsob měření:
- vykazuje se délka svodidla v předepsané výšce, délka náběhů se nezapočítává</t>
  </si>
  <si>
    <t>9117C3</t>
  </si>
  <si>
    <t>SVOD OCEL ZÁBRADEL ÚROVEŇ ZADRŽ H2 - DEMONTÁŽ S PŘESUNEM</t>
  </si>
  <si>
    <t>odstranění stávajícího zábradelního svodidla_x000D_
podléhá povinnému odkupu dle směrnice zadavatele</t>
  </si>
  <si>
    <t>914A21</t>
  </si>
  <si>
    <t>EV ČÍSLO MOSTU OCEL S FÓLIÍ TŘ.1 DODÁVKA A MONTÁŽ</t>
  </si>
  <si>
    <t>ev.č. propustku</t>
  </si>
  <si>
    <t>Položka zahrnuje:
- dodávku a montáž značek v požadovaném provedení
Položka nezahrnuje:
- x</t>
  </si>
  <si>
    <t>915231</t>
  </si>
  <si>
    <t>VODOR DOPRAV ZNAČ PLASTEM PROFIL ZVUČÍCÍ - DOD A POKLÁDKA</t>
  </si>
  <si>
    <t>0,625*30 = 18,750 [A]_x000D_
Celkové množství = 18,750</t>
  </si>
  <si>
    <t>Položka zahrnuje:
- dodání a pokládku nátěrového materiálu
- předznačení a reflexní úpravu
Položka nezahrnuje:
- x
Způsob měření:
- měří se pouze natíraná plocha</t>
  </si>
  <si>
    <t>917223</t>
  </si>
  <si>
    <t>SILNIČNÍ A CHODNÍKOVÉ OBRUBY Z BETONOVÝCH OBRUBNÍKŮ ŠÍŘ 100MM</t>
  </si>
  <si>
    <t>záhonový obrubník podél dlažeb</t>
  </si>
  <si>
    <t>30+16 = 46,000 [A]_x000D_
Celkové množství = 46,000</t>
  </si>
  <si>
    <t>Položka zahrnuje:
- dodání a pokládku betonových obrubníků o rozměrech předepsaných zadávací dokumentací
- betonové lože i boční betonovou opěrku
Položka nezahrnuje:
- x</t>
  </si>
  <si>
    <t>919111</t>
  </si>
  <si>
    <t>ŘEZÁNÍ ASFALTOVÉHO KRYTU VOZOVEK TL DO 50MM</t>
  </si>
  <si>
    <t>řezání spáry v asfaltovém krytu na začátku a konci úpravy + podél římsy</t>
  </si>
  <si>
    <t>2*7,5+20,2 = 35,200 [A]_x000D_
Celkové množství = 35,200</t>
  </si>
  <si>
    <t>Položka zahrnuje:
- řezání vozovkové vrstvy v předepsané tloušťce
- spotřeba vody
Položka nezahrnuje:
- x</t>
  </si>
  <si>
    <t>931326</t>
  </si>
  <si>
    <t>TĚSNĚNÍ DILATAČ SPAR ASF ZÁLIVKOU MODIFIK PRŮŘ DO 800MM2</t>
  </si>
  <si>
    <t>výplň řezané spáry a dilatačních spár</t>
  </si>
  <si>
    <t>Položka zahrnuje:
- dodávku a osazení předepsaného materiálu
- očištění ploch spáry před úpravou
- očištění okolí spáry po úpravě
Položka nezahrnuje:
- těsnící profil</t>
  </si>
  <si>
    <t>96613</t>
  </si>
  <si>
    <t>BOURÁNÍ KONSTRUKCÍ Z KAMENE NA MC</t>
  </si>
  <si>
    <t>bourání stávajícího propustku</t>
  </si>
  <si>
    <t>klenba 2*8 = 16,000 [A]_x000D_
parapety 2*0,6*2,5*5 = 15,000 [B]_x000D_
křídla 4*0,6*5*3 = 36,000 [C]_x000D_
Celkové množství = 67,000</t>
  </si>
  <si>
    <t>Položka zahrnuje:
- rozbourání konstrukce bez ohledu na použitou technologii
- veškeré pomocné konstrukce (lešení a pod.)
- veškerou manipulaci s vybouranou sutí a hmotami včetně uložení na skládku
- veškeré další práce plynoucí z technologického předpisu a z platných předpisů
Položka nezahrnuje:
- poplatek za skládku, který se vykazuje v položce 0141** (s výjimkou malého množství bouraného materiálu, kde je možné poplatek zahrnout do jednotkové ceny bourání – tento fakt musí být uveden v doplňujícím textu k položce)</t>
  </si>
  <si>
    <t>96616</t>
  </si>
  <si>
    <t>BOURÁNÍ KONSTRUKCÍ ZE ŽELEZOBETONU</t>
  </si>
  <si>
    <t>bourání stávajících říms</t>
  </si>
  <si>
    <t>2*0,3*5 = 3,000 [A]_x000D_
Celkové množství = 3,000</t>
  </si>
  <si>
    <t>POMOC PRÁCE ZŘÍZ NEBO ZAJIŠŤ OBJÍŽĎKY A PŘÍSTUP CESTY - PEVNÁ ČÁSTKA 500.000,- Kč</t>
  </si>
  <si>
    <t>ZAŘÍZENÍ STAVENIŠTĚ - NÁJEM na PROVOZ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</si>
</sst>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1"/>
      <color rgb="FF000000"/>
      <name val="Arial"/>
    </font>
    <font>
      <sz val="10"/>
      <color rgb="FFFFFFFF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b/>
      <sz val="10"/>
      <color rgb="FF000000"/>
      <name val="Arial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center" vertical="center" wrapText="1"/>
    </xf>
    <xf numFmtId="0" fontId="4" fillId="0" borderId="0">
      <alignment horizontal="lef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8" fillId="0" borderId="0">
      <alignment horizontal="righ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left" vertical="center" wrapText="1"/>
    </xf>
    <xf numFmtId="0" fontId="8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45">
    <xf numFmtId="0" fontId="0" fillId="0" borderId="0" xfId="0"/>
    <xf numFmtId="0" fontId="1" fillId="2" borderId="0" xfId="0" applyFont="1" applyFill="1"/>
    <xf numFmtId="0" fontId="0" fillId="2" borderId="1" xfId="0" applyFill="1" applyBorder="1"/>
    <xf numFmtId="0" fontId="0" fillId="2" borderId="2" xfId="0" applyFill="1" applyBorder="1"/>
    <xf numFmtId="0" fontId="2" fillId="2" borderId="2" xfId="1" applyFill="1" applyBorder="1">
      <alignment horizontal="left" vertical="center" wrapText="1"/>
    </xf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3" fillId="2" borderId="0" xfId="2" applyFill="1">
      <alignment horizontal="center" vertical="center" wrapText="1"/>
    </xf>
    <xf numFmtId="0" fontId="0" fillId="2" borderId="5" xfId="0" applyFill="1" applyBorder="1"/>
    <xf numFmtId="0" fontId="4" fillId="2" borderId="4" xfId="3" applyFill="1" applyBorder="1">
      <alignment horizontal="left" vertical="center" wrapText="1"/>
    </xf>
    <xf numFmtId="0" fontId="4" fillId="2" borderId="0" xfId="3" applyFill="1">
      <alignment horizontal="left" vertical="center" wrapText="1"/>
    </xf>
    <xf numFmtId="0" fontId="0" fillId="2" borderId="6" xfId="0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6" fillId="2" borderId="6" xfId="0" applyFont="1" applyFill="1" applyBorder="1"/>
    <xf numFmtId="0" fontId="6" fillId="2" borderId="13" xfId="0" applyFont="1" applyFill="1" applyBorder="1"/>
    <xf numFmtId="0" fontId="6" fillId="2" borderId="6" xfId="0" applyFont="1" applyFill="1" applyBorder="1" applyAlignment="1">
      <alignment horizontal="right"/>
    </xf>
    <xf numFmtId="0" fontId="6" fillId="2" borderId="14" xfId="0" applyFont="1" applyFill="1" applyBorder="1"/>
    <xf numFmtId="164" fontId="6" fillId="2" borderId="6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/>
    <xf numFmtId="0" fontId="0" fillId="0" borderId="4" xfId="0" applyBorder="1"/>
    <xf numFmtId="0" fontId="0" fillId="0" borderId="5" xfId="0" applyBorder="1"/>
    <xf numFmtId="0" fontId="7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2" borderId="0" xfId="3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7" xfId="4" applyFill="1" applyBorder="1">
      <alignment horizontal="center" vertical="center" wrapText="1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5" xr:uid="{00000000-0005-0000-0000-000005000000}"/>
    <cellStyle name="NadpisySloupcuStyle" xfId="4" xr:uid="{00000000-0005-0000-0000-000004000000}"/>
    <cellStyle name="NormalBoldLeftStyle" xfId="9" xr:uid="{00000000-0005-0000-0000-000009000000}"/>
    <cellStyle name="NormalBoldRightStyle" xfId="10" xr:uid="{00000000-0005-0000-0000-00000A000000}"/>
    <cellStyle name="NormalBoldStyle" xfId="8" xr:uid="{00000000-0005-0000-0000-000008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6" xr:uid="{00000000-0005-0000-0000-000006000000}"/>
    <cellStyle name="StavbaRozpocetHeaderStyle" xfId="3" xr:uid="{00000000-0005-0000-0000-000003000000}"/>
    <cellStyle name="StavebniDilStyle" xfId="7" xr:uid="{00000000-0005-0000-0000-000007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9"/>
  <sheetViews>
    <sheetView tabSelected="1" topLeftCell="B43" workbookViewId="0">
      <selection activeCell="N55" sqref="N55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2"/>
      <c r="C1" s="3"/>
      <c r="D1" s="3"/>
      <c r="E1" s="4" t="s">
        <v>1</v>
      </c>
      <c r="F1" s="3"/>
      <c r="G1" s="3"/>
      <c r="H1" s="3"/>
      <c r="I1" s="3"/>
      <c r="J1" s="5"/>
      <c r="P1">
        <v>3</v>
      </c>
    </row>
    <row r="2" spans="1:16" ht="20.25" x14ac:dyDescent="0.25">
      <c r="A2" s="1"/>
      <c r="B2" s="6"/>
      <c r="C2" s="7"/>
      <c r="D2" s="7"/>
      <c r="E2" s="8" t="s">
        <v>2</v>
      </c>
      <c r="F2" s="7"/>
      <c r="G2" s="7"/>
      <c r="H2" s="7"/>
      <c r="I2" s="7"/>
      <c r="J2" s="9"/>
    </row>
    <row r="3" spans="1:16" x14ac:dyDescent="0.25">
      <c r="A3" s="7" t="s">
        <v>3</v>
      </c>
      <c r="B3" s="10" t="s">
        <v>4</v>
      </c>
      <c r="C3" s="39" t="s">
        <v>5</v>
      </c>
      <c r="D3" s="40"/>
      <c r="E3" s="11" t="s">
        <v>6</v>
      </c>
      <c r="F3" s="7"/>
      <c r="G3" s="7"/>
      <c r="H3" s="12" t="s">
        <v>5</v>
      </c>
      <c r="I3" s="13">
        <f>SUMIFS(I8:I249,A8:A249,"SD")</f>
        <v>500000</v>
      </c>
      <c r="J3" s="9"/>
      <c r="O3">
        <v>0</v>
      </c>
      <c r="P3">
        <v>2</v>
      </c>
    </row>
    <row r="4" spans="1:16" x14ac:dyDescent="0.25">
      <c r="A4" s="7" t="s">
        <v>7</v>
      </c>
      <c r="B4" s="10" t="s">
        <v>8</v>
      </c>
      <c r="C4" s="39" t="s">
        <v>5</v>
      </c>
      <c r="D4" s="40"/>
      <c r="E4" s="11" t="s">
        <v>6</v>
      </c>
      <c r="F4" s="7"/>
      <c r="G4" s="7"/>
      <c r="H4" s="7"/>
      <c r="I4" s="7"/>
      <c r="J4" s="9"/>
      <c r="O4">
        <v>0.12</v>
      </c>
      <c r="P4">
        <v>2</v>
      </c>
    </row>
    <row r="5" spans="1:16" x14ac:dyDescent="0.25">
      <c r="A5" s="41" t="s">
        <v>9</v>
      </c>
      <c r="B5" s="42" t="s">
        <v>10</v>
      </c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15</v>
      </c>
      <c r="H5" s="43" t="s">
        <v>16</v>
      </c>
      <c r="I5" s="43"/>
      <c r="J5" s="44" t="s">
        <v>17</v>
      </c>
      <c r="O5">
        <v>0.21</v>
      </c>
    </row>
    <row r="6" spans="1:16" x14ac:dyDescent="0.25">
      <c r="A6" s="41"/>
      <c r="B6" s="42"/>
      <c r="C6" s="43"/>
      <c r="D6" s="43"/>
      <c r="E6" s="43"/>
      <c r="F6" s="43"/>
      <c r="G6" s="43"/>
      <c r="H6" s="15" t="s">
        <v>18</v>
      </c>
      <c r="I6" s="15" t="s">
        <v>19</v>
      </c>
      <c r="J6" s="44"/>
    </row>
    <row r="7" spans="1:16" x14ac:dyDescent="0.25">
      <c r="A7" s="17">
        <v>0</v>
      </c>
      <c r="B7" s="14">
        <v>1</v>
      </c>
      <c r="C7" s="18">
        <v>2</v>
      </c>
      <c r="D7" s="15">
        <v>3</v>
      </c>
      <c r="E7" s="18">
        <v>4</v>
      </c>
      <c r="F7" s="15">
        <v>5</v>
      </c>
      <c r="G7" s="15">
        <v>6</v>
      </c>
      <c r="H7" s="15">
        <v>7</v>
      </c>
      <c r="I7" s="18">
        <v>8</v>
      </c>
      <c r="J7" s="16">
        <v>9</v>
      </c>
    </row>
    <row r="8" spans="1:16" x14ac:dyDescent="0.25">
      <c r="A8" s="19" t="s">
        <v>20</v>
      </c>
      <c r="B8" s="20"/>
      <c r="C8" s="21" t="s">
        <v>21</v>
      </c>
      <c r="D8" s="22"/>
      <c r="E8" s="19" t="s">
        <v>22</v>
      </c>
      <c r="F8" s="22"/>
      <c r="G8" s="22"/>
      <c r="H8" s="22"/>
      <c r="I8" s="23">
        <f>SUMIFS(I9:I58,A9:A58,"P")</f>
        <v>500000</v>
      </c>
      <c r="J8" s="24"/>
    </row>
    <row r="9" spans="1:16" ht="30" x14ac:dyDescent="0.25">
      <c r="A9" s="25" t="s">
        <v>23</v>
      </c>
      <c r="B9" s="25">
        <v>1</v>
      </c>
      <c r="C9" s="26" t="s">
        <v>24</v>
      </c>
      <c r="D9" s="25" t="s">
        <v>25</v>
      </c>
      <c r="E9" s="27" t="s">
        <v>26</v>
      </c>
      <c r="F9" s="28" t="s">
        <v>27</v>
      </c>
      <c r="G9" s="29">
        <v>6</v>
      </c>
      <c r="H9" s="30">
        <v>0</v>
      </c>
      <c r="I9" s="30">
        <f>ROUND(G9*H9,P4)</f>
        <v>0</v>
      </c>
      <c r="J9" s="25"/>
      <c r="O9" s="31">
        <f>I9*0.21</f>
        <v>0</v>
      </c>
      <c r="P9">
        <v>3</v>
      </c>
    </row>
    <row r="10" spans="1:16" ht="105" x14ac:dyDescent="0.25">
      <c r="A10" s="25" t="s">
        <v>28</v>
      </c>
      <c r="B10" s="32"/>
      <c r="E10" s="27" t="s">
        <v>29</v>
      </c>
      <c r="J10" s="33"/>
    </row>
    <row r="11" spans="1:16" ht="30" x14ac:dyDescent="0.25">
      <c r="A11" s="25" t="s">
        <v>30</v>
      </c>
      <c r="B11" s="32"/>
      <c r="E11" s="34" t="s">
        <v>31</v>
      </c>
      <c r="J11" s="33"/>
    </row>
    <row r="12" spans="1:16" ht="75" x14ac:dyDescent="0.25">
      <c r="A12" s="25" t="s">
        <v>32</v>
      </c>
      <c r="B12" s="32"/>
      <c r="E12" s="27" t="s">
        <v>33</v>
      </c>
      <c r="J12" s="33"/>
    </row>
    <row r="13" spans="1:16" ht="30" x14ac:dyDescent="0.25">
      <c r="A13" s="25" t="s">
        <v>23</v>
      </c>
      <c r="B13" s="25">
        <v>2</v>
      </c>
      <c r="C13" s="26" t="s">
        <v>34</v>
      </c>
      <c r="D13" s="25" t="s">
        <v>25</v>
      </c>
      <c r="E13" s="27" t="s">
        <v>26</v>
      </c>
      <c r="F13" s="28" t="s">
        <v>35</v>
      </c>
      <c r="G13" s="29">
        <v>1950</v>
      </c>
      <c r="H13" s="30">
        <v>0</v>
      </c>
      <c r="I13" s="30">
        <f>ROUND(G13*H13,P4)</f>
        <v>0</v>
      </c>
      <c r="J13" s="25"/>
      <c r="O13" s="31">
        <f>I13*0.21</f>
        <v>0</v>
      </c>
      <c r="P13">
        <v>3</v>
      </c>
    </row>
    <row r="14" spans="1:16" ht="120" x14ac:dyDescent="0.25">
      <c r="A14" s="25" t="s">
        <v>28</v>
      </c>
      <c r="B14" s="32"/>
      <c r="E14" s="27" t="s">
        <v>36</v>
      </c>
      <c r="J14" s="33"/>
    </row>
    <row r="15" spans="1:16" ht="30" x14ac:dyDescent="0.25">
      <c r="A15" s="25" t="s">
        <v>30</v>
      </c>
      <c r="B15" s="32"/>
      <c r="E15" s="34" t="s">
        <v>37</v>
      </c>
      <c r="J15" s="33"/>
    </row>
    <row r="16" spans="1:16" ht="75" x14ac:dyDescent="0.25">
      <c r="A16" s="25" t="s">
        <v>32</v>
      </c>
      <c r="B16" s="32"/>
      <c r="E16" s="27" t="s">
        <v>33</v>
      </c>
      <c r="J16" s="33"/>
    </row>
    <row r="17" spans="1:16" x14ac:dyDescent="0.25">
      <c r="A17" s="25" t="s">
        <v>23</v>
      </c>
      <c r="B17" s="25">
        <v>3</v>
      </c>
      <c r="C17" s="26" t="s">
        <v>38</v>
      </c>
      <c r="D17" s="25" t="s">
        <v>39</v>
      </c>
      <c r="E17" s="27" t="s">
        <v>40</v>
      </c>
      <c r="F17" s="28" t="s">
        <v>41</v>
      </c>
      <c r="G17" s="29">
        <v>1</v>
      </c>
      <c r="H17" s="30">
        <v>0</v>
      </c>
      <c r="I17" s="30">
        <f>ROUND(G17*H17,P4)</f>
        <v>0</v>
      </c>
      <c r="J17" s="25"/>
      <c r="O17" s="31">
        <f>I17*0.21</f>
        <v>0</v>
      </c>
      <c r="P17">
        <v>3</v>
      </c>
    </row>
    <row r="18" spans="1:16" ht="30" x14ac:dyDescent="0.25">
      <c r="A18" s="25" t="s">
        <v>28</v>
      </c>
      <c r="B18" s="32"/>
      <c r="E18" s="27" t="s">
        <v>42</v>
      </c>
      <c r="J18" s="33"/>
    </row>
    <row r="19" spans="1:16" ht="75" x14ac:dyDescent="0.25">
      <c r="A19" s="25" t="s">
        <v>32</v>
      </c>
      <c r="B19" s="32"/>
      <c r="E19" s="27" t="s">
        <v>43</v>
      </c>
      <c r="J19" s="33"/>
    </row>
    <row r="20" spans="1:16" ht="30" x14ac:dyDescent="0.25">
      <c r="A20" s="25" t="s">
        <v>23</v>
      </c>
      <c r="B20" s="25">
        <v>4</v>
      </c>
      <c r="C20" s="26" t="s">
        <v>38</v>
      </c>
      <c r="D20" s="25" t="s">
        <v>44</v>
      </c>
      <c r="E20" s="27" t="s">
        <v>304</v>
      </c>
      <c r="F20" s="28" t="s">
        <v>41</v>
      </c>
      <c r="G20" s="29">
        <v>1</v>
      </c>
      <c r="H20" s="30">
        <v>500000</v>
      </c>
      <c r="I20" s="30">
        <f>ROUND(G20*H20,P4)</f>
        <v>500000</v>
      </c>
      <c r="J20" s="25"/>
      <c r="O20" s="31">
        <f>I20*0.21</f>
        <v>105000</v>
      </c>
      <c r="P20">
        <v>3</v>
      </c>
    </row>
    <row r="21" spans="1:16" ht="105" x14ac:dyDescent="0.25">
      <c r="A21" s="25" t="s">
        <v>28</v>
      </c>
      <c r="B21" s="32"/>
      <c r="E21" s="27" t="s">
        <v>45</v>
      </c>
      <c r="J21" s="33"/>
    </row>
    <row r="22" spans="1:16" ht="75" x14ac:dyDescent="0.25">
      <c r="A22" s="25" t="s">
        <v>32</v>
      </c>
      <c r="B22" s="32"/>
      <c r="E22" s="27" t="s">
        <v>43</v>
      </c>
      <c r="J22" s="33"/>
    </row>
    <row r="23" spans="1:16" x14ac:dyDescent="0.25">
      <c r="A23" s="25" t="s">
        <v>23</v>
      </c>
      <c r="B23" s="25">
        <v>5</v>
      </c>
      <c r="C23" s="26" t="s">
        <v>38</v>
      </c>
      <c r="D23" s="25" t="s">
        <v>46</v>
      </c>
      <c r="E23" s="27" t="s">
        <v>40</v>
      </c>
      <c r="F23" s="28" t="s">
        <v>41</v>
      </c>
      <c r="G23" s="29">
        <v>1</v>
      </c>
      <c r="H23" s="30">
        <v>0</v>
      </c>
      <c r="I23" s="30">
        <f>ROUND(G23*H23,P4)</f>
        <v>0</v>
      </c>
      <c r="J23" s="25"/>
      <c r="O23" s="31">
        <f>I23*0.21</f>
        <v>0</v>
      </c>
      <c r="P23">
        <v>3</v>
      </c>
    </row>
    <row r="24" spans="1:16" x14ac:dyDescent="0.25">
      <c r="A24" s="25" t="s">
        <v>28</v>
      </c>
      <c r="B24" s="32"/>
      <c r="E24" s="27" t="s">
        <v>47</v>
      </c>
      <c r="J24" s="33"/>
    </row>
    <row r="25" spans="1:16" ht="75" x14ac:dyDescent="0.25">
      <c r="A25" s="25" t="s">
        <v>32</v>
      </c>
      <c r="B25" s="32"/>
      <c r="E25" s="27" t="s">
        <v>43</v>
      </c>
      <c r="J25" s="33"/>
    </row>
    <row r="26" spans="1:16" x14ac:dyDescent="0.25">
      <c r="A26" s="25" t="s">
        <v>23</v>
      </c>
      <c r="B26" s="25">
        <v>6</v>
      </c>
      <c r="C26" s="26" t="s">
        <v>48</v>
      </c>
      <c r="D26" s="25" t="s">
        <v>49</v>
      </c>
      <c r="E26" s="27" t="s">
        <v>50</v>
      </c>
      <c r="F26" s="28" t="s">
        <v>41</v>
      </c>
      <c r="G26" s="29">
        <v>1</v>
      </c>
      <c r="H26" s="30">
        <v>0</v>
      </c>
      <c r="I26" s="30">
        <f>ROUND(G26*H26,P4)</f>
        <v>0</v>
      </c>
      <c r="J26" s="25"/>
      <c r="O26" s="31">
        <f>I26*0.21</f>
        <v>0</v>
      </c>
      <c r="P26">
        <v>3</v>
      </c>
    </row>
    <row r="27" spans="1:16" x14ac:dyDescent="0.25">
      <c r="A27" s="25" t="s">
        <v>28</v>
      </c>
      <c r="B27" s="32"/>
      <c r="E27" s="27" t="s">
        <v>51</v>
      </c>
      <c r="J27" s="33"/>
    </row>
    <row r="28" spans="1:16" ht="60" x14ac:dyDescent="0.25">
      <c r="A28" s="25" t="s">
        <v>32</v>
      </c>
      <c r="B28" s="32"/>
      <c r="E28" s="27" t="s">
        <v>52</v>
      </c>
      <c r="J28" s="33"/>
    </row>
    <row r="29" spans="1:16" x14ac:dyDescent="0.25">
      <c r="A29" s="25" t="s">
        <v>23</v>
      </c>
      <c r="B29" s="25">
        <v>7</v>
      </c>
      <c r="C29" s="26" t="s">
        <v>53</v>
      </c>
      <c r="D29" s="25" t="s">
        <v>39</v>
      </c>
      <c r="E29" s="27" t="s">
        <v>54</v>
      </c>
      <c r="F29" s="28" t="s">
        <v>41</v>
      </c>
      <c r="G29" s="29">
        <v>1</v>
      </c>
      <c r="H29" s="30">
        <v>0</v>
      </c>
      <c r="I29" s="30">
        <f>ROUND(G29*H29,P4)</f>
        <v>0</v>
      </c>
      <c r="J29" s="25"/>
      <c r="O29" s="31">
        <f>I29*0.21</f>
        <v>0</v>
      </c>
      <c r="P29">
        <v>3</v>
      </c>
    </row>
    <row r="30" spans="1:16" ht="120" x14ac:dyDescent="0.25">
      <c r="A30" s="25" t="s">
        <v>28</v>
      </c>
      <c r="B30" s="32"/>
      <c r="E30" s="27" t="s">
        <v>55</v>
      </c>
      <c r="J30" s="33"/>
    </row>
    <row r="31" spans="1:16" ht="60" x14ac:dyDescent="0.25">
      <c r="A31" s="25" t="s">
        <v>32</v>
      </c>
      <c r="B31" s="32"/>
      <c r="E31" s="27" t="s">
        <v>56</v>
      </c>
      <c r="J31" s="33"/>
    </row>
    <row r="32" spans="1:16" x14ac:dyDescent="0.25">
      <c r="A32" s="25" t="s">
        <v>23</v>
      </c>
      <c r="B32" s="25">
        <v>8</v>
      </c>
      <c r="C32" s="26" t="s">
        <v>53</v>
      </c>
      <c r="D32" s="25" t="s">
        <v>44</v>
      </c>
      <c r="E32" s="27" t="s">
        <v>54</v>
      </c>
      <c r="F32" s="28" t="s">
        <v>41</v>
      </c>
      <c r="G32" s="29">
        <v>1</v>
      </c>
      <c r="H32" s="30">
        <v>0</v>
      </c>
      <c r="I32" s="30">
        <f>ROUND(G32*H32,P4)</f>
        <v>0</v>
      </c>
      <c r="J32" s="25"/>
      <c r="O32" s="31">
        <f>I32*0.21</f>
        <v>0</v>
      </c>
      <c r="P32">
        <v>3</v>
      </c>
    </row>
    <row r="33" spans="1:16" x14ac:dyDescent="0.25">
      <c r="A33" s="25" t="s">
        <v>28</v>
      </c>
      <c r="B33" s="32"/>
      <c r="E33" s="27" t="s">
        <v>57</v>
      </c>
      <c r="J33" s="33"/>
    </row>
    <row r="34" spans="1:16" ht="105" x14ac:dyDescent="0.25">
      <c r="A34" s="25" t="s">
        <v>32</v>
      </c>
      <c r="B34" s="32"/>
      <c r="E34" s="27" t="s">
        <v>58</v>
      </c>
      <c r="J34" s="33"/>
    </row>
    <row r="35" spans="1:16" x14ac:dyDescent="0.25">
      <c r="A35" s="25" t="s">
        <v>23</v>
      </c>
      <c r="B35" s="25">
        <v>9</v>
      </c>
      <c r="C35" s="26" t="s">
        <v>59</v>
      </c>
      <c r="D35" s="25" t="s">
        <v>49</v>
      </c>
      <c r="E35" s="27" t="s">
        <v>60</v>
      </c>
      <c r="F35" s="28" t="s">
        <v>61</v>
      </c>
      <c r="G35" s="29">
        <v>1</v>
      </c>
      <c r="H35" s="30">
        <v>0</v>
      </c>
      <c r="I35" s="30">
        <f>ROUND(G35*H35,P4)</f>
        <v>0</v>
      </c>
      <c r="J35" s="25"/>
      <c r="O35" s="31">
        <f>I35*0.21</f>
        <v>0</v>
      </c>
      <c r="P35">
        <v>3</v>
      </c>
    </row>
    <row r="36" spans="1:16" x14ac:dyDescent="0.25">
      <c r="A36" s="25" t="s">
        <v>28</v>
      </c>
      <c r="B36" s="32"/>
      <c r="E36" s="27" t="s">
        <v>62</v>
      </c>
      <c r="J36" s="33"/>
    </row>
    <row r="37" spans="1:16" ht="60" x14ac:dyDescent="0.25">
      <c r="A37" s="25" t="s">
        <v>32</v>
      </c>
      <c r="B37" s="32"/>
      <c r="E37" s="27" t="s">
        <v>56</v>
      </c>
      <c r="J37" s="33"/>
    </row>
    <row r="38" spans="1:16" x14ac:dyDescent="0.25">
      <c r="A38" s="25" t="s">
        <v>23</v>
      </c>
      <c r="B38" s="25">
        <v>10</v>
      </c>
      <c r="C38" s="26" t="s">
        <v>63</v>
      </c>
      <c r="D38" s="25" t="s">
        <v>49</v>
      </c>
      <c r="E38" s="27" t="s">
        <v>64</v>
      </c>
      <c r="F38" s="28" t="s">
        <v>41</v>
      </c>
      <c r="G38" s="29">
        <v>1</v>
      </c>
      <c r="H38" s="30">
        <v>0</v>
      </c>
      <c r="I38" s="30">
        <f>ROUND(G38*H38,P4)</f>
        <v>0</v>
      </c>
      <c r="J38" s="25"/>
      <c r="O38" s="31">
        <f>I38*0.21</f>
        <v>0</v>
      </c>
      <c r="P38">
        <v>3</v>
      </c>
    </row>
    <row r="39" spans="1:16" x14ac:dyDescent="0.25">
      <c r="A39" s="25" t="s">
        <v>28</v>
      </c>
      <c r="B39" s="32"/>
      <c r="E39" s="27" t="s">
        <v>65</v>
      </c>
      <c r="J39" s="33"/>
    </row>
    <row r="40" spans="1:16" ht="60" x14ac:dyDescent="0.25">
      <c r="A40" s="25" t="s">
        <v>32</v>
      </c>
      <c r="B40" s="32"/>
      <c r="E40" s="27" t="s">
        <v>56</v>
      </c>
      <c r="J40" s="33"/>
    </row>
    <row r="41" spans="1:16" ht="30" x14ac:dyDescent="0.25">
      <c r="A41" s="25" t="s">
        <v>23</v>
      </c>
      <c r="B41" s="25">
        <v>11</v>
      </c>
      <c r="C41" s="26" t="s">
        <v>66</v>
      </c>
      <c r="D41" s="25" t="s">
        <v>49</v>
      </c>
      <c r="E41" s="27" t="s">
        <v>67</v>
      </c>
      <c r="F41" s="28" t="s">
        <v>41</v>
      </c>
      <c r="G41" s="29">
        <v>1</v>
      </c>
      <c r="H41" s="30">
        <v>0</v>
      </c>
      <c r="I41" s="30">
        <f>ROUND(G41*H41,P4)</f>
        <v>0</v>
      </c>
      <c r="J41" s="25"/>
      <c r="O41" s="31">
        <f>I41*0.21</f>
        <v>0</v>
      </c>
      <c r="P41">
        <v>3</v>
      </c>
    </row>
    <row r="42" spans="1:16" x14ac:dyDescent="0.25">
      <c r="A42" s="25" t="s">
        <v>28</v>
      </c>
      <c r="B42" s="32"/>
      <c r="E42" s="27" t="s">
        <v>65</v>
      </c>
      <c r="J42" s="33"/>
    </row>
    <row r="43" spans="1:16" ht="60" x14ac:dyDescent="0.25">
      <c r="A43" s="25" t="s">
        <v>32</v>
      </c>
      <c r="B43" s="32"/>
      <c r="E43" s="27" t="s">
        <v>56</v>
      </c>
      <c r="J43" s="33"/>
    </row>
    <row r="44" spans="1:16" x14ac:dyDescent="0.25">
      <c r="A44" s="25" t="s">
        <v>23</v>
      </c>
      <c r="B44" s="25">
        <v>12</v>
      </c>
      <c r="C44" s="26" t="s">
        <v>68</v>
      </c>
      <c r="D44" s="25" t="s">
        <v>49</v>
      </c>
      <c r="E44" s="27" t="s">
        <v>69</v>
      </c>
      <c r="F44" s="28" t="s">
        <v>41</v>
      </c>
      <c r="G44" s="29">
        <v>1</v>
      </c>
      <c r="H44" s="30">
        <v>0</v>
      </c>
      <c r="I44" s="30">
        <f>ROUND(G44*H44,P4)</f>
        <v>0</v>
      </c>
      <c r="J44" s="25"/>
      <c r="O44" s="31">
        <f>I44*0.21</f>
        <v>0</v>
      </c>
      <c r="P44">
        <v>3</v>
      </c>
    </row>
    <row r="45" spans="1:16" x14ac:dyDescent="0.25">
      <c r="A45" s="25" t="s">
        <v>28</v>
      </c>
      <c r="B45" s="32"/>
      <c r="E45" s="27" t="s">
        <v>70</v>
      </c>
      <c r="J45" s="33"/>
    </row>
    <row r="46" spans="1:16" ht="60" x14ac:dyDescent="0.25">
      <c r="A46" s="25" t="s">
        <v>32</v>
      </c>
      <c r="B46" s="32"/>
      <c r="E46" s="27" t="s">
        <v>56</v>
      </c>
      <c r="J46" s="33"/>
    </row>
    <row r="47" spans="1:16" x14ac:dyDescent="0.25">
      <c r="A47" s="25" t="s">
        <v>23</v>
      </c>
      <c r="B47" s="25">
        <v>13</v>
      </c>
      <c r="C47" s="26" t="s">
        <v>71</v>
      </c>
      <c r="D47" s="25" t="s">
        <v>49</v>
      </c>
      <c r="E47" s="27" t="s">
        <v>72</v>
      </c>
      <c r="F47" s="28" t="s">
        <v>41</v>
      </c>
      <c r="G47" s="29">
        <v>1</v>
      </c>
      <c r="H47" s="30">
        <v>0</v>
      </c>
      <c r="I47" s="30">
        <f>ROUND(G47*H47,P4)</f>
        <v>0</v>
      </c>
      <c r="J47" s="25"/>
      <c r="O47" s="31">
        <f>I47*0.21</f>
        <v>0</v>
      </c>
      <c r="P47">
        <v>3</v>
      </c>
    </row>
    <row r="48" spans="1:16" ht="30" x14ac:dyDescent="0.25">
      <c r="A48" s="25" t="s">
        <v>28</v>
      </c>
      <c r="B48" s="32"/>
      <c r="E48" s="27" t="s">
        <v>73</v>
      </c>
      <c r="J48" s="33"/>
    </row>
    <row r="49" spans="1:16" ht="60" x14ac:dyDescent="0.25">
      <c r="A49" s="25" t="s">
        <v>32</v>
      </c>
      <c r="B49" s="32"/>
      <c r="E49" s="27" t="s">
        <v>56</v>
      </c>
      <c r="J49" s="33"/>
    </row>
    <row r="50" spans="1:16" x14ac:dyDescent="0.25">
      <c r="A50" s="25" t="s">
        <v>23</v>
      </c>
      <c r="B50" s="25">
        <v>14</v>
      </c>
      <c r="C50" s="26" t="s">
        <v>74</v>
      </c>
      <c r="D50" s="25" t="s">
        <v>39</v>
      </c>
      <c r="E50" s="27" t="s">
        <v>75</v>
      </c>
      <c r="F50" s="28" t="s">
        <v>41</v>
      </c>
      <c r="G50" s="29">
        <v>1</v>
      </c>
      <c r="H50" s="30">
        <v>0</v>
      </c>
      <c r="I50" s="30">
        <f>ROUND(G50*H50,P4)</f>
        <v>0</v>
      </c>
      <c r="J50" s="25"/>
      <c r="O50" s="31">
        <f>I50*0.21</f>
        <v>0</v>
      </c>
      <c r="P50">
        <v>3</v>
      </c>
    </row>
    <row r="51" spans="1:16" x14ac:dyDescent="0.25">
      <c r="A51" s="25" t="s">
        <v>28</v>
      </c>
      <c r="B51" s="32"/>
      <c r="E51" s="35" t="s">
        <v>49</v>
      </c>
      <c r="J51" s="33"/>
    </row>
    <row r="52" spans="1:16" ht="60" x14ac:dyDescent="0.25">
      <c r="A52" s="25" t="s">
        <v>32</v>
      </c>
      <c r="B52" s="32"/>
      <c r="E52" s="27" t="s">
        <v>76</v>
      </c>
      <c r="J52" s="33"/>
    </row>
    <row r="53" spans="1:16" x14ac:dyDescent="0.25">
      <c r="A53" s="25" t="s">
        <v>23</v>
      </c>
      <c r="B53" s="25">
        <v>15</v>
      </c>
      <c r="C53" s="26" t="s">
        <v>74</v>
      </c>
      <c r="D53" s="25" t="s">
        <v>44</v>
      </c>
      <c r="E53" s="27" t="s">
        <v>305</v>
      </c>
      <c r="F53" s="28" t="s">
        <v>77</v>
      </c>
      <c r="G53" s="29">
        <v>3</v>
      </c>
      <c r="H53" s="30">
        <v>0</v>
      </c>
      <c r="I53" s="30">
        <f>ROUND(G53*H53,P4)</f>
        <v>0</v>
      </c>
      <c r="J53" s="25"/>
      <c r="O53" s="31">
        <f>I53*0.21</f>
        <v>0</v>
      </c>
      <c r="P53">
        <v>3</v>
      </c>
    </row>
    <row r="54" spans="1:16" x14ac:dyDescent="0.25">
      <c r="A54" s="25" t="s">
        <v>28</v>
      </c>
      <c r="B54" s="32"/>
      <c r="E54" s="35"/>
      <c r="J54" s="33"/>
    </row>
    <row r="55" spans="1:16" ht="75" x14ac:dyDescent="0.25">
      <c r="A55" s="25" t="s">
        <v>32</v>
      </c>
      <c r="B55" s="32"/>
      <c r="E55" s="27" t="s">
        <v>78</v>
      </c>
      <c r="J55" s="33"/>
    </row>
    <row r="56" spans="1:16" x14ac:dyDescent="0.25">
      <c r="A56" s="25" t="s">
        <v>23</v>
      </c>
      <c r="B56" s="25">
        <v>16</v>
      </c>
      <c r="C56" s="26" t="s">
        <v>74</v>
      </c>
      <c r="D56" s="25" t="s">
        <v>46</v>
      </c>
      <c r="E56" s="27" t="s">
        <v>79</v>
      </c>
      <c r="F56" s="28" t="s">
        <v>41</v>
      </c>
      <c r="G56" s="29">
        <v>1</v>
      </c>
      <c r="H56" s="30">
        <v>0</v>
      </c>
      <c r="I56" s="30">
        <f>ROUND(G56*H56,P4)</f>
        <v>0</v>
      </c>
      <c r="J56" s="25"/>
      <c r="O56" s="31">
        <f>I56*0.21</f>
        <v>0</v>
      </c>
      <c r="P56">
        <v>3</v>
      </c>
    </row>
    <row r="57" spans="1:16" x14ac:dyDescent="0.25">
      <c r="A57" s="25" t="s">
        <v>28</v>
      </c>
      <c r="B57" s="32"/>
      <c r="E57" s="35"/>
      <c r="J57" s="33"/>
    </row>
    <row r="58" spans="1:16" ht="60" x14ac:dyDescent="0.25">
      <c r="A58" s="25" t="s">
        <v>32</v>
      </c>
      <c r="B58" s="32"/>
      <c r="E58" s="27" t="s">
        <v>80</v>
      </c>
      <c r="J58" s="33"/>
    </row>
    <row r="59" spans="1:16" x14ac:dyDescent="0.25">
      <c r="A59" s="19" t="s">
        <v>20</v>
      </c>
      <c r="B59" s="20"/>
      <c r="C59" s="21" t="s">
        <v>39</v>
      </c>
      <c r="D59" s="22"/>
      <c r="E59" s="19" t="s">
        <v>81</v>
      </c>
      <c r="F59" s="22"/>
      <c r="G59" s="22"/>
      <c r="H59" s="22"/>
      <c r="I59" s="23">
        <f>SUMIFS(I60:I102,A60:A102,"P")</f>
        <v>0</v>
      </c>
      <c r="J59" s="24"/>
    </row>
    <row r="60" spans="1:16" x14ac:dyDescent="0.25">
      <c r="A60" s="25" t="s">
        <v>23</v>
      </c>
      <c r="B60" s="25">
        <v>17</v>
      </c>
      <c r="C60" s="26" t="s">
        <v>82</v>
      </c>
      <c r="D60" s="25" t="s">
        <v>49</v>
      </c>
      <c r="E60" s="27" t="s">
        <v>83</v>
      </c>
      <c r="F60" s="28" t="s">
        <v>84</v>
      </c>
      <c r="G60" s="29">
        <v>30</v>
      </c>
      <c r="H60" s="30">
        <v>0</v>
      </c>
      <c r="I60" s="30">
        <f>ROUND(G60*H60,P4)</f>
        <v>0</v>
      </c>
      <c r="J60" s="25"/>
      <c r="O60" s="31">
        <f>I60*0.21</f>
        <v>0</v>
      </c>
      <c r="P60">
        <v>3</v>
      </c>
    </row>
    <row r="61" spans="1:16" x14ac:dyDescent="0.25">
      <c r="A61" s="25" t="s">
        <v>28</v>
      </c>
      <c r="B61" s="32"/>
      <c r="E61" s="35" t="s">
        <v>49</v>
      </c>
      <c r="J61" s="33"/>
    </row>
    <row r="62" spans="1:16" ht="90" x14ac:dyDescent="0.25">
      <c r="A62" s="25" t="s">
        <v>32</v>
      </c>
      <c r="B62" s="32"/>
      <c r="E62" s="27" t="s">
        <v>85</v>
      </c>
      <c r="J62" s="33"/>
    </row>
    <row r="63" spans="1:16" ht="30" x14ac:dyDescent="0.25">
      <c r="A63" s="25" t="s">
        <v>23</v>
      </c>
      <c r="B63" s="25">
        <v>18</v>
      </c>
      <c r="C63" s="26" t="s">
        <v>86</v>
      </c>
      <c r="D63" s="25" t="s">
        <v>49</v>
      </c>
      <c r="E63" s="27" t="s">
        <v>87</v>
      </c>
      <c r="F63" s="28" t="s">
        <v>88</v>
      </c>
      <c r="G63" s="29">
        <v>56</v>
      </c>
      <c r="H63" s="30">
        <v>0</v>
      </c>
      <c r="I63" s="30">
        <f>ROUND(G63*H63,P4)</f>
        <v>0</v>
      </c>
      <c r="J63" s="25"/>
      <c r="O63" s="31">
        <f>I63*0.21</f>
        <v>0</v>
      </c>
      <c r="P63">
        <v>3</v>
      </c>
    </row>
    <row r="64" spans="1:16" x14ac:dyDescent="0.25">
      <c r="A64" s="25" t="s">
        <v>28</v>
      </c>
      <c r="B64" s="32"/>
      <c r="E64" s="27" t="s">
        <v>89</v>
      </c>
      <c r="J64" s="33"/>
    </row>
    <row r="65" spans="1:16" ht="30" x14ac:dyDescent="0.25">
      <c r="A65" s="25" t="s">
        <v>30</v>
      </c>
      <c r="B65" s="32"/>
      <c r="E65" s="34" t="s">
        <v>90</v>
      </c>
      <c r="J65" s="33"/>
    </row>
    <row r="66" spans="1:16" ht="120" x14ac:dyDescent="0.25">
      <c r="A66" s="25" t="s">
        <v>32</v>
      </c>
      <c r="B66" s="32"/>
      <c r="E66" s="27" t="s">
        <v>91</v>
      </c>
      <c r="J66" s="33"/>
    </row>
    <row r="67" spans="1:16" x14ac:dyDescent="0.25">
      <c r="A67" s="25" t="s">
        <v>23</v>
      </c>
      <c r="B67" s="25">
        <v>19</v>
      </c>
      <c r="C67" s="26" t="s">
        <v>92</v>
      </c>
      <c r="D67" s="25" t="s">
        <v>49</v>
      </c>
      <c r="E67" s="27" t="s">
        <v>93</v>
      </c>
      <c r="F67" s="28" t="s">
        <v>88</v>
      </c>
      <c r="G67" s="29">
        <v>21</v>
      </c>
      <c r="H67" s="30">
        <v>0</v>
      </c>
      <c r="I67" s="30">
        <f>ROUND(G67*H67,P4)</f>
        <v>0</v>
      </c>
      <c r="J67" s="25"/>
      <c r="O67" s="31">
        <f>I67*0.21</f>
        <v>0</v>
      </c>
      <c r="P67">
        <v>3</v>
      </c>
    </row>
    <row r="68" spans="1:16" ht="30" x14ac:dyDescent="0.25">
      <c r="A68" s="25" t="s">
        <v>28</v>
      </c>
      <c r="B68" s="32"/>
      <c r="E68" s="27" t="s">
        <v>94</v>
      </c>
      <c r="J68" s="33"/>
    </row>
    <row r="69" spans="1:16" ht="30" x14ac:dyDescent="0.25">
      <c r="A69" s="25" t="s">
        <v>30</v>
      </c>
      <c r="B69" s="32"/>
      <c r="E69" s="34" t="s">
        <v>95</v>
      </c>
      <c r="J69" s="33"/>
    </row>
    <row r="70" spans="1:16" ht="120" x14ac:dyDescent="0.25">
      <c r="A70" s="25" t="s">
        <v>32</v>
      </c>
      <c r="B70" s="32"/>
      <c r="E70" s="27" t="s">
        <v>91</v>
      </c>
      <c r="J70" s="33"/>
    </row>
    <row r="71" spans="1:16" x14ac:dyDescent="0.25">
      <c r="A71" s="25" t="s">
        <v>23</v>
      </c>
      <c r="B71" s="25">
        <v>20</v>
      </c>
      <c r="C71" s="26" t="s">
        <v>96</v>
      </c>
      <c r="D71" s="25" t="s">
        <v>49</v>
      </c>
      <c r="E71" s="27" t="s">
        <v>97</v>
      </c>
      <c r="F71" s="28" t="s">
        <v>88</v>
      </c>
      <c r="G71" s="29">
        <v>12.8</v>
      </c>
      <c r="H71" s="30">
        <v>0</v>
      </c>
      <c r="I71" s="30">
        <f>ROUND(G71*H71,P4)</f>
        <v>0</v>
      </c>
      <c r="J71" s="25"/>
      <c r="O71" s="31">
        <f>I71*0.21</f>
        <v>0</v>
      </c>
      <c r="P71">
        <v>3</v>
      </c>
    </row>
    <row r="72" spans="1:16" x14ac:dyDescent="0.25">
      <c r="A72" s="25" t="s">
        <v>28</v>
      </c>
      <c r="B72" s="32"/>
      <c r="E72" s="35" t="s">
        <v>49</v>
      </c>
      <c r="J72" s="33"/>
    </row>
    <row r="73" spans="1:16" ht="30" x14ac:dyDescent="0.25">
      <c r="A73" s="25" t="s">
        <v>30</v>
      </c>
      <c r="B73" s="32"/>
      <c r="E73" s="34" t="s">
        <v>98</v>
      </c>
      <c r="J73" s="33"/>
    </row>
    <row r="74" spans="1:16" ht="75" x14ac:dyDescent="0.25">
      <c r="A74" s="25" t="s">
        <v>32</v>
      </c>
      <c r="B74" s="32"/>
      <c r="E74" s="27" t="s">
        <v>99</v>
      </c>
      <c r="J74" s="33"/>
    </row>
    <row r="75" spans="1:16" x14ac:dyDescent="0.25">
      <c r="A75" s="25" t="s">
        <v>23</v>
      </c>
      <c r="B75" s="25">
        <v>21</v>
      </c>
      <c r="C75" s="26" t="s">
        <v>100</v>
      </c>
      <c r="D75" s="25" t="s">
        <v>49</v>
      </c>
      <c r="E75" s="27" t="s">
        <v>101</v>
      </c>
      <c r="F75" s="28" t="s">
        <v>88</v>
      </c>
      <c r="G75" s="29">
        <v>12</v>
      </c>
      <c r="H75" s="30">
        <v>0</v>
      </c>
      <c r="I75" s="30">
        <f>ROUND(G75*H75,P4)</f>
        <v>0</v>
      </c>
      <c r="J75" s="25"/>
      <c r="O75" s="31">
        <f>I75*0.21</f>
        <v>0</v>
      </c>
      <c r="P75">
        <v>3</v>
      </c>
    </row>
    <row r="76" spans="1:16" x14ac:dyDescent="0.25">
      <c r="A76" s="25" t="s">
        <v>28</v>
      </c>
      <c r="B76" s="32"/>
      <c r="E76" s="27" t="s">
        <v>102</v>
      </c>
      <c r="J76" s="33"/>
    </row>
    <row r="77" spans="1:16" ht="30" x14ac:dyDescent="0.25">
      <c r="A77" s="25" t="s">
        <v>30</v>
      </c>
      <c r="B77" s="32"/>
      <c r="E77" s="34" t="s">
        <v>103</v>
      </c>
      <c r="J77" s="33"/>
    </row>
    <row r="78" spans="1:16" ht="120" x14ac:dyDescent="0.25">
      <c r="A78" s="25" t="s">
        <v>32</v>
      </c>
      <c r="B78" s="32"/>
      <c r="E78" s="27" t="s">
        <v>104</v>
      </c>
      <c r="J78" s="33"/>
    </row>
    <row r="79" spans="1:16" x14ac:dyDescent="0.25">
      <c r="A79" s="25" t="s">
        <v>23</v>
      </c>
      <c r="B79" s="25">
        <v>22</v>
      </c>
      <c r="C79" s="26" t="s">
        <v>105</v>
      </c>
      <c r="D79" s="25" t="s">
        <v>49</v>
      </c>
      <c r="E79" s="27" t="s">
        <v>106</v>
      </c>
      <c r="F79" s="28" t="s">
        <v>88</v>
      </c>
      <c r="G79" s="29">
        <v>840</v>
      </c>
      <c r="H79" s="30">
        <v>0</v>
      </c>
      <c r="I79" s="30">
        <f>ROUND(G79*H79,P4)</f>
        <v>0</v>
      </c>
      <c r="J79" s="25"/>
      <c r="O79" s="31">
        <f>I79*0.21</f>
        <v>0</v>
      </c>
      <c r="P79">
        <v>3</v>
      </c>
    </row>
    <row r="80" spans="1:16" x14ac:dyDescent="0.25">
      <c r="A80" s="25" t="s">
        <v>28</v>
      </c>
      <c r="B80" s="32"/>
      <c r="E80" s="27" t="s">
        <v>107</v>
      </c>
      <c r="J80" s="33"/>
    </row>
    <row r="81" spans="1:16" ht="30" x14ac:dyDescent="0.25">
      <c r="A81" s="25" t="s">
        <v>30</v>
      </c>
      <c r="B81" s="32"/>
      <c r="E81" s="34" t="s">
        <v>108</v>
      </c>
      <c r="J81" s="33"/>
    </row>
    <row r="82" spans="1:16" ht="409.5" x14ac:dyDescent="0.25">
      <c r="A82" s="25" t="s">
        <v>32</v>
      </c>
      <c r="B82" s="32"/>
      <c r="E82" s="27" t="s">
        <v>109</v>
      </c>
      <c r="J82" s="33"/>
    </row>
    <row r="83" spans="1:16" x14ac:dyDescent="0.25">
      <c r="A83" s="25" t="s">
        <v>23</v>
      </c>
      <c r="B83" s="25">
        <v>23</v>
      </c>
      <c r="C83" s="26" t="s">
        <v>110</v>
      </c>
      <c r="D83" s="25" t="s">
        <v>49</v>
      </c>
      <c r="E83" s="27" t="s">
        <v>111</v>
      </c>
      <c r="F83" s="28" t="s">
        <v>88</v>
      </c>
      <c r="G83" s="29">
        <v>852</v>
      </c>
      <c r="H83" s="30">
        <v>0</v>
      </c>
      <c r="I83" s="30">
        <f>ROUND(G83*H83,P4)</f>
        <v>0</v>
      </c>
      <c r="J83" s="25"/>
      <c r="O83" s="31">
        <f>I83*0.21</f>
        <v>0</v>
      </c>
      <c r="P83">
        <v>3</v>
      </c>
    </row>
    <row r="84" spans="1:16" x14ac:dyDescent="0.25">
      <c r="A84" s="25" t="s">
        <v>28</v>
      </c>
      <c r="B84" s="32"/>
      <c r="E84" s="27" t="s">
        <v>112</v>
      </c>
      <c r="J84" s="33"/>
    </row>
    <row r="85" spans="1:16" ht="30" x14ac:dyDescent="0.25">
      <c r="A85" s="25" t="s">
        <v>30</v>
      </c>
      <c r="B85" s="32"/>
      <c r="E85" s="34" t="s">
        <v>113</v>
      </c>
      <c r="J85" s="33"/>
    </row>
    <row r="86" spans="1:16" ht="285" x14ac:dyDescent="0.25">
      <c r="A86" s="25" t="s">
        <v>32</v>
      </c>
      <c r="B86" s="32"/>
      <c r="E86" s="27" t="s">
        <v>114</v>
      </c>
      <c r="J86" s="33"/>
    </row>
    <row r="87" spans="1:16" x14ac:dyDescent="0.25">
      <c r="A87" s="25" t="s">
        <v>23</v>
      </c>
      <c r="B87" s="25">
        <v>24</v>
      </c>
      <c r="C87" s="26" t="s">
        <v>115</v>
      </c>
      <c r="D87" s="25" t="s">
        <v>49</v>
      </c>
      <c r="E87" s="27" t="s">
        <v>116</v>
      </c>
      <c r="F87" s="28" t="s">
        <v>88</v>
      </c>
      <c r="G87" s="29">
        <v>8</v>
      </c>
      <c r="H87" s="30">
        <v>0</v>
      </c>
      <c r="I87" s="30">
        <f>ROUND(G87*H87,P4)</f>
        <v>0</v>
      </c>
      <c r="J87" s="25"/>
      <c r="O87" s="31">
        <f>I87*0.21</f>
        <v>0</v>
      </c>
      <c r="P87">
        <v>3</v>
      </c>
    </row>
    <row r="88" spans="1:16" x14ac:dyDescent="0.25">
      <c r="A88" s="25" t="s">
        <v>28</v>
      </c>
      <c r="B88" s="32"/>
      <c r="E88" s="27" t="s">
        <v>117</v>
      </c>
      <c r="J88" s="33"/>
    </row>
    <row r="89" spans="1:16" ht="30" x14ac:dyDescent="0.25">
      <c r="A89" s="25" t="s">
        <v>30</v>
      </c>
      <c r="B89" s="32"/>
      <c r="E89" s="34" t="s">
        <v>118</v>
      </c>
      <c r="J89" s="33"/>
    </row>
    <row r="90" spans="1:16" ht="390" x14ac:dyDescent="0.25">
      <c r="A90" s="25" t="s">
        <v>32</v>
      </c>
      <c r="B90" s="32"/>
      <c r="E90" s="27" t="s">
        <v>119</v>
      </c>
      <c r="J90" s="33"/>
    </row>
    <row r="91" spans="1:16" x14ac:dyDescent="0.25">
      <c r="A91" s="25" t="s">
        <v>23</v>
      </c>
      <c r="B91" s="25">
        <v>25</v>
      </c>
      <c r="C91" s="26" t="s">
        <v>120</v>
      </c>
      <c r="D91" s="25" t="s">
        <v>49</v>
      </c>
      <c r="E91" s="27" t="s">
        <v>121</v>
      </c>
      <c r="F91" s="28" t="s">
        <v>88</v>
      </c>
      <c r="G91" s="29">
        <v>770</v>
      </c>
      <c r="H91" s="30">
        <v>0</v>
      </c>
      <c r="I91" s="30">
        <f>ROUND(G91*H91,P4)</f>
        <v>0</v>
      </c>
      <c r="J91" s="25"/>
      <c r="O91" s="31">
        <f>I91*0.21</f>
        <v>0</v>
      </c>
      <c r="P91">
        <v>3</v>
      </c>
    </row>
    <row r="92" spans="1:16" x14ac:dyDescent="0.25">
      <c r="A92" s="25" t="s">
        <v>28</v>
      </c>
      <c r="B92" s="32"/>
      <c r="E92" s="27" t="s">
        <v>122</v>
      </c>
      <c r="J92" s="33"/>
    </row>
    <row r="93" spans="1:16" ht="30" x14ac:dyDescent="0.25">
      <c r="A93" s="25" t="s">
        <v>30</v>
      </c>
      <c r="B93" s="32"/>
      <c r="E93" s="34" t="s">
        <v>123</v>
      </c>
      <c r="J93" s="33"/>
    </row>
    <row r="94" spans="1:16" ht="360" x14ac:dyDescent="0.25">
      <c r="A94" s="25" t="s">
        <v>32</v>
      </c>
      <c r="B94" s="32"/>
      <c r="E94" s="27" t="s">
        <v>124</v>
      </c>
      <c r="J94" s="33"/>
    </row>
    <row r="95" spans="1:16" x14ac:dyDescent="0.25">
      <c r="A95" s="25" t="s">
        <v>23</v>
      </c>
      <c r="B95" s="25">
        <v>26</v>
      </c>
      <c r="C95" s="26" t="s">
        <v>125</v>
      </c>
      <c r="D95" s="25" t="s">
        <v>49</v>
      </c>
      <c r="E95" s="27" t="s">
        <v>126</v>
      </c>
      <c r="F95" s="28" t="s">
        <v>84</v>
      </c>
      <c r="G95" s="29">
        <v>64</v>
      </c>
      <c r="H95" s="30">
        <v>0</v>
      </c>
      <c r="I95" s="30">
        <f>ROUND(G95*H95,P4)</f>
        <v>0</v>
      </c>
      <c r="J95" s="25"/>
      <c r="O95" s="31">
        <f>I95*0.21</f>
        <v>0</v>
      </c>
      <c r="P95">
        <v>3</v>
      </c>
    </row>
    <row r="96" spans="1:16" x14ac:dyDescent="0.25">
      <c r="A96" s="25" t="s">
        <v>28</v>
      </c>
      <c r="B96" s="32"/>
      <c r="E96" s="35" t="s">
        <v>49</v>
      </c>
      <c r="J96" s="33"/>
    </row>
    <row r="97" spans="1:16" ht="30" x14ac:dyDescent="0.25">
      <c r="A97" s="25" t="s">
        <v>30</v>
      </c>
      <c r="B97" s="32"/>
      <c r="E97" s="34" t="s">
        <v>127</v>
      </c>
      <c r="J97" s="33"/>
    </row>
    <row r="98" spans="1:16" ht="75" x14ac:dyDescent="0.25">
      <c r="A98" s="25" t="s">
        <v>32</v>
      </c>
      <c r="B98" s="32"/>
      <c r="E98" s="27" t="s">
        <v>128</v>
      </c>
      <c r="J98" s="33"/>
    </row>
    <row r="99" spans="1:16" x14ac:dyDescent="0.25">
      <c r="A99" s="25" t="s">
        <v>23</v>
      </c>
      <c r="B99" s="25">
        <v>27</v>
      </c>
      <c r="C99" s="26" t="s">
        <v>129</v>
      </c>
      <c r="D99" s="25" t="s">
        <v>49</v>
      </c>
      <c r="E99" s="27" t="s">
        <v>130</v>
      </c>
      <c r="F99" s="28" t="s">
        <v>84</v>
      </c>
      <c r="G99" s="29">
        <v>64</v>
      </c>
      <c r="H99" s="30">
        <v>0</v>
      </c>
      <c r="I99" s="30">
        <f>ROUND(G99*H99,P4)</f>
        <v>0</v>
      </c>
      <c r="J99" s="25"/>
      <c r="O99" s="31">
        <f>I99*0.21</f>
        <v>0</v>
      </c>
      <c r="P99">
        <v>3</v>
      </c>
    </row>
    <row r="100" spans="1:16" x14ac:dyDescent="0.25">
      <c r="A100" s="25" t="s">
        <v>28</v>
      </c>
      <c r="B100" s="32"/>
      <c r="E100" s="27" t="s">
        <v>131</v>
      </c>
      <c r="J100" s="33"/>
    </row>
    <row r="101" spans="1:16" ht="30" x14ac:dyDescent="0.25">
      <c r="A101" s="25" t="s">
        <v>30</v>
      </c>
      <c r="B101" s="32"/>
      <c r="E101" s="34" t="s">
        <v>127</v>
      </c>
      <c r="J101" s="33"/>
    </row>
    <row r="102" spans="1:16" ht="75" x14ac:dyDescent="0.25">
      <c r="A102" s="25" t="s">
        <v>32</v>
      </c>
      <c r="B102" s="32"/>
      <c r="E102" s="27" t="s">
        <v>132</v>
      </c>
      <c r="J102" s="33"/>
    </row>
    <row r="103" spans="1:16" x14ac:dyDescent="0.25">
      <c r="A103" s="19" t="s">
        <v>20</v>
      </c>
      <c r="B103" s="20"/>
      <c r="C103" s="21" t="s">
        <v>44</v>
      </c>
      <c r="D103" s="22"/>
      <c r="E103" s="19" t="s">
        <v>133</v>
      </c>
      <c r="F103" s="22"/>
      <c r="G103" s="22"/>
      <c r="H103" s="22"/>
      <c r="I103" s="23">
        <f>SUMIFS(I104:I119,A104:A119,"P")</f>
        <v>0</v>
      </c>
      <c r="J103" s="24"/>
    </row>
    <row r="104" spans="1:16" x14ac:dyDescent="0.25">
      <c r="A104" s="25" t="s">
        <v>23</v>
      </c>
      <c r="B104" s="25">
        <v>28</v>
      </c>
      <c r="C104" s="26" t="s">
        <v>134</v>
      </c>
      <c r="D104" s="25" t="s">
        <v>49</v>
      </c>
      <c r="E104" s="27" t="s">
        <v>135</v>
      </c>
      <c r="F104" s="28" t="s">
        <v>136</v>
      </c>
      <c r="G104" s="29">
        <v>114.4</v>
      </c>
      <c r="H104" s="30">
        <v>0</v>
      </c>
      <c r="I104" s="30">
        <f>ROUND(G104*H104,P4)</f>
        <v>0</v>
      </c>
      <c r="J104" s="25"/>
      <c r="O104" s="31">
        <f>I104*0.21</f>
        <v>0</v>
      </c>
      <c r="P104">
        <v>3</v>
      </c>
    </row>
    <row r="105" spans="1:16" x14ac:dyDescent="0.25">
      <c r="A105" s="25" t="s">
        <v>28</v>
      </c>
      <c r="B105" s="32"/>
      <c r="E105" s="27" t="s">
        <v>137</v>
      </c>
      <c r="J105" s="33"/>
    </row>
    <row r="106" spans="1:16" ht="30" x14ac:dyDescent="0.25">
      <c r="A106" s="25" t="s">
        <v>30</v>
      </c>
      <c r="B106" s="32"/>
      <c r="E106" s="34" t="s">
        <v>138</v>
      </c>
      <c r="J106" s="33"/>
    </row>
    <row r="107" spans="1:16" ht="135" x14ac:dyDescent="0.25">
      <c r="A107" s="25" t="s">
        <v>32</v>
      </c>
      <c r="B107" s="32"/>
      <c r="E107" s="27" t="s">
        <v>139</v>
      </c>
      <c r="J107" s="33"/>
    </row>
    <row r="108" spans="1:16" ht="30" x14ac:dyDescent="0.25">
      <c r="A108" s="25" t="s">
        <v>23</v>
      </c>
      <c r="B108" s="25">
        <v>29</v>
      </c>
      <c r="C108" s="26" t="s">
        <v>140</v>
      </c>
      <c r="D108" s="25" t="s">
        <v>49</v>
      </c>
      <c r="E108" s="27" t="s">
        <v>141</v>
      </c>
      <c r="F108" s="28" t="s">
        <v>136</v>
      </c>
      <c r="G108" s="29">
        <v>156</v>
      </c>
      <c r="H108" s="30">
        <v>0</v>
      </c>
      <c r="I108" s="30">
        <f>ROUND(G108*H108,P4)</f>
        <v>0</v>
      </c>
      <c r="J108" s="25"/>
      <c r="O108" s="31">
        <f>I108*0.21</f>
        <v>0</v>
      </c>
      <c r="P108">
        <v>3</v>
      </c>
    </row>
    <row r="109" spans="1:16" x14ac:dyDescent="0.25">
      <c r="A109" s="25" t="s">
        <v>28</v>
      </c>
      <c r="B109" s="32"/>
      <c r="E109" s="27" t="s">
        <v>142</v>
      </c>
      <c r="J109" s="33"/>
    </row>
    <row r="110" spans="1:16" ht="30" x14ac:dyDescent="0.25">
      <c r="A110" s="25" t="s">
        <v>30</v>
      </c>
      <c r="B110" s="32"/>
      <c r="E110" s="34" t="s">
        <v>143</v>
      </c>
      <c r="J110" s="33"/>
    </row>
    <row r="111" spans="1:16" ht="105" x14ac:dyDescent="0.25">
      <c r="A111" s="25" t="s">
        <v>32</v>
      </c>
      <c r="B111" s="32"/>
      <c r="E111" s="27" t="s">
        <v>144</v>
      </c>
      <c r="J111" s="33"/>
    </row>
    <row r="112" spans="1:16" x14ac:dyDescent="0.25">
      <c r="A112" s="25" t="s">
        <v>23</v>
      </c>
      <c r="B112" s="25">
        <v>30</v>
      </c>
      <c r="C112" s="26" t="s">
        <v>145</v>
      </c>
      <c r="D112" s="25" t="s">
        <v>49</v>
      </c>
      <c r="E112" s="27" t="s">
        <v>146</v>
      </c>
      <c r="F112" s="28" t="s">
        <v>88</v>
      </c>
      <c r="G112" s="29">
        <v>30.08</v>
      </c>
      <c r="H112" s="30">
        <v>0</v>
      </c>
      <c r="I112" s="30">
        <f>ROUND(G112*H112,P4)</f>
        <v>0</v>
      </c>
      <c r="J112" s="25"/>
      <c r="O112" s="31">
        <f>I112*0.21</f>
        <v>0</v>
      </c>
      <c r="P112">
        <v>3</v>
      </c>
    </row>
    <row r="113" spans="1:16" x14ac:dyDescent="0.25">
      <c r="A113" s="25" t="s">
        <v>28</v>
      </c>
      <c r="B113" s="32"/>
      <c r="E113" s="27" t="s">
        <v>147</v>
      </c>
      <c r="J113" s="33"/>
    </row>
    <row r="114" spans="1:16" ht="60" x14ac:dyDescent="0.25">
      <c r="A114" s="25" t="s">
        <v>30</v>
      </c>
      <c r="B114" s="32"/>
      <c r="E114" s="34" t="s">
        <v>148</v>
      </c>
      <c r="J114" s="33"/>
    </row>
    <row r="115" spans="1:16" ht="409.5" x14ac:dyDescent="0.25">
      <c r="A115" s="25" t="s">
        <v>32</v>
      </c>
      <c r="B115" s="32"/>
      <c r="E115" s="27" t="s">
        <v>149</v>
      </c>
      <c r="J115" s="33"/>
    </row>
    <row r="116" spans="1:16" x14ac:dyDescent="0.25">
      <c r="A116" s="25" t="s">
        <v>23</v>
      </c>
      <c r="B116" s="25">
        <v>31</v>
      </c>
      <c r="C116" s="26" t="s">
        <v>150</v>
      </c>
      <c r="D116" s="25" t="s">
        <v>49</v>
      </c>
      <c r="E116" s="27" t="s">
        <v>151</v>
      </c>
      <c r="F116" s="28" t="s">
        <v>27</v>
      </c>
      <c r="G116" s="29">
        <v>4.2110000000000003</v>
      </c>
      <c r="H116" s="30">
        <v>0</v>
      </c>
      <c r="I116" s="30">
        <f>ROUND(G116*H116,P4)</f>
        <v>0</v>
      </c>
      <c r="J116" s="25"/>
      <c r="O116" s="31">
        <f>I116*0.21</f>
        <v>0</v>
      </c>
      <c r="P116">
        <v>3</v>
      </c>
    </row>
    <row r="117" spans="1:16" x14ac:dyDescent="0.25">
      <c r="A117" s="25" t="s">
        <v>28</v>
      </c>
      <c r="B117" s="32"/>
      <c r="E117" s="27" t="s">
        <v>152</v>
      </c>
      <c r="J117" s="33"/>
    </row>
    <row r="118" spans="1:16" ht="30" x14ac:dyDescent="0.25">
      <c r="A118" s="25" t="s">
        <v>30</v>
      </c>
      <c r="B118" s="32"/>
      <c r="E118" s="34" t="s">
        <v>153</v>
      </c>
      <c r="J118" s="33"/>
    </row>
    <row r="119" spans="1:16" ht="375" x14ac:dyDescent="0.25">
      <c r="A119" s="25" t="s">
        <v>32</v>
      </c>
      <c r="B119" s="32"/>
      <c r="E119" s="27" t="s">
        <v>154</v>
      </c>
      <c r="J119" s="33"/>
    </row>
    <row r="120" spans="1:16" x14ac:dyDescent="0.25">
      <c r="A120" s="19" t="s">
        <v>20</v>
      </c>
      <c r="B120" s="20"/>
      <c r="C120" s="21" t="s">
        <v>46</v>
      </c>
      <c r="D120" s="22"/>
      <c r="E120" s="19" t="s">
        <v>155</v>
      </c>
      <c r="F120" s="22"/>
      <c r="G120" s="22"/>
      <c r="H120" s="22"/>
      <c r="I120" s="23">
        <f>SUMIFS(I121:I136,A121:A136,"P")</f>
        <v>0</v>
      </c>
      <c r="J120" s="24"/>
    </row>
    <row r="121" spans="1:16" x14ac:dyDescent="0.25">
      <c r="A121" s="25" t="s">
        <v>23</v>
      </c>
      <c r="B121" s="25">
        <v>32</v>
      </c>
      <c r="C121" s="26" t="s">
        <v>156</v>
      </c>
      <c r="D121" s="25" t="s">
        <v>49</v>
      </c>
      <c r="E121" s="27" t="s">
        <v>157</v>
      </c>
      <c r="F121" s="28" t="s">
        <v>88</v>
      </c>
      <c r="G121" s="29">
        <v>7.07</v>
      </c>
      <c r="H121" s="30">
        <v>0</v>
      </c>
      <c r="I121" s="30">
        <f>ROUND(G121*H121,P4)</f>
        <v>0</v>
      </c>
      <c r="J121" s="25"/>
      <c r="O121" s="31">
        <f>I121*0.21</f>
        <v>0</v>
      </c>
      <c r="P121">
        <v>3</v>
      </c>
    </row>
    <row r="122" spans="1:16" x14ac:dyDescent="0.25">
      <c r="A122" s="25" t="s">
        <v>28</v>
      </c>
      <c r="B122" s="32"/>
      <c r="E122" s="27" t="s">
        <v>158</v>
      </c>
      <c r="J122" s="33"/>
    </row>
    <row r="123" spans="1:16" ht="30" x14ac:dyDescent="0.25">
      <c r="A123" s="25" t="s">
        <v>30</v>
      </c>
      <c r="B123" s="32"/>
      <c r="E123" s="34" t="s">
        <v>159</v>
      </c>
      <c r="J123" s="33"/>
    </row>
    <row r="124" spans="1:16" ht="409.5" x14ac:dyDescent="0.25">
      <c r="A124" s="25" t="s">
        <v>32</v>
      </c>
      <c r="B124" s="32"/>
      <c r="E124" s="27" t="s">
        <v>149</v>
      </c>
      <c r="J124" s="33"/>
    </row>
    <row r="125" spans="1:16" x14ac:dyDescent="0.25">
      <c r="A125" s="25" t="s">
        <v>23</v>
      </c>
      <c r="B125" s="25">
        <v>33</v>
      </c>
      <c r="C125" s="26" t="s">
        <v>160</v>
      </c>
      <c r="D125" s="25" t="s">
        <v>49</v>
      </c>
      <c r="E125" s="27" t="s">
        <v>161</v>
      </c>
      <c r="F125" s="28" t="s">
        <v>27</v>
      </c>
      <c r="G125" s="29">
        <v>1.2729999999999999</v>
      </c>
      <c r="H125" s="30">
        <v>0</v>
      </c>
      <c r="I125" s="30">
        <f>ROUND(G125*H125,P4)</f>
        <v>0</v>
      </c>
      <c r="J125" s="25"/>
      <c r="O125" s="31">
        <f>I125*0.21</f>
        <v>0</v>
      </c>
      <c r="P125">
        <v>3</v>
      </c>
    </row>
    <row r="126" spans="1:16" x14ac:dyDescent="0.25">
      <c r="A126" s="25" t="s">
        <v>28</v>
      </c>
      <c r="B126" s="32"/>
      <c r="E126" s="27" t="s">
        <v>162</v>
      </c>
      <c r="J126" s="33"/>
    </row>
    <row r="127" spans="1:16" ht="30" x14ac:dyDescent="0.25">
      <c r="A127" s="25" t="s">
        <v>30</v>
      </c>
      <c r="B127" s="32"/>
      <c r="E127" s="34" t="s">
        <v>163</v>
      </c>
      <c r="J127" s="33"/>
    </row>
    <row r="128" spans="1:16" ht="375" x14ac:dyDescent="0.25">
      <c r="A128" s="25" t="s">
        <v>32</v>
      </c>
      <c r="B128" s="32"/>
      <c r="E128" s="27" t="s">
        <v>164</v>
      </c>
      <c r="J128" s="33"/>
    </row>
    <row r="129" spans="1:16" ht="30" x14ac:dyDescent="0.25">
      <c r="A129" s="25" t="s">
        <v>23</v>
      </c>
      <c r="B129" s="25">
        <v>34</v>
      </c>
      <c r="C129" s="26" t="s">
        <v>165</v>
      </c>
      <c r="D129" s="25" t="s">
        <v>49</v>
      </c>
      <c r="E129" s="27" t="s">
        <v>166</v>
      </c>
      <c r="F129" s="28" t="s">
        <v>88</v>
      </c>
      <c r="G129" s="29">
        <v>59.5</v>
      </c>
      <c r="H129" s="30">
        <v>0</v>
      </c>
      <c r="I129" s="30">
        <f>ROUND(G129*H129,P4)</f>
        <v>0</v>
      </c>
      <c r="J129" s="25"/>
      <c r="O129" s="31">
        <f>I129*0.21</f>
        <v>0</v>
      </c>
      <c r="P129">
        <v>3</v>
      </c>
    </row>
    <row r="130" spans="1:16" x14ac:dyDescent="0.25">
      <c r="A130" s="25" t="s">
        <v>28</v>
      </c>
      <c r="B130" s="32"/>
      <c r="E130" s="27" t="s">
        <v>167</v>
      </c>
      <c r="J130" s="33"/>
    </row>
    <row r="131" spans="1:16" ht="30" x14ac:dyDescent="0.25">
      <c r="A131" s="25" t="s">
        <v>30</v>
      </c>
      <c r="B131" s="32"/>
      <c r="E131" s="34" t="s">
        <v>168</v>
      </c>
      <c r="J131" s="33"/>
    </row>
    <row r="132" spans="1:16" ht="409.5" x14ac:dyDescent="0.25">
      <c r="A132" s="25" t="s">
        <v>32</v>
      </c>
      <c r="B132" s="32"/>
      <c r="E132" s="27" t="s">
        <v>149</v>
      </c>
      <c r="J132" s="33"/>
    </row>
    <row r="133" spans="1:16" x14ac:dyDescent="0.25">
      <c r="A133" s="25" t="s">
        <v>23</v>
      </c>
      <c r="B133" s="25">
        <v>35</v>
      </c>
      <c r="C133" s="26" t="s">
        <v>169</v>
      </c>
      <c r="D133" s="25" t="s">
        <v>49</v>
      </c>
      <c r="E133" s="27" t="s">
        <v>170</v>
      </c>
      <c r="F133" s="28" t="s">
        <v>27</v>
      </c>
      <c r="G133" s="29">
        <v>9.52</v>
      </c>
      <c r="H133" s="30">
        <v>0</v>
      </c>
      <c r="I133" s="30">
        <f>ROUND(G133*H133,P4)</f>
        <v>0</v>
      </c>
      <c r="J133" s="25"/>
      <c r="O133" s="31">
        <f>I133*0.21</f>
        <v>0</v>
      </c>
      <c r="P133">
        <v>3</v>
      </c>
    </row>
    <row r="134" spans="1:16" x14ac:dyDescent="0.25">
      <c r="A134" s="25" t="s">
        <v>28</v>
      </c>
      <c r="B134" s="32"/>
      <c r="E134" s="27" t="s">
        <v>171</v>
      </c>
      <c r="J134" s="33"/>
    </row>
    <row r="135" spans="1:16" ht="30" x14ac:dyDescent="0.25">
      <c r="A135" s="25" t="s">
        <v>30</v>
      </c>
      <c r="B135" s="32"/>
      <c r="E135" s="34" t="s">
        <v>172</v>
      </c>
      <c r="J135" s="33"/>
    </row>
    <row r="136" spans="1:16" ht="375" x14ac:dyDescent="0.25">
      <c r="A136" s="25" t="s">
        <v>32</v>
      </c>
      <c r="B136" s="32"/>
      <c r="E136" s="27" t="s">
        <v>164</v>
      </c>
      <c r="J136" s="33"/>
    </row>
    <row r="137" spans="1:16" x14ac:dyDescent="0.25">
      <c r="A137" s="19" t="s">
        <v>20</v>
      </c>
      <c r="B137" s="20"/>
      <c r="C137" s="21" t="s">
        <v>173</v>
      </c>
      <c r="D137" s="22"/>
      <c r="E137" s="19" t="s">
        <v>174</v>
      </c>
      <c r="F137" s="22"/>
      <c r="G137" s="22"/>
      <c r="H137" s="22"/>
      <c r="I137" s="23">
        <f>SUMIFS(I138:I153,A138:A153,"P")</f>
        <v>0</v>
      </c>
      <c r="J137" s="24"/>
    </row>
    <row r="138" spans="1:16" x14ac:dyDescent="0.25">
      <c r="A138" s="25" t="s">
        <v>23</v>
      </c>
      <c r="B138" s="25">
        <v>36</v>
      </c>
      <c r="C138" s="26" t="s">
        <v>175</v>
      </c>
      <c r="D138" s="25" t="s">
        <v>49</v>
      </c>
      <c r="E138" s="27" t="s">
        <v>176</v>
      </c>
      <c r="F138" s="28" t="s">
        <v>88</v>
      </c>
      <c r="G138" s="29">
        <v>20.625</v>
      </c>
      <c r="H138" s="30">
        <v>0</v>
      </c>
      <c r="I138" s="30">
        <f>ROUND(G138*H138,P4)</f>
        <v>0</v>
      </c>
      <c r="J138" s="25"/>
      <c r="O138" s="31">
        <f>I138*0.21</f>
        <v>0</v>
      </c>
      <c r="P138">
        <v>3</v>
      </c>
    </row>
    <row r="139" spans="1:16" x14ac:dyDescent="0.25">
      <c r="A139" s="25" t="s">
        <v>28</v>
      </c>
      <c r="B139" s="32"/>
      <c r="E139" s="27" t="s">
        <v>177</v>
      </c>
      <c r="J139" s="33"/>
    </row>
    <row r="140" spans="1:16" ht="45" x14ac:dyDescent="0.25">
      <c r="A140" s="25" t="s">
        <v>30</v>
      </c>
      <c r="B140" s="32"/>
      <c r="E140" s="34" t="s">
        <v>178</v>
      </c>
      <c r="J140" s="33"/>
    </row>
    <row r="141" spans="1:16" ht="409.5" x14ac:dyDescent="0.25">
      <c r="A141" s="25" t="s">
        <v>32</v>
      </c>
      <c r="B141" s="32"/>
      <c r="E141" s="27" t="s">
        <v>179</v>
      </c>
      <c r="J141" s="33"/>
    </row>
    <row r="142" spans="1:16" x14ac:dyDescent="0.25">
      <c r="A142" s="25" t="s">
        <v>23</v>
      </c>
      <c r="B142" s="25">
        <v>37</v>
      </c>
      <c r="C142" s="26" t="s">
        <v>180</v>
      </c>
      <c r="D142" s="25" t="s">
        <v>49</v>
      </c>
      <c r="E142" s="27" t="s">
        <v>181</v>
      </c>
      <c r="F142" s="28" t="s">
        <v>88</v>
      </c>
      <c r="G142" s="29">
        <v>4.05</v>
      </c>
      <c r="H142" s="30">
        <v>0</v>
      </c>
      <c r="I142" s="30">
        <f>ROUND(G142*H142,P4)</f>
        <v>0</v>
      </c>
      <c r="J142" s="25"/>
      <c r="O142" s="31">
        <f>I142*0.21</f>
        <v>0</v>
      </c>
      <c r="P142">
        <v>3</v>
      </c>
    </row>
    <row r="143" spans="1:16" x14ac:dyDescent="0.25">
      <c r="A143" s="25" t="s">
        <v>28</v>
      </c>
      <c r="B143" s="32"/>
      <c r="E143" s="27" t="s">
        <v>182</v>
      </c>
      <c r="J143" s="33"/>
    </row>
    <row r="144" spans="1:16" ht="30" x14ac:dyDescent="0.25">
      <c r="A144" s="25" t="s">
        <v>30</v>
      </c>
      <c r="B144" s="32"/>
      <c r="E144" s="34" t="s">
        <v>183</v>
      </c>
      <c r="J144" s="33"/>
    </row>
    <row r="145" spans="1:16" ht="409.5" x14ac:dyDescent="0.25">
      <c r="A145" s="25" t="s">
        <v>32</v>
      </c>
      <c r="B145" s="32"/>
      <c r="E145" s="27" t="s">
        <v>179</v>
      </c>
      <c r="J145" s="33"/>
    </row>
    <row r="146" spans="1:16" ht="30" x14ac:dyDescent="0.25">
      <c r="A146" s="25" t="s">
        <v>23</v>
      </c>
      <c r="B146" s="25">
        <v>38</v>
      </c>
      <c r="C146" s="26" t="s">
        <v>184</v>
      </c>
      <c r="D146" s="25" t="s">
        <v>49</v>
      </c>
      <c r="E146" s="27" t="s">
        <v>185</v>
      </c>
      <c r="F146" s="28" t="s">
        <v>88</v>
      </c>
      <c r="G146" s="29">
        <v>45</v>
      </c>
      <c r="H146" s="30">
        <v>0</v>
      </c>
      <c r="I146" s="30">
        <f>ROUND(G146*H146,P4)</f>
        <v>0</v>
      </c>
      <c r="J146" s="25"/>
      <c r="O146" s="31">
        <f>I146*0.21</f>
        <v>0</v>
      </c>
      <c r="P146">
        <v>3</v>
      </c>
    </row>
    <row r="147" spans="1:16" x14ac:dyDescent="0.25">
      <c r="A147" s="25" t="s">
        <v>28</v>
      </c>
      <c r="B147" s="32"/>
      <c r="E147" s="27" t="s">
        <v>186</v>
      </c>
      <c r="J147" s="33"/>
    </row>
    <row r="148" spans="1:16" ht="30" x14ac:dyDescent="0.25">
      <c r="A148" s="25" t="s">
        <v>30</v>
      </c>
      <c r="B148" s="32"/>
      <c r="E148" s="34" t="s">
        <v>187</v>
      </c>
      <c r="J148" s="33"/>
    </row>
    <row r="149" spans="1:16" ht="105" x14ac:dyDescent="0.25">
      <c r="A149" s="25" t="s">
        <v>32</v>
      </c>
      <c r="B149" s="32"/>
      <c r="E149" s="27" t="s">
        <v>188</v>
      </c>
      <c r="J149" s="33"/>
    </row>
    <row r="150" spans="1:16" x14ac:dyDescent="0.25">
      <c r="A150" s="25" t="s">
        <v>23</v>
      </c>
      <c r="B150" s="25">
        <v>39</v>
      </c>
      <c r="C150" s="26" t="s">
        <v>189</v>
      </c>
      <c r="D150" s="25" t="s">
        <v>49</v>
      </c>
      <c r="E150" s="27" t="s">
        <v>190</v>
      </c>
      <c r="F150" s="28" t="s">
        <v>88</v>
      </c>
      <c r="G150" s="29">
        <v>5.4</v>
      </c>
      <c r="H150" s="30">
        <v>0</v>
      </c>
      <c r="I150" s="30">
        <f>ROUND(G150*H150,P4)</f>
        <v>0</v>
      </c>
      <c r="J150" s="25"/>
      <c r="O150" s="31">
        <f>I150*0.21</f>
        <v>0</v>
      </c>
      <c r="P150">
        <v>3</v>
      </c>
    </row>
    <row r="151" spans="1:16" x14ac:dyDescent="0.25">
      <c r="A151" s="25" t="s">
        <v>28</v>
      </c>
      <c r="B151" s="32"/>
      <c r="E151" s="27" t="s">
        <v>191</v>
      </c>
      <c r="J151" s="33"/>
    </row>
    <row r="152" spans="1:16" ht="30" x14ac:dyDescent="0.25">
      <c r="A152" s="25" t="s">
        <v>30</v>
      </c>
      <c r="B152" s="32"/>
      <c r="E152" s="34" t="s">
        <v>192</v>
      </c>
      <c r="J152" s="33"/>
    </row>
    <row r="153" spans="1:16" ht="180" x14ac:dyDescent="0.25">
      <c r="A153" s="25" t="s">
        <v>32</v>
      </c>
      <c r="B153" s="32"/>
      <c r="E153" s="27" t="s">
        <v>193</v>
      </c>
      <c r="J153" s="33"/>
    </row>
    <row r="154" spans="1:16" x14ac:dyDescent="0.25">
      <c r="A154" s="19" t="s">
        <v>20</v>
      </c>
      <c r="B154" s="20"/>
      <c r="C154" s="21" t="s">
        <v>194</v>
      </c>
      <c r="D154" s="22"/>
      <c r="E154" s="19" t="s">
        <v>195</v>
      </c>
      <c r="F154" s="22"/>
      <c r="G154" s="22"/>
      <c r="H154" s="22"/>
      <c r="I154" s="23">
        <f>SUMIFS(I155:I182,A155:A182,"P")</f>
        <v>0</v>
      </c>
      <c r="J154" s="24"/>
    </row>
    <row r="155" spans="1:16" x14ac:dyDescent="0.25">
      <c r="A155" s="25" t="s">
        <v>23</v>
      </c>
      <c r="B155" s="25">
        <v>40</v>
      </c>
      <c r="C155" s="26" t="s">
        <v>196</v>
      </c>
      <c r="D155" s="25" t="s">
        <v>49</v>
      </c>
      <c r="E155" s="27" t="s">
        <v>197</v>
      </c>
      <c r="F155" s="28" t="s">
        <v>84</v>
      </c>
      <c r="G155" s="29">
        <v>150</v>
      </c>
      <c r="H155" s="30">
        <v>0</v>
      </c>
      <c r="I155" s="30">
        <f>ROUND(G155*H155,P4)</f>
        <v>0</v>
      </c>
      <c r="J155" s="25"/>
      <c r="O155" s="31">
        <f>I155*0.21</f>
        <v>0</v>
      </c>
      <c r="P155">
        <v>3</v>
      </c>
    </row>
    <row r="156" spans="1:16" x14ac:dyDescent="0.25">
      <c r="A156" s="25" t="s">
        <v>28</v>
      </c>
      <c r="B156" s="32"/>
      <c r="E156" s="27" t="s">
        <v>198</v>
      </c>
      <c r="J156" s="33"/>
    </row>
    <row r="157" spans="1:16" ht="30" x14ac:dyDescent="0.25">
      <c r="A157" s="25" t="s">
        <v>30</v>
      </c>
      <c r="B157" s="32"/>
      <c r="E157" s="34" t="s">
        <v>199</v>
      </c>
      <c r="J157" s="33"/>
    </row>
    <row r="158" spans="1:16" ht="165" x14ac:dyDescent="0.25">
      <c r="A158" s="25" t="s">
        <v>32</v>
      </c>
      <c r="B158" s="32"/>
      <c r="E158" s="27" t="s">
        <v>200</v>
      </c>
      <c r="J158" s="33"/>
    </row>
    <row r="159" spans="1:16" x14ac:dyDescent="0.25">
      <c r="A159" s="25" t="s">
        <v>23</v>
      </c>
      <c r="B159" s="25">
        <v>41</v>
      </c>
      <c r="C159" s="26" t="s">
        <v>201</v>
      </c>
      <c r="D159" s="25" t="s">
        <v>49</v>
      </c>
      <c r="E159" s="27" t="s">
        <v>202</v>
      </c>
      <c r="F159" s="28" t="s">
        <v>84</v>
      </c>
      <c r="G159" s="29">
        <v>160</v>
      </c>
      <c r="H159" s="30">
        <v>0</v>
      </c>
      <c r="I159" s="30">
        <f>ROUND(G159*H159,P4)</f>
        <v>0</v>
      </c>
      <c r="J159" s="25"/>
      <c r="O159" s="31">
        <f>I159*0.21</f>
        <v>0</v>
      </c>
      <c r="P159">
        <v>3</v>
      </c>
    </row>
    <row r="160" spans="1:16" x14ac:dyDescent="0.25">
      <c r="A160" s="25" t="s">
        <v>28</v>
      </c>
      <c r="B160" s="32"/>
      <c r="E160" s="27" t="s">
        <v>203</v>
      </c>
      <c r="J160" s="33"/>
    </row>
    <row r="161" spans="1:16" ht="30" x14ac:dyDescent="0.25">
      <c r="A161" s="25" t="s">
        <v>30</v>
      </c>
      <c r="B161" s="32"/>
      <c r="E161" s="34" t="s">
        <v>204</v>
      </c>
      <c r="J161" s="33"/>
    </row>
    <row r="162" spans="1:16" ht="90" x14ac:dyDescent="0.25">
      <c r="A162" s="25" t="s">
        <v>32</v>
      </c>
      <c r="B162" s="32"/>
      <c r="E162" s="27" t="s">
        <v>205</v>
      </c>
      <c r="J162" s="33"/>
    </row>
    <row r="163" spans="1:16" x14ac:dyDescent="0.25">
      <c r="A163" s="25" t="s">
        <v>23</v>
      </c>
      <c r="B163" s="25">
        <v>42</v>
      </c>
      <c r="C163" s="26" t="s">
        <v>206</v>
      </c>
      <c r="D163" s="25" t="s">
        <v>49</v>
      </c>
      <c r="E163" s="27" t="s">
        <v>207</v>
      </c>
      <c r="F163" s="28" t="s">
        <v>84</v>
      </c>
      <c r="G163" s="29">
        <v>150</v>
      </c>
      <c r="H163" s="30">
        <v>0</v>
      </c>
      <c r="I163" s="30">
        <f>ROUND(G163*H163,P4)</f>
        <v>0</v>
      </c>
      <c r="J163" s="25"/>
      <c r="O163" s="31">
        <f>I163*0.21</f>
        <v>0</v>
      </c>
      <c r="P163">
        <v>3</v>
      </c>
    </row>
    <row r="164" spans="1:16" x14ac:dyDescent="0.25">
      <c r="A164" s="25" t="s">
        <v>28</v>
      </c>
      <c r="B164" s="32"/>
      <c r="E164" s="35" t="s">
        <v>49</v>
      </c>
      <c r="J164" s="33"/>
    </row>
    <row r="165" spans="1:16" ht="30" x14ac:dyDescent="0.25">
      <c r="A165" s="25" t="s">
        <v>30</v>
      </c>
      <c r="B165" s="32"/>
      <c r="E165" s="34" t="s">
        <v>199</v>
      </c>
      <c r="J165" s="33"/>
    </row>
    <row r="166" spans="1:16" ht="120" x14ac:dyDescent="0.25">
      <c r="A166" s="25" t="s">
        <v>32</v>
      </c>
      <c r="B166" s="32"/>
      <c r="E166" s="27" t="s">
        <v>208</v>
      </c>
      <c r="J166" s="33"/>
    </row>
    <row r="167" spans="1:16" x14ac:dyDescent="0.25">
      <c r="A167" s="25" t="s">
        <v>23</v>
      </c>
      <c r="B167" s="25">
        <v>43</v>
      </c>
      <c r="C167" s="26" t="s">
        <v>209</v>
      </c>
      <c r="D167" s="25" t="s">
        <v>49</v>
      </c>
      <c r="E167" s="27" t="s">
        <v>210</v>
      </c>
      <c r="F167" s="28" t="s">
        <v>84</v>
      </c>
      <c r="G167" s="29">
        <v>450</v>
      </c>
      <c r="H167" s="30">
        <v>0</v>
      </c>
      <c r="I167" s="30">
        <f>ROUND(G167*H167,P4)</f>
        <v>0</v>
      </c>
      <c r="J167" s="25"/>
      <c r="O167" s="31">
        <f>I167*0.21</f>
        <v>0</v>
      </c>
      <c r="P167">
        <v>3</v>
      </c>
    </row>
    <row r="168" spans="1:16" x14ac:dyDescent="0.25">
      <c r="A168" s="25" t="s">
        <v>28</v>
      </c>
      <c r="B168" s="32"/>
      <c r="E168" s="27" t="s">
        <v>211</v>
      </c>
      <c r="J168" s="33"/>
    </row>
    <row r="169" spans="1:16" ht="30" x14ac:dyDescent="0.25">
      <c r="A169" s="25" t="s">
        <v>30</v>
      </c>
      <c r="B169" s="32"/>
      <c r="E169" s="34" t="s">
        <v>212</v>
      </c>
      <c r="J169" s="33"/>
    </row>
    <row r="170" spans="1:16" ht="120" x14ac:dyDescent="0.25">
      <c r="A170" s="25" t="s">
        <v>32</v>
      </c>
      <c r="B170" s="32"/>
      <c r="E170" s="27" t="s">
        <v>208</v>
      </c>
      <c r="J170" s="33"/>
    </row>
    <row r="171" spans="1:16" x14ac:dyDescent="0.25">
      <c r="A171" s="25" t="s">
        <v>23</v>
      </c>
      <c r="B171" s="25">
        <v>44</v>
      </c>
      <c r="C171" s="26" t="s">
        <v>213</v>
      </c>
      <c r="D171" s="25" t="s">
        <v>49</v>
      </c>
      <c r="E171" s="27" t="s">
        <v>214</v>
      </c>
      <c r="F171" s="28" t="s">
        <v>84</v>
      </c>
      <c r="G171" s="29">
        <v>225</v>
      </c>
      <c r="H171" s="30">
        <v>0</v>
      </c>
      <c r="I171" s="30">
        <f>ROUND(G171*H171,P4)</f>
        <v>0</v>
      </c>
      <c r="J171" s="25"/>
      <c r="O171" s="31">
        <f>I171*0.21</f>
        <v>0</v>
      </c>
      <c r="P171">
        <v>3</v>
      </c>
    </row>
    <row r="172" spans="1:16" x14ac:dyDescent="0.25">
      <c r="A172" s="25" t="s">
        <v>28</v>
      </c>
      <c r="B172" s="32"/>
      <c r="E172" s="35" t="s">
        <v>49</v>
      </c>
      <c r="J172" s="33"/>
    </row>
    <row r="173" spans="1:16" ht="30" x14ac:dyDescent="0.25">
      <c r="A173" s="25" t="s">
        <v>30</v>
      </c>
      <c r="B173" s="32"/>
      <c r="E173" s="34" t="s">
        <v>215</v>
      </c>
      <c r="J173" s="33"/>
    </row>
    <row r="174" spans="1:16" ht="195" x14ac:dyDescent="0.25">
      <c r="A174" s="25" t="s">
        <v>32</v>
      </c>
      <c r="B174" s="32"/>
      <c r="E174" s="27" t="s">
        <v>216</v>
      </c>
      <c r="J174" s="33"/>
    </row>
    <row r="175" spans="1:16" x14ac:dyDescent="0.25">
      <c r="A175" s="25" t="s">
        <v>23</v>
      </c>
      <c r="B175" s="25">
        <v>45</v>
      </c>
      <c r="C175" s="26" t="s">
        <v>217</v>
      </c>
      <c r="D175" s="25" t="s">
        <v>49</v>
      </c>
      <c r="E175" s="27" t="s">
        <v>218</v>
      </c>
      <c r="F175" s="28" t="s">
        <v>84</v>
      </c>
      <c r="G175" s="29">
        <v>225</v>
      </c>
      <c r="H175" s="30">
        <v>0</v>
      </c>
      <c r="I175" s="30">
        <f>ROUND(G175*H175,P4)</f>
        <v>0</v>
      </c>
      <c r="J175" s="25"/>
      <c r="O175" s="31">
        <f>I175*0.21</f>
        <v>0</v>
      </c>
      <c r="P175">
        <v>3</v>
      </c>
    </row>
    <row r="176" spans="1:16" x14ac:dyDescent="0.25">
      <c r="A176" s="25" t="s">
        <v>28</v>
      </c>
      <c r="B176" s="32"/>
      <c r="E176" s="35" t="s">
        <v>49</v>
      </c>
      <c r="J176" s="33"/>
    </row>
    <row r="177" spans="1:16" ht="30" x14ac:dyDescent="0.25">
      <c r="A177" s="25" t="s">
        <v>30</v>
      </c>
      <c r="B177" s="32"/>
      <c r="E177" s="34" t="s">
        <v>215</v>
      </c>
      <c r="J177" s="33"/>
    </row>
    <row r="178" spans="1:16" ht="195" x14ac:dyDescent="0.25">
      <c r="A178" s="25" t="s">
        <v>32</v>
      </c>
      <c r="B178" s="32"/>
      <c r="E178" s="27" t="s">
        <v>216</v>
      </c>
      <c r="J178" s="33"/>
    </row>
    <row r="179" spans="1:16" x14ac:dyDescent="0.25">
      <c r="A179" s="25" t="s">
        <v>23</v>
      </c>
      <c r="B179" s="25">
        <v>46</v>
      </c>
      <c r="C179" s="26" t="s">
        <v>219</v>
      </c>
      <c r="D179" s="25" t="s">
        <v>49</v>
      </c>
      <c r="E179" s="27" t="s">
        <v>220</v>
      </c>
      <c r="F179" s="28" t="s">
        <v>84</v>
      </c>
      <c r="G179" s="29">
        <v>225</v>
      </c>
      <c r="H179" s="30">
        <v>0</v>
      </c>
      <c r="I179" s="30">
        <f>ROUND(G179*H179,P4)</f>
        <v>0</v>
      </c>
      <c r="J179" s="25"/>
      <c r="O179" s="31">
        <f>I179*0.21</f>
        <v>0</v>
      </c>
      <c r="P179">
        <v>3</v>
      </c>
    </row>
    <row r="180" spans="1:16" x14ac:dyDescent="0.25">
      <c r="A180" s="25" t="s">
        <v>28</v>
      </c>
      <c r="B180" s="32"/>
      <c r="E180" s="35" t="s">
        <v>49</v>
      </c>
      <c r="J180" s="33"/>
    </row>
    <row r="181" spans="1:16" ht="30" x14ac:dyDescent="0.25">
      <c r="A181" s="25" t="s">
        <v>30</v>
      </c>
      <c r="B181" s="32"/>
      <c r="E181" s="34" t="s">
        <v>215</v>
      </c>
      <c r="J181" s="33"/>
    </row>
    <row r="182" spans="1:16" ht="195" x14ac:dyDescent="0.25">
      <c r="A182" s="25" t="s">
        <v>32</v>
      </c>
      <c r="B182" s="32"/>
      <c r="E182" s="27" t="s">
        <v>216</v>
      </c>
      <c r="J182" s="33"/>
    </row>
    <row r="183" spans="1:16" x14ac:dyDescent="0.25">
      <c r="A183" s="19" t="s">
        <v>20</v>
      </c>
      <c r="B183" s="20"/>
      <c r="C183" s="21" t="s">
        <v>221</v>
      </c>
      <c r="D183" s="22"/>
      <c r="E183" s="19" t="s">
        <v>222</v>
      </c>
      <c r="F183" s="22"/>
      <c r="G183" s="22"/>
      <c r="H183" s="22"/>
      <c r="I183" s="23">
        <f>SUMIFS(I184:I187,A184:A187,"P")</f>
        <v>0</v>
      </c>
      <c r="J183" s="24"/>
    </row>
    <row r="184" spans="1:16" x14ac:dyDescent="0.25">
      <c r="A184" s="25" t="s">
        <v>23</v>
      </c>
      <c r="B184" s="25">
        <v>47</v>
      </c>
      <c r="C184" s="26" t="s">
        <v>223</v>
      </c>
      <c r="D184" s="25" t="s">
        <v>49</v>
      </c>
      <c r="E184" s="27" t="s">
        <v>224</v>
      </c>
      <c r="F184" s="28" t="s">
        <v>84</v>
      </c>
      <c r="G184" s="29">
        <v>16.16</v>
      </c>
      <c r="H184" s="30">
        <v>0</v>
      </c>
      <c r="I184" s="30">
        <f>ROUND(G184*H184,P4)</f>
        <v>0</v>
      </c>
      <c r="J184" s="25"/>
      <c r="O184" s="31">
        <f>I184*0.21</f>
        <v>0</v>
      </c>
      <c r="P184">
        <v>3</v>
      </c>
    </row>
    <row r="185" spans="1:16" x14ac:dyDescent="0.25">
      <c r="A185" s="25" t="s">
        <v>28</v>
      </c>
      <c r="B185" s="32"/>
      <c r="E185" s="27" t="s">
        <v>225</v>
      </c>
      <c r="J185" s="33"/>
    </row>
    <row r="186" spans="1:16" ht="30" x14ac:dyDescent="0.25">
      <c r="A186" s="25" t="s">
        <v>30</v>
      </c>
      <c r="B186" s="32"/>
      <c r="E186" s="34" t="s">
        <v>226</v>
      </c>
      <c r="J186" s="33"/>
    </row>
    <row r="187" spans="1:16" ht="60" x14ac:dyDescent="0.25">
      <c r="A187" s="25" t="s">
        <v>32</v>
      </c>
      <c r="B187" s="32"/>
      <c r="E187" s="27" t="s">
        <v>227</v>
      </c>
      <c r="J187" s="33"/>
    </row>
    <row r="188" spans="1:16" x14ac:dyDescent="0.25">
      <c r="A188" s="19" t="s">
        <v>20</v>
      </c>
      <c r="B188" s="20"/>
      <c r="C188" s="21" t="s">
        <v>228</v>
      </c>
      <c r="D188" s="22"/>
      <c r="E188" s="19" t="s">
        <v>229</v>
      </c>
      <c r="F188" s="22"/>
      <c r="G188" s="22"/>
      <c r="H188" s="22"/>
      <c r="I188" s="23">
        <f>SUMIFS(I189:I200,A189:A200,"P")</f>
        <v>0</v>
      </c>
      <c r="J188" s="24"/>
    </row>
    <row r="189" spans="1:16" ht="30" x14ac:dyDescent="0.25">
      <c r="A189" s="25" t="s">
        <v>23</v>
      </c>
      <c r="B189" s="25">
        <v>48</v>
      </c>
      <c r="C189" s="26" t="s">
        <v>230</v>
      </c>
      <c r="D189" s="25" t="s">
        <v>49</v>
      </c>
      <c r="E189" s="27" t="s">
        <v>231</v>
      </c>
      <c r="F189" s="28" t="s">
        <v>84</v>
      </c>
      <c r="G189" s="29">
        <v>123.3</v>
      </c>
      <c r="H189" s="30">
        <v>0</v>
      </c>
      <c r="I189" s="30">
        <f>ROUND(G189*H189,P4)</f>
        <v>0</v>
      </c>
      <c r="J189" s="25"/>
      <c r="O189" s="31">
        <f>I189*0.21</f>
        <v>0</v>
      </c>
      <c r="P189">
        <v>3</v>
      </c>
    </row>
    <row r="190" spans="1:16" x14ac:dyDescent="0.25">
      <c r="A190" s="25" t="s">
        <v>28</v>
      </c>
      <c r="B190" s="32"/>
      <c r="E190" s="27" t="s">
        <v>232</v>
      </c>
      <c r="J190" s="33"/>
    </row>
    <row r="191" spans="1:16" ht="30" x14ac:dyDescent="0.25">
      <c r="A191" s="25" t="s">
        <v>30</v>
      </c>
      <c r="B191" s="32"/>
      <c r="E191" s="34" t="s">
        <v>233</v>
      </c>
      <c r="J191" s="33"/>
    </row>
    <row r="192" spans="1:16" ht="300" x14ac:dyDescent="0.25">
      <c r="A192" s="25" t="s">
        <v>32</v>
      </c>
      <c r="B192" s="32"/>
      <c r="E192" s="27" t="s">
        <v>234</v>
      </c>
      <c r="J192" s="33"/>
    </row>
    <row r="193" spans="1:16" x14ac:dyDescent="0.25">
      <c r="A193" s="25" t="s">
        <v>23</v>
      </c>
      <c r="B193" s="25">
        <v>49</v>
      </c>
      <c r="C193" s="26" t="s">
        <v>235</v>
      </c>
      <c r="D193" s="25" t="s">
        <v>49</v>
      </c>
      <c r="E193" s="27" t="s">
        <v>236</v>
      </c>
      <c r="F193" s="28" t="s">
        <v>84</v>
      </c>
      <c r="G193" s="29">
        <v>163.30000000000001</v>
      </c>
      <c r="H193" s="30">
        <v>0</v>
      </c>
      <c r="I193" s="30">
        <f>ROUND(G193*H193,P4)</f>
        <v>0</v>
      </c>
      <c r="J193" s="25"/>
      <c r="O193" s="31">
        <f>I193*0.21</f>
        <v>0</v>
      </c>
      <c r="P193">
        <v>3</v>
      </c>
    </row>
    <row r="194" spans="1:16" x14ac:dyDescent="0.25">
      <c r="A194" s="25" t="s">
        <v>28</v>
      </c>
      <c r="B194" s="32"/>
      <c r="E194" s="27" t="s">
        <v>237</v>
      </c>
      <c r="J194" s="33"/>
    </row>
    <row r="195" spans="1:16" ht="30" x14ac:dyDescent="0.25">
      <c r="A195" s="25" t="s">
        <v>30</v>
      </c>
      <c r="B195" s="32"/>
      <c r="E195" s="34" t="s">
        <v>238</v>
      </c>
      <c r="J195" s="33"/>
    </row>
    <row r="196" spans="1:16" ht="75" x14ac:dyDescent="0.25">
      <c r="A196" s="25" t="s">
        <v>32</v>
      </c>
      <c r="B196" s="32"/>
      <c r="E196" s="27" t="s">
        <v>239</v>
      </c>
      <c r="J196" s="33"/>
    </row>
    <row r="197" spans="1:16" x14ac:dyDescent="0.25">
      <c r="A197" s="25" t="s">
        <v>23</v>
      </c>
      <c r="B197" s="25">
        <v>50</v>
      </c>
      <c r="C197" s="26" t="s">
        <v>240</v>
      </c>
      <c r="D197" s="25" t="s">
        <v>49</v>
      </c>
      <c r="E197" s="27" t="s">
        <v>241</v>
      </c>
      <c r="F197" s="28" t="s">
        <v>84</v>
      </c>
      <c r="G197" s="29">
        <v>6.06</v>
      </c>
      <c r="H197" s="30">
        <v>0</v>
      </c>
      <c r="I197" s="30">
        <f>ROUND(G197*H197,P4)</f>
        <v>0</v>
      </c>
      <c r="J197" s="25"/>
      <c r="O197" s="31">
        <f>I197*0.21</f>
        <v>0</v>
      </c>
      <c r="P197">
        <v>3</v>
      </c>
    </row>
    <row r="198" spans="1:16" x14ac:dyDescent="0.25">
      <c r="A198" s="25" t="s">
        <v>28</v>
      </c>
      <c r="B198" s="32"/>
      <c r="E198" s="27" t="s">
        <v>242</v>
      </c>
      <c r="J198" s="33"/>
    </row>
    <row r="199" spans="1:16" ht="30" x14ac:dyDescent="0.25">
      <c r="A199" s="25" t="s">
        <v>30</v>
      </c>
      <c r="B199" s="32"/>
      <c r="E199" s="34" t="s">
        <v>243</v>
      </c>
      <c r="J199" s="33"/>
    </row>
    <row r="200" spans="1:16" ht="120" x14ac:dyDescent="0.25">
      <c r="A200" s="25" t="s">
        <v>32</v>
      </c>
      <c r="B200" s="32"/>
      <c r="E200" s="27" t="s">
        <v>244</v>
      </c>
      <c r="J200" s="33"/>
    </row>
    <row r="201" spans="1:16" x14ac:dyDescent="0.25">
      <c r="A201" s="19" t="s">
        <v>20</v>
      </c>
      <c r="B201" s="20"/>
      <c r="C201" s="21" t="s">
        <v>245</v>
      </c>
      <c r="D201" s="22"/>
      <c r="E201" s="19" t="s">
        <v>246</v>
      </c>
      <c r="F201" s="22"/>
      <c r="G201" s="22"/>
      <c r="H201" s="22"/>
      <c r="I201" s="23">
        <f>SUMIFS(I202:I207,A202:A207,"P")</f>
        <v>0</v>
      </c>
      <c r="J201" s="24"/>
    </row>
    <row r="202" spans="1:16" x14ac:dyDescent="0.25">
      <c r="A202" s="25" t="s">
        <v>23</v>
      </c>
      <c r="B202" s="25">
        <v>51</v>
      </c>
      <c r="C202" s="26" t="s">
        <v>247</v>
      </c>
      <c r="D202" s="25" t="s">
        <v>49</v>
      </c>
      <c r="E202" s="27" t="s">
        <v>248</v>
      </c>
      <c r="F202" s="28" t="s">
        <v>136</v>
      </c>
      <c r="G202" s="29">
        <v>16.7</v>
      </c>
      <c r="H202" s="30">
        <v>0</v>
      </c>
      <c r="I202" s="30">
        <f>ROUND(G202*H202,P4)</f>
        <v>0</v>
      </c>
      <c r="J202" s="25"/>
      <c r="O202" s="31">
        <f>I202*0.21</f>
        <v>0</v>
      </c>
      <c r="P202">
        <v>3</v>
      </c>
    </row>
    <row r="203" spans="1:16" x14ac:dyDescent="0.25">
      <c r="A203" s="25" t="s">
        <v>28</v>
      </c>
      <c r="B203" s="32"/>
      <c r="E203" s="35" t="s">
        <v>49</v>
      </c>
      <c r="J203" s="33"/>
    </row>
    <row r="204" spans="1:16" ht="330" x14ac:dyDescent="0.25">
      <c r="A204" s="25" t="s">
        <v>32</v>
      </c>
      <c r="B204" s="32"/>
      <c r="E204" s="27" t="s">
        <v>249</v>
      </c>
      <c r="J204" s="33"/>
    </row>
    <row r="205" spans="1:16" x14ac:dyDescent="0.25">
      <c r="A205" s="25" t="s">
        <v>23</v>
      </c>
      <c r="B205" s="25">
        <v>52</v>
      </c>
      <c r="C205" s="26" t="s">
        <v>250</v>
      </c>
      <c r="D205" s="25" t="s">
        <v>49</v>
      </c>
      <c r="E205" s="27" t="s">
        <v>251</v>
      </c>
      <c r="F205" s="28" t="s">
        <v>136</v>
      </c>
      <c r="G205" s="29">
        <v>22</v>
      </c>
      <c r="H205" s="30">
        <v>0</v>
      </c>
      <c r="I205" s="30">
        <f>ROUND(G205*H205,P4)</f>
        <v>0</v>
      </c>
      <c r="J205" s="25"/>
      <c r="O205" s="31">
        <f>I205*0.21</f>
        <v>0</v>
      </c>
      <c r="P205">
        <v>3</v>
      </c>
    </row>
    <row r="206" spans="1:16" x14ac:dyDescent="0.25">
      <c r="A206" s="25" t="s">
        <v>28</v>
      </c>
      <c r="B206" s="32"/>
      <c r="E206" s="27" t="s">
        <v>252</v>
      </c>
      <c r="J206" s="33"/>
    </row>
    <row r="207" spans="1:16" ht="330" x14ac:dyDescent="0.25">
      <c r="A207" s="25" t="s">
        <v>32</v>
      </c>
      <c r="B207" s="32"/>
      <c r="E207" s="27" t="s">
        <v>253</v>
      </c>
      <c r="J207" s="33"/>
    </row>
    <row r="208" spans="1:16" x14ac:dyDescent="0.25">
      <c r="A208" s="19" t="s">
        <v>20</v>
      </c>
      <c r="B208" s="20"/>
      <c r="C208" s="21" t="s">
        <v>254</v>
      </c>
      <c r="D208" s="22"/>
      <c r="E208" s="19" t="s">
        <v>255</v>
      </c>
      <c r="F208" s="22"/>
      <c r="G208" s="22"/>
      <c r="H208" s="22"/>
      <c r="I208" s="23">
        <f>SUMIFS(I209:I249,A209:A249,"P")</f>
        <v>0</v>
      </c>
      <c r="J208" s="24"/>
    </row>
    <row r="209" spans="1:16" ht="30" x14ac:dyDescent="0.25">
      <c r="A209" s="25" t="s">
        <v>23</v>
      </c>
      <c r="B209" s="25">
        <v>53</v>
      </c>
      <c r="C209" s="26" t="s">
        <v>256</v>
      </c>
      <c r="D209" s="25" t="s">
        <v>49</v>
      </c>
      <c r="E209" s="27" t="s">
        <v>257</v>
      </c>
      <c r="F209" s="28" t="s">
        <v>136</v>
      </c>
      <c r="G209" s="29">
        <v>50</v>
      </c>
      <c r="H209" s="30">
        <v>0</v>
      </c>
      <c r="I209" s="30">
        <f>ROUND(G209*H209,P4)</f>
        <v>0</v>
      </c>
      <c r="J209" s="25"/>
      <c r="O209" s="31">
        <f>I209*0.21</f>
        <v>0</v>
      </c>
      <c r="P209">
        <v>3</v>
      </c>
    </row>
    <row r="210" spans="1:16" x14ac:dyDescent="0.25">
      <c r="A210" s="25" t="s">
        <v>28</v>
      </c>
      <c r="B210" s="32"/>
      <c r="E210" s="27" t="s">
        <v>258</v>
      </c>
      <c r="J210" s="33"/>
    </row>
    <row r="211" spans="1:16" ht="30" x14ac:dyDescent="0.25">
      <c r="A211" s="25" t="s">
        <v>30</v>
      </c>
      <c r="B211" s="32"/>
      <c r="E211" s="34" t="s">
        <v>259</v>
      </c>
      <c r="J211" s="33"/>
    </row>
    <row r="212" spans="1:16" ht="225" x14ac:dyDescent="0.25">
      <c r="A212" s="25" t="s">
        <v>32</v>
      </c>
      <c r="B212" s="32"/>
      <c r="E212" s="27" t="s">
        <v>260</v>
      </c>
      <c r="J212" s="33"/>
    </row>
    <row r="213" spans="1:16" ht="30" x14ac:dyDescent="0.25">
      <c r="A213" s="25" t="s">
        <v>23</v>
      </c>
      <c r="B213" s="25">
        <v>54</v>
      </c>
      <c r="C213" s="26" t="s">
        <v>261</v>
      </c>
      <c r="D213" s="25" t="s">
        <v>49</v>
      </c>
      <c r="E213" s="27" t="s">
        <v>262</v>
      </c>
      <c r="F213" s="28" t="s">
        <v>136</v>
      </c>
      <c r="G213" s="29">
        <v>40</v>
      </c>
      <c r="H213" s="30">
        <v>0</v>
      </c>
      <c r="I213" s="30">
        <f>ROUND(G213*H213,P4)</f>
        <v>0</v>
      </c>
      <c r="J213" s="25"/>
      <c r="O213" s="31">
        <f>I213*0.21</f>
        <v>0</v>
      </c>
      <c r="P213">
        <v>3</v>
      </c>
    </row>
    <row r="214" spans="1:16" ht="30" x14ac:dyDescent="0.25">
      <c r="A214" s="25" t="s">
        <v>28</v>
      </c>
      <c r="B214" s="32"/>
      <c r="E214" s="27" t="s">
        <v>263</v>
      </c>
      <c r="J214" s="33"/>
    </row>
    <row r="215" spans="1:16" ht="30" x14ac:dyDescent="0.25">
      <c r="A215" s="25" t="s">
        <v>30</v>
      </c>
      <c r="B215" s="32"/>
      <c r="E215" s="34" t="s">
        <v>264</v>
      </c>
      <c r="J215" s="33"/>
    </row>
    <row r="216" spans="1:16" ht="120" x14ac:dyDescent="0.25">
      <c r="A216" s="25" t="s">
        <v>32</v>
      </c>
      <c r="B216" s="32"/>
      <c r="E216" s="27" t="s">
        <v>265</v>
      </c>
      <c r="J216" s="33"/>
    </row>
    <row r="217" spans="1:16" x14ac:dyDescent="0.25">
      <c r="A217" s="25" t="s">
        <v>23</v>
      </c>
      <c r="B217" s="25">
        <v>55</v>
      </c>
      <c r="C217" s="26" t="s">
        <v>266</v>
      </c>
      <c r="D217" s="25" t="s">
        <v>49</v>
      </c>
      <c r="E217" s="27" t="s">
        <v>267</v>
      </c>
      <c r="F217" s="28" t="s">
        <v>136</v>
      </c>
      <c r="G217" s="29">
        <v>20.2</v>
      </c>
      <c r="H217" s="30">
        <v>0</v>
      </c>
      <c r="I217" s="30">
        <f>ROUND(G217*H217,P4)</f>
        <v>0</v>
      </c>
      <c r="J217" s="25"/>
      <c r="O217" s="31">
        <f>I217*0.21</f>
        <v>0</v>
      </c>
      <c r="P217">
        <v>3</v>
      </c>
    </row>
    <row r="218" spans="1:16" x14ac:dyDescent="0.25">
      <c r="A218" s="25" t="s">
        <v>28</v>
      </c>
      <c r="B218" s="32"/>
      <c r="E218" s="27" t="s">
        <v>268</v>
      </c>
      <c r="J218" s="33"/>
    </row>
    <row r="219" spans="1:16" ht="210" x14ac:dyDescent="0.25">
      <c r="A219" s="25" t="s">
        <v>32</v>
      </c>
      <c r="B219" s="32"/>
      <c r="E219" s="27" t="s">
        <v>269</v>
      </c>
      <c r="J219" s="33"/>
    </row>
    <row r="220" spans="1:16" x14ac:dyDescent="0.25">
      <c r="A220" s="25" t="s">
        <v>23</v>
      </c>
      <c r="B220" s="25">
        <v>56</v>
      </c>
      <c r="C220" s="26" t="s">
        <v>270</v>
      </c>
      <c r="D220" s="25" t="s">
        <v>49</v>
      </c>
      <c r="E220" s="27" t="s">
        <v>271</v>
      </c>
      <c r="F220" s="28" t="s">
        <v>136</v>
      </c>
      <c r="G220" s="29">
        <v>8</v>
      </c>
      <c r="H220" s="30">
        <v>0</v>
      </c>
      <c r="I220" s="30">
        <f>ROUND(G220*H220,P4)</f>
        <v>0</v>
      </c>
      <c r="J220" s="25"/>
      <c r="O220" s="31">
        <f>I220*0.21</f>
        <v>0</v>
      </c>
      <c r="P220">
        <v>3</v>
      </c>
    </row>
    <row r="221" spans="1:16" ht="30" x14ac:dyDescent="0.25">
      <c r="A221" s="25" t="s">
        <v>28</v>
      </c>
      <c r="B221" s="32"/>
      <c r="E221" s="27" t="s">
        <v>272</v>
      </c>
      <c r="J221" s="33"/>
    </row>
    <row r="222" spans="1:16" ht="120" x14ac:dyDescent="0.25">
      <c r="A222" s="25" t="s">
        <v>32</v>
      </c>
      <c r="B222" s="32"/>
      <c r="E222" s="27" t="s">
        <v>265</v>
      </c>
      <c r="J222" s="33"/>
    </row>
    <row r="223" spans="1:16" x14ac:dyDescent="0.25">
      <c r="A223" s="25" t="s">
        <v>23</v>
      </c>
      <c r="B223" s="25">
        <v>57</v>
      </c>
      <c r="C223" s="26" t="s">
        <v>273</v>
      </c>
      <c r="D223" s="25" t="s">
        <v>49</v>
      </c>
      <c r="E223" s="27" t="s">
        <v>274</v>
      </c>
      <c r="F223" s="28" t="s">
        <v>61</v>
      </c>
      <c r="G223" s="29">
        <v>2</v>
      </c>
      <c r="H223" s="30">
        <v>0</v>
      </c>
      <c r="I223" s="30">
        <f>ROUND(G223*H223,P4)</f>
        <v>0</v>
      </c>
      <c r="J223" s="25"/>
      <c r="O223" s="31">
        <f>I223*0.21</f>
        <v>0</v>
      </c>
      <c r="P223">
        <v>3</v>
      </c>
    </row>
    <row r="224" spans="1:16" x14ac:dyDescent="0.25">
      <c r="A224" s="25" t="s">
        <v>28</v>
      </c>
      <c r="B224" s="32"/>
      <c r="E224" s="27" t="s">
        <v>275</v>
      </c>
      <c r="J224" s="33"/>
    </row>
    <row r="225" spans="1:16" ht="60" x14ac:dyDescent="0.25">
      <c r="A225" s="25" t="s">
        <v>32</v>
      </c>
      <c r="B225" s="32"/>
      <c r="E225" s="27" t="s">
        <v>276</v>
      </c>
      <c r="J225" s="33"/>
    </row>
    <row r="226" spans="1:16" x14ac:dyDescent="0.25">
      <c r="A226" s="25" t="s">
        <v>23</v>
      </c>
      <c r="B226" s="25">
        <v>58</v>
      </c>
      <c r="C226" s="26" t="s">
        <v>277</v>
      </c>
      <c r="D226" s="25" t="s">
        <v>49</v>
      </c>
      <c r="E226" s="27" t="s">
        <v>278</v>
      </c>
      <c r="F226" s="28" t="s">
        <v>84</v>
      </c>
      <c r="G226" s="29">
        <v>18.75</v>
      </c>
      <c r="H226" s="30">
        <v>0</v>
      </c>
      <c r="I226" s="30">
        <f>ROUND(G226*H226,P4)</f>
        <v>0</v>
      </c>
      <c r="J226" s="25"/>
      <c r="O226" s="31">
        <f>I226*0.21</f>
        <v>0</v>
      </c>
      <c r="P226">
        <v>3</v>
      </c>
    </row>
    <row r="227" spans="1:16" x14ac:dyDescent="0.25">
      <c r="A227" s="25" t="s">
        <v>28</v>
      </c>
      <c r="B227" s="32"/>
      <c r="E227" s="35" t="s">
        <v>49</v>
      </c>
      <c r="J227" s="33"/>
    </row>
    <row r="228" spans="1:16" ht="30" x14ac:dyDescent="0.25">
      <c r="A228" s="25" t="s">
        <v>30</v>
      </c>
      <c r="B228" s="32"/>
      <c r="E228" s="34" t="s">
        <v>279</v>
      </c>
      <c r="J228" s="33"/>
    </row>
    <row r="229" spans="1:16" ht="105" x14ac:dyDescent="0.25">
      <c r="A229" s="25" t="s">
        <v>32</v>
      </c>
      <c r="B229" s="32"/>
      <c r="E229" s="27" t="s">
        <v>280</v>
      </c>
      <c r="J229" s="33"/>
    </row>
    <row r="230" spans="1:16" ht="30" x14ac:dyDescent="0.25">
      <c r="A230" s="25" t="s">
        <v>23</v>
      </c>
      <c r="B230" s="25">
        <v>59</v>
      </c>
      <c r="C230" s="26" t="s">
        <v>281</v>
      </c>
      <c r="D230" s="25" t="s">
        <v>49</v>
      </c>
      <c r="E230" s="27" t="s">
        <v>282</v>
      </c>
      <c r="F230" s="28" t="s">
        <v>136</v>
      </c>
      <c r="G230" s="29">
        <v>46</v>
      </c>
      <c r="H230" s="30">
        <v>0</v>
      </c>
      <c r="I230" s="30">
        <f>ROUND(G230*H230,P4)</f>
        <v>0</v>
      </c>
      <c r="J230" s="25"/>
      <c r="O230" s="31">
        <f>I230*0.21</f>
        <v>0</v>
      </c>
      <c r="P230">
        <v>3</v>
      </c>
    </row>
    <row r="231" spans="1:16" x14ac:dyDescent="0.25">
      <c r="A231" s="25" t="s">
        <v>28</v>
      </c>
      <c r="B231" s="32"/>
      <c r="E231" s="27" t="s">
        <v>283</v>
      </c>
      <c r="J231" s="33"/>
    </row>
    <row r="232" spans="1:16" ht="30" x14ac:dyDescent="0.25">
      <c r="A232" s="25" t="s">
        <v>30</v>
      </c>
      <c r="B232" s="32"/>
      <c r="E232" s="34" t="s">
        <v>284</v>
      </c>
      <c r="J232" s="33"/>
    </row>
    <row r="233" spans="1:16" ht="90" x14ac:dyDescent="0.25">
      <c r="A233" s="25" t="s">
        <v>32</v>
      </c>
      <c r="B233" s="32"/>
      <c r="E233" s="27" t="s">
        <v>285</v>
      </c>
      <c r="J233" s="33"/>
    </row>
    <row r="234" spans="1:16" x14ac:dyDescent="0.25">
      <c r="A234" s="25" t="s">
        <v>23</v>
      </c>
      <c r="B234" s="25">
        <v>60</v>
      </c>
      <c r="C234" s="26" t="s">
        <v>286</v>
      </c>
      <c r="D234" s="25" t="s">
        <v>49</v>
      </c>
      <c r="E234" s="27" t="s">
        <v>287</v>
      </c>
      <c r="F234" s="28" t="s">
        <v>136</v>
      </c>
      <c r="G234" s="29">
        <v>35.200000000000003</v>
      </c>
      <c r="H234" s="30">
        <v>0</v>
      </c>
      <c r="I234" s="30">
        <f>ROUND(G234*H234,P4)</f>
        <v>0</v>
      </c>
      <c r="J234" s="25"/>
      <c r="O234" s="31">
        <f>I234*0.21</f>
        <v>0</v>
      </c>
      <c r="P234">
        <v>3</v>
      </c>
    </row>
    <row r="235" spans="1:16" x14ac:dyDescent="0.25">
      <c r="A235" s="25" t="s">
        <v>28</v>
      </c>
      <c r="B235" s="32"/>
      <c r="E235" s="27" t="s">
        <v>288</v>
      </c>
      <c r="J235" s="33"/>
    </row>
    <row r="236" spans="1:16" ht="30" x14ac:dyDescent="0.25">
      <c r="A236" s="25" t="s">
        <v>30</v>
      </c>
      <c r="B236" s="32"/>
      <c r="E236" s="34" t="s">
        <v>289</v>
      </c>
      <c r="J236" s="33"/>
    </row>
    <row r="237" spans="1:16" ht="75" x14ac:dyDescent="0.25">
      <c r="A237" s="25" t="s">
        <v>32</v>
      </c>
      <c r="B237" s="32"/>
      <c r="E237" s="27" t="s">
        <v>290</v>
      </c>
      <c r="J237" s="33"/>
    </row>
    <row r="238" spans="1:16" x14ac:dyDescent="0.25">
      <c r="A238" s="25" t="s">
        <v>23</v>
      </c>
      <c r="B238" s="25">
        <v>61</v>
      </c>
      <c r="C238" s="26" t="s">
        <v>291</v>
      </c>
      <c r="D238" s="25" t="s">
        <v>49</v>
      </c>
      <c r="E238" s="27" t="s">
        <v>292</v>
      </c>
      <c r="F238" s="28" t="s">
        <v>136</v>
      </c>
      <c r="G238" s="29">
        <v>35.200000000000003</v>
      </c>
      <c r="H238" s="30">
        <v>0</v>
      </c>
      <c r="I238" s="30">
        <f>ROUND(G238*H238,P4)</f>
        <v>0</v>
      </c>
      <c r="J238" s="25"/>
      <c r="O238" s="31">
        <f>I238*0.21</f>
        <v>0</v>
      </c>
      <c r="P238">
        <v>3</v>
      </c>
    </row>
    <row r="239" spans="1:16" x14ac:dyDescent="0.25">
      <c r="A239" s="25" t="s">
        <v>28</v>
      </c>
      <c r="B239" s="32"/>
      <c r="E239" s="27" t="s">
        <v>293</v>
      </c>
      <c r="J239" s="33"/>
    </row>
    <row r="240" spans="1:16" ht="30" x14ac:dyDescent="0.25">
      <c r="A240" s="25" t="s">
        <v>30</v>
      </c>
      <c r="B240" s="32"/>
      <c r="E240" s="34" t="s">
        <v>289</v>
      </c>
      <c r="J240" s="33"/>
    </row>
    <row r="241" spans="1:16" ht="90" x14ac:dyDescent="0.25">
      <c r="A241" s="25" t="s">
        <v>32</v>
      </c>
      <c r="B241" s="32"/>
      <c r="E241" s="27" t="s">
        <v>294</v>
      </c>
      <c r="J241" s="33"/>
    </row>
    <row r="242" spans="1:16" x14ac:dyDescent="0.25">
      <c r="A242" s="25" t="s">
        <v>23</v>
      </c>
      <c r="B242" s="25">
        <v>62</v>
      </c>
      <c r="C242" s="26" t="s">
        <v>295</v>
      </c>
      <c r="D242" s="25" t="s">
        <v>49</v>
      </c>
      <c r="E242" s="27" t="s">
        <v>296</v>
      </c>
      <c r="F242" s="28" t="s">
        <v>88</v>
      </c>
      <c r="G242" s="29">
        <v>67</v>
      </c>
      <c r="H242" s="30">
        <v>0</v>
      </c>
      <c r="I242" s="30">
        <f>ROUND(G242*H242,P4)</f>
        <v>0</v>
      </c>
      <c r="J242" s="25"/>
      <c r="O242" s="31">
        <f>I242*0.21</f>
        <v>0</v>
      </c>
      <c r="P242">
        <v>3</v>
      </c>
    </row>
    <row r="243" spans="1:16" x14ac:dyDescent="0.25">
      <c r="A243" s="25" t="s">
        <v>28</v>
      </c>
      <c r="B243" s="32"/>
      <c r="E243" s="27" t="s">
        <v>297</v>
      </c>
      <c r="J243" s="33"/>
    </row>
    <row r="244" spans="1:16" ht="60" x14ac:dyDescent="0.25">
      <c r="A244" s="25" t="s">
        <v>30</v>
      </c>
      <c r="B244" s="32"/>
      <c r="E244" s="34" t="s">
        <v>298</v>
      </c>
      <c r="J244" s="33"/>
    </row>
    <row r="245" spans="1:16" ht="180" x14ac:dyDescent="0.25">
      <c r="A245" s="25" t="s">
        <v>32</v>
      </c>
      <c r="B245" s="32"/>
      <c r="E245" s="27" t="s">
        <v>299</v>
      </c>
      <c r="J245" s="33"/>
    </row>
    <row r="246" spans="1:16" x14ac:dyDescent="0.25">
      <c r="A246" s="25" t="s">
        <v>23</v>
      </c>
      <c r="B246" s="25">
        <v>63</v>
      </c>
      <c r="C246" s="26" t="s">
        <v>300</v>
      </c>
      <c r="D246" s="25" t="s">
        <v>49</v>
      </c>
      <c r="E246" s="27" t="s">
        <v>301</v>
      </c>
      <c r="F246" s="28" t="s">
        <v>88</v>
      </c>
      <c r="G246" s="29">
        <v>3</v>
      </c>
      <c r="H246" s="30">
        <v>0</v>
      </c>
      <c r="I246" s="30">
        <f>ROUND(G246*H246,P4)</f>
        <v>0</v>
      </c>
      <c r="J246" s="25"/>
      <c r="O246" s="31">
        <f>I246*0.21</f>
        <v>0</v>
      </c>
      <c r="P246">
        <v>3</v>
      </c>
    </row>
    <row r="247" spans="1:16" x14ac:dyDescent="0.25">
      <c r="A247" s="25" t="s">
        <v>28</v>
      </c>
      <c r="B247" s="32"/>
      <c r="E247" s="27" t="s">
        <v>302</v>
      </c>
      <c r="J247" s="33"/>
    </row>
    <row r="248" spans="1:16" ht="30" x14ac:dyDescent="0.25">
      <c r="A248" s="25" t="s">
        <v>30</v>
      </c>
      <c r="B248" s="32"/>
      <c r="E248" s="34" t="s">
        <v>303</v>
      </c>
      <c r="J248" s="33"/>
    </row>
    <row r="249" spans="1:16" ht="180" x14ac:dyDescent="0.25">
      <c r="A249" s="25" t="s">
        <v>32</v>
      </c>
      <c r="B249" s="36"/>
      <c r="C249" s="37"/>
      <c r="D249" s="37"/>
      <c r="E249" s="27" t="s">
        <v>299</v>
      </c>
      <c r="F249" s="37"/>
      <c r="G249" s="37"/>
      <c r="H249" s="37"/>
      <c r="I249" s="37"/>
      <c r="J249" s="38"/>
    </row>
  </sheetData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II126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PACHL\user</dc:creator>
  <cp:lastModifiedBy>Krejča Tomáš</cp:lastModifiedBy>
  <dcterms:created xsi:type="dcterms:W3CDTF">2025-03-21T11:39:50Z</dcterms:created>
  <dcterms:modified xsi:type="dcterms:W3CDTF">2025-05-15T07:47:07Z</dcterms:modified>
</cp:coreProperties>
</file>