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Rekapitulace" sheetId="1" r:id="rId1"/>
    <sheet name="101.1" sheetId="2" r:id="rId2"/>
    <sheet name="101.2" sheetId="3" r:id="rId3"/>
    <sheet name="VRN.1" sheetId="4" r:id="rId4"/>
    <sheet name="VRN.2" sheetId="5" r:id="rId5"/>
  </sheets>
  <definedNames/>
  <calcPr/>
  <webPublishing/>
</workbook>
</file>

<file path=xl/sharedStrings.xml><?xml version="1.0" encoding="utf-8"?>
<sst xmlns="http://schemas.openxmlformats.org/spreadsheetml/2006/main" count="1111" uniqueCount="336">
  <si>
    <t>Firma: Firma</t>
  </si>
  <si>
    <t>Rekapitulace ceny</t>
  </si>
  <si>
    <t>Stavba: III/1044 - Jílová u Prahy - Luka pod Medníkem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</si>
  <si>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</si>
  <si>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</si>
  <si>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</si>
  <si>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</si>
  <si>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</si>
  <si>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</si>
  <si>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</si>
  <si>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</si>
  <si>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</si>
  <si>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</si>
  <si>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</si>
  <si>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</si>
  <si>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III/1044</t>
  </si>
  <si>
    <t>Jílová u Prahy - Luka pod Medníkem</t>
  </si>
  <si>
    <t>O</t>
  </si>
  <si>
    <t>Rozpočet:</t>
  </si>
  <si>
    <t>0,00</t>
  </si>
  <si>
    <t>15,00</t>
  </si>
  <si>
    <t>21,00</t>
  </si>
  <si>
    <t>3</t>
  </si>
  <si>
    <t>2</t>
  </si>
  <si>
    <t>101.1</t>
  </si>
  <si>
    <t>Silnice III/1044 km 0,000-4,530_KSÚS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</si>
  <si>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</si>
  <si>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</si>
  <si>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</si>
  <si>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</si>
  <si>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</si>
  <si>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</si>
  <si>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</si>
  <si>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</si>
  <si>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</si>
  <si>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</si>
  <si>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</si>
  <si>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</si>
  <si>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</si>
  <si>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</si>
  <si>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</si>
  <si>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</si>
  <si>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</si>
  <si>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</si>
  <si>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</si>
  <si>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</si>
  <si>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014102.R</t>
  </si>
  <si>
    <t>a</t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</si>
  <si>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</si>
  <si>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</si>
  <si>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</si>
  <si>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 
17 09 04 - Směsné stavební a demoliční odpady neuvedené pod čísly 17 09 01, 17 09 02 a 17 09 03</t>
  </si>
  <si>
    <t>VV</t>
  </si>
  <si>
    <t>35*2,4=84,000 [A]    dle pol. 966168 
14*(0,5*0,5*0,8)*2,3=6,440 [B]   patky sloupků DZ dle pol. 914913 
Celkem: A+B=90,440 [C]</t>
  </si>
  <si>
    <t>TS</t>
  </si>
  <si>
    <t>Položka zahrnuje:  
- veškeré poplatky provozovateli skládky související s uložením odpadu na skládce.  
Položka nezahrnuje:  
- x</t>
  </si>
  <si>
    <t>b</t>
  </si>
  <si>
    <t>17 03 02 - Asfaltové směsi neuvedené pod číslem 17 03 01</t>
  </si>
  <si>
    <t>1484,28*2,3=3 413,844 [A]    dle pol. 113338.a 
39,8*2,3=91,540 [B]     dle pol. 113338.b 
Celkem: A+B=3 505,384 [C]</t>
  </si>
  <si>
    <t>Zemní práce</t>
  </si>
  <si>
    <t>11130</t>
  </si>
  <si>
    <t>K</t>
  </si>
  <si>
    <t>SEJMUTÍ DRNU</t>
  </si>
  <si>
    <t>M2</t>
  </si>
  <si>
    <t>P1  
stržení drnu stávající krajnice  
výměra dodaná KSÚS</t>
  </si>
  <si>
    <t>3850=3 850,000 [A]</t>
  </si>
  <si>
    <t>Položka zahrnuje:  
- vodorovnou dopravu  a uložení na skládku  
Položka nezahrnuje:  
- x</t>
  </si>
  <si>
    <t>8</t>
  </si>
  <si>
    <t>11372</t>
  </si>
  <si>
    <t>FRÉZOVÁNÍ ZPEVNĚNÝCH PLOCH ASFALTOVÝCH</t>
  </si>
  <si>
    <t>M3</t>
  </si>
  <si>
    <t>P20  
v místě KONSTRUKCE 1  
frézování asf. vrstev tl. 80 mm (ZAS-T1)   
část bude předrcena na frakci 0/22 a uložena na mezideponii pro uložení do krajnic a nezp. sjezdů, zbytek odkoupí zhotovitel  
v místě KONSTRUKCE 2  
frézování asf. vrstev tl. 80 mm (ZAS-T1)   
část bude předrcena na frakci 0/22 a uložena na mezideponii pro uložení do krajnic a nezp. sjezdů, zbytek odkoupí zhotovitel</t>
  </si>
  <si>
    <t>(23560*0,65)*0,080=1 225,120 [A] 
(23560*0,05)*0,080=94,240 [B] 
((23560*0,10)+(23560*0,20))*0,08=565,440 [C] 
Celkem: A+B+C=1 884,800 [D]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</si>
  <si>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</si>
  <si>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113763</t>
  </si>
  <si>
    <t/>
  </si>
  <si>
    <t>FRÉZOVÁNÍ DRÁŽKY PRŮŘEZU DO 300MM2 V ASFALTOVÉ VOZOVCE</t>
  </si>
  <si>
    <t>M</t>
  </si>
  <si>
    <t>P20  
ošetření pracovních spár  
profrézování komůrky 10x25 mm, vyčištění komůrky</t>
  </si>
  <si>
    <t>130=130,000 [A]</t>
  </si>
  <si>
    <t>Položka zahrnuje:  
- veškerou manipulaci s vybouranou sutí a s vybouranými hmotami vč. uložení na skládku.  
Položka nezahrnuje:  
- x</t>
  </si>
  <si>
    <t>122838</t>
  </si>
  <si>
    <t>ODKOPÁVKY A PROKOPÁVKY OBECNÉ TŘ. II, ODVOZ DO 20KM</t>
  </si>
  <si>
    <t>P6b  
v místě podobrubníkového rigolu  
vybourání zeminy (třída těžitelnosti 3 nebo 4), odvoz na mezideponii na stavbě, bude použito pro zpětný zásyp</t>
  </si>
  <si>
    <t>199*0,7=139,300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</si>
  <si>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</si>
  <si>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11</t>
  </si>
  <si>
    <t>125738</t>
  </si>
  <si>
    <t>VYKOPÁVKY ZE ZEMNÍKŮ A SKLÁDEK TŘ. I, ODVOZ DO 20KM</t>
  </si>
  <si>
    <t>P6a  
ornice ze zemníku</t>
  </si>
  <si>
    <t>8154*0,10=815,400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</si>
  <si>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</si>
  <si>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</si>
  <si>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12843</t>
  </si>
  <si>
    <t>R</t>
  </si>
  <si>
    <t>PŘEDRCENÍ ODFRÉZOVANÉHO MATERIÁLU</t>
  </si>
  <si>
    <t>P6b  
předrcení na fr. 0/22</t>
  </si>
  <si>
    <t>1884,8*0,50=942,400 [A]   dle pol. 11372 x odhad množství k předrcení cca 50%</t>
  </si>
  <si>
    <t>Položka zahrnuje:  
- předrcení výkopku dané třídy zeminy  
Položka nezahrnuje:  
-  žádnou manipulaci s výkopkem (nakládání, doprava)</t>
  </si>
  <si>
    <t>13</t>
  </si>
  <si>
    <t>12932</t>
  </si>
  <si>
    <t>ČIŠTĚNÍ PŘÍKOPŮ OD NÁNOSU DO 0,5M3/M</t>
  </si>
  <si>
    <t>P7  
pročištění příkopů včetně případné reprofilace tvaru, odvozu zeminy (nánosů) na deponii nebo recyklační středisko  
délka odměřena ze situace</t>
  </si>
  <si>
    <t>6830=6 830,000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</si>
  <si>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</si>
  <si>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</si>
  <si>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129946</t>
  </si>
  <si>
    <t>ČIŠTĚNÍ POTRUBÍ DN DO 400MM</t>
  </si>
  <si>
    <t>P7  
pročištění propustků vel. do DN400 tlakovou vodou  
vč. likvidace</t>
  </si>
  <si>
    <t>200=200,000 [A]</t>
  </si>
  <si>
    <t>15</t>
  </si>
  <si>
    <t>17120</t>
  </si>
  <si>
    <t>ULOŽENÍ SYPANINY DO NÁSYPŮ A NA SKLÁDKY BEZ ZHUTNĚNÍ</t>
  </si>
  <si>
    <t>P5  
na mezideponii a na skládku</t>
  </si>
  <si>
    <t>139,3=139,300 [A]     dle pol. 122838 na MDP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</si>
  <si>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</si>
  <si>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16</t>
  </si>
  <si>
    <t>18231</t>
  </si>
  <si>
    <t>ROZPROSTŘENÍ ORNICE V ROVINĚ V TL DO 0,10M</t>
  </si>
  <si>
    <t>P5</t>
  </si>
  <si>
    <t>4530*0,90=4 077,000 [A]   90% délky úseku ze situace 
A*1,0m*2L+P=8 154,000 [B]</t>
  </si>
  <si>
    <t>Položka zahrnuje:  
- nutné přemístění ornice z dočasných skládek vzdálených do 50m  
- rozprostření ornice v předepsané tloušťce v rovině a ve svahu do 1:5  
Položka nezahrnuje:  
- x</t>
  </si>
  <si>
    <t>Vodorovné konstrukce</t>
  </si>
  <si>
    <t>19</t>
  </si>
  <si>
    <t>451366</t>
  </si>
  <si>
    <t>VÝZTUŽ PODKL VRSTEV Z KARI-SÍTÍ</t>
  </si>
  <si>
    <t>O  
Podobrubníkový rigol  
kari síť, tl. drátu  8mm, oko 100x100 mm   
včetně montáže (nařezání, podložení distančními podložkami, provázání) do spodní 1/3 vrstvy SC</t>
  </si>
  <si>
    <t>(199m2/6)*47,4kg/6m2*0,001=1,572 [A]     1 kus o rozm, 2x3 mm má hmotnost 47.4kg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</si>
  <si>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</si>
  <si>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Komunikace</t>
  </si>
  <si>
    <t>22</t>
  </si>
  <si>
    <t>56963</t>
  </si>
  <si>
    <t>ZPEVNĚNÍ KRAJNIC Z RECYKLOVANÉHO MATERIÁLU TL DO 150MM</t>
  </si>
  <si>
    <t>K  
R-mat fr. 0/22 tl. 150 mm  
bude použit předrcený materiál získaný na stavbě při frézování vozovky</t>
  </si>
  <si>
    <t>3850=3 850,000 [A]     dle pol. 11130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</si>
  <si>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</si>
  <si>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23</t>
  </si>
  <si>
    <t>572213</t>
  </si>
  <si>
    <t>SPOJOVACÍ POSTŘIK Z EMULZE DO 0,5KG/M2</t>
  </si>
  <si>
    <t>A  
PS-C 0,35 kg/m2</t>
  </si>
  <si>
    <t>24149+24973,6=49 122,600 [A]   na ACL a na ACP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</si>
  <si>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</si>
  <si>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24</t>
  </si>
  <si>
    <t>574A33</t>
  </si>
  <si>
    <t>ASFALTOVÝ BETON PRO OBRUSNÉ VRSTVY ACO 11 TL. 40MM</t>
  </si>
  <si>
    <t>A  
ACO 11  50/70</t>
  </si>
  <si>
    <t>23560*0,65=15 314,000 [A]    konstrukce 1 
23560*0,05=1 178,000 [B]    konstrukce 2 
23560*0,10=2 356,000 [C]    konstrukce 3 - bez sanace AZ 
23560*0,20=4 712,000 [D]    konstrukce 3 - se sanací AZ 
Celkem: A+B+C+D=23 560,000 [E]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</si>
  <si>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</si>
  <si>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25</t>
  </si>
  <si>
    <t>574C56</t>
  </si>
  <si>
    <t>ASFALTOVÝ BETON PRO LOŽNÍ VRSTVY ACL 16+, 16S TL. 60MM</t>
  </si>
  <si>
    <t>A  
ACL 16+  50/70</t>
  </si>
  <si>
    <t>23560*0,65*1,025=15 696,850 [A]    konstrukce 1 
23560*0,05*1,025=1 207,450 [B]    konstrukce 2 
23560*0,10*1,025=2 414,900 [C]    konstrukce 3 - bez sanace AZ 
23560*0,20*1,025=4 829,800 [D]    konstrukce 3 - se sanací AZ 
Celkem: A+B+C+D=24 149,000 [E]</t>
  </si>
  <si>
    <t>27</t>
  </si>
  <si>
    <t>58222</t>
  </si>
  <si>
    <t>DLÁŽDĚNÉ KRYTY Z DROBNÝCH KOSTEK DO LOŽE Z MC</t>
  </si>
  <si>
    <t>KV  
PODOBRUBNÍKOVÝ RIGOL</t>
  </si>
  <si>
    <t>199*0,04=7,960 [A]   délka x m3/1 bm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</si>
  <si>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</si>
  <si>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28</t>
  </si>
  <si>
    <t>58910</t>
  </si>
  <si>
    <t>VÝPLŇ SPAR ASFALTEM</t>
  </si>
  <si>
    <t>AV  
aplikace adhezního nátěru a utěsnění asfaltovou zálivkou za horka typu N2</t>
  </si>
  <si>
    <t>130=130,000 [A]    dle pol. 113763</t>
  </si>
  <si>
    <t>Položka zahrnuje:   
- dodávku předepsaného materiálu  
- vyčištění a výplň spar tímto materiálem  
Položka nezahrnuje:  
- x</t>
  </si>
  <si>
    <t>Ostatní konstrukce a práce</t>
  </si>
  <si>
    <t>29</t>
  </si>
  <si>
    <t>9113A1</t>
  </si>
  <si>
    <t>SVODIDLO OCEL SILNIČ JEDNOSTR, ÚROVEŇ ZADRŽ N1, N2 - DODÁVKA A MONTÁŽ</t>
  </si>
  <si>
    <t>O+S  
požadovaná úroveň zadržení N2</t>
  </si>
  <si>
    <t>372=372,000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</si>
  <si>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</si>
  <si>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30</t>
  </si>
  <si>
    <t>91228</t>
  </si>
  <si>
    <t>SMĚROVÉ SLOUPKY Z PLAST HMOT VČETNĚ ODRAZNÉHO PÁSKU</t>
  </si>
  <si>
    <t>KUS</t>
  </si>
  <si>
    <t>P4  
bílé</t>
  </si>
  <si>
    <t>230=230,000 [A]     Předp. Průměrný odstup 40 m, osazeno L+P v celé délce úseku</t>
  </si>
  <si>
    <t>Položka zahrnuje:  
- dodání a osazení sloupku včetně nutných zemních prací  
- vnitrostaveništní a mimostaveništní doprava  
- odrazky plastové nebo z retroreflexní fólie  
Položka nezahrnuje:  
- x</t>
  </si>
  <si>
    <t>31</t>
  </si>
  <si>
    <t>P4  
červené kulaté Z11g</t>
  </si>
  <si>
    <t>70=70,000 [A]</t>
  </si>
  <si>
    <t>32</t>
  </si>
  <si>
    <t>91267</t>
  </si>
  <si>
    <t>ODRAZKY NA SVODIDLA</t>
  </si>
  <si>
    <t>Z  
reflexní odrazka třídy R1 na ocelové svodidlo, včetně dodávky a montáže</t>
  </si>
  <si>
    <t>15=15,000 [A]</t>
  </si>
  <si>
    <t>Položka zahrnuje:  
- kompletní dodávka se všemi pomocnými a doplňujícími pracemi a součástmi  
Položka nezahrnuje:  
- x</t>
  </si>
  <si>
    <t>33</t>
  </si>
  <si>
    <t>914121</t>
  </si>
  <si>
    <t>DOPRAVNÍ ZNAČKY ZÁKLADNÍ VELIKOSTI OCELOVÉ FÓLIE TŘ 1 - DODÁVKA A MONTÁŽ</t>
  </si>
  <si>
    <t>O-ZN  
IS21c- 1x; IZ4b- 2x; P4- 1x; A13- 1x; IZ4a- 2x</t>
  </si>
  <si>
    <t>14=14,000 [A]</t>
  </si>
  <si>
    <t>Položka zahrnuje:  
- dodávku a montáž značek v požadovaném provedení  
Položka nezahrnuje:  
- x</t>
  </si>
  <si>
    <t>34</t>
  </si>
  <si>
    <t>914123</t>
  </si>
  <si>
    <t>DOPRAVNÍ ZNAČKY ZÁKLADNÍ VELIKOSTI OCELOVÉ FÓLIE TŘ 1 - DEMONTÁŽ</t>
  </si>
  <si>
    <t>P4  
IS21c- 1x; IZ4b- 2x; P4- 1x; A13- 1x; IZ4a- 2x</t>
  </si>
  <si>
    <t>Položka zahrnuje:  
- odstranění, demontáž a odklizení materiálu s odvozem na předepsané místo  
Položka nezahrnuje:  
- x</t>
  </si>
  <si>
    <t>35</t>
  </si>
  <si>
    <t>914911</t>
  </si>
  <si>
    <t>SLOUPKY A STOJKY DOPRAVNÍCH ZNAČEK Z OCEL TRUBEK SE ZABETONOVÁNÍM - DODÁVKA A MONTÁŽ</t>
  </si>
  <si>
    <t>O-ZN</t>
  </si>
  <si>
    <t>Položka zahrnuje:  
- sloupky  
- upevňovací zařízení  
- osazení (betonová patka, zemní práce)  
Položka nezahrnuje:  
- x</t>
  </si>
  <si>
    <t>36</t>
  </si>
  <si>
    <t>914913</t>
  </si>
  <si>
    <t>SLOUPKY A STOJKY DZ Z OCEL TRUBEK ZABETON DEMONTÁŽ</t>
  </si>
  <si>
    <t>P4</t>
  </si>
  <si>
    <t>37</t>
  </si>
  <si>
    <t>915111</t>
  </si>
  <si>
    <t>VODOROVNÉ DOPRAVNÍ ZNAČENÍ BARVOU HLADKÉ - DODÁVKA A POKLÁDKA</t>
  </si>
  <si>
    <t>NÁTĚR+S  
1. FÁZE</t>
  </si>
  <si>
    <t>1132,5=1 132,500 [A]</t>
  </si>
  <si>
    <t>Položka zahrnuje:  
- dodání a pokládku nátěrového materiálu  
- předznačení a reflexní úpravu  
Položka nezahrnuje:  
- x  
Způsob měření:  
- měří se pouze natíraná plocha</t>
  </si>
  <si>
    <t>38</t>
  </si>
  <si>
    <t>915211</t>
  </si>
  <si>
    <t>ZK</t>
  </si>
  <si>
    <t>VODOROVNÉ DOPRAVNÍ ZNAČENÍ PLASTEM HLADKÉ - DODÁVKA A POKLÁDKA</t>
  </si>
  <si>
    <t>NÁTĚR+S  
2. FÁZE</t>
  </si>
  <si>
    <t>1132,5=1 132,500 [A]    V4</t>
  </si>
  <si>
    <t>39</t>
  </si>
  <si>
    <t>917224</t>
  </si>
  <si>
    <t>SILNIČNÍ A CHODNÍKOVÉ OBRUBY Z BETONOVÝCH OBRUBNÍKŮ ŠÍŘ 150MM</t>
  </si>
  <si>
    <t>B-PR  
Podobrubníkový rigol  
silniční betonový obrubník 150x250 do bet.lože s opěrou</t>
  </si>
  <si>
    <t>199=199,000 [A]</t>
  </si>
  <si>
    <t>Položka zahrnuje:  
- dodání a pokládku betonových obrubníků o rozměrech předepsaných zadávací dokumentací  
- betonové lože i boční betonovou opěrku  
Položka nezahrnuje:  
- x</t>
  </si>
  <si>
    <t>40</t>
  </si>
  <si>
    <t>966168</t>
  </si>
  <si>
    <t>BOURÁNÍ KONSTRUKCÍ ZE ŽELEZOBETONU S ODVOZEM DO 20KM</t>
  </si>
  <si>
    <t>P16  
VYBOURÁNÍ STÁVAJÍCÍCH SVISLÝCH ŽB PATNÍKŮ  
včetně odvozu a uložení na recyklační středisko</t>
  </si>
  <si>
    <t>400*(0,25*0,25*1,4)=35,000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</si>
  <si>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</si>
  <si>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41</t>
  </si>
  <si>
    <t>966340.R</t>
  </si>
  <si>
    <t>OBNOVA TYPOVÉHO PROPUSTKU Z TRUB DN DO 400MM</t>
  </si>
  <si>
    <t>P16  
pod samostatným sjezdem, vyústěním polní nebo lesní cesty.  
Předpokládaná délka 1 propustku je 5,0 m  
Plastová trouba DN400 SN12, šikmá opevněná čela na vtoku i výtonu.  
Včetně vybourání stávající trouby, výkopu rýhy a vyrovnání a zhutnění dna, betonáže prahů, ŠP lože 0/8, uložení nové trouby, bočního a krycího obsypu ŠD 0/32 a provedení nové konstrukce sjezdu ŠD 0/32 tl. min. 150 mm a R-mat 0/22 tl. 100 mm.  
POLOŽKA BUDE ČERPÁNA PODLE SKUTEČNÉHO POČTU OBNOVENÝCH PROPUSTKŮ.</t>
  </si>
  <si>
    <t>20,0=20,000 [A]</t>
  </si>
  <si>
    <t>Položka zahrnuje:  
- odstranění trub včetně případného obetonování a lože  
- veškeré pomocné konstrukce (lešení a pod.)  
- veškerou manipulaci s vybouranou sutí a hmotami včetně uložení na skládku   
- veškeré další práce plynoucí z technologického předpisu a z platných předpisů  
- nezahrnuje bourání čel, vtokových a výtokových jímek, odstranění zábradlí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</si>
  <si>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101.2</t>
  </si>
  <si>
    <t>Silnice III/1044 km 0,000-4,530_ŘSD</t>
  </si>
  <si>
    <t>c</t>
  </si>
  <si>
    <t>17 05 04 - Zemina a kamení neuvedené pod číslem 17 05 03  
nepotřebný výkopek - zemina, drny, kamení - nevhodný materiál pro další použí na této stavbě</t>
  </si>
  <si>
    <t>2668,17*2,1=5 603,157 [A]     dle pol. 113328 
3850*0,20*1,9=1 463,000 [B]   dle pol. 11130 
6830*0,5*1,9=6 488,500 [C]   dle pol. 12932 
Celkem: A+B+C=13 554,657 [D]</t>
  </si>
  <si>
    <t>113328</t>
  </si>
  <si>
    <t>ODSTRANĚNÍ PODKLADŮ ZPEVNĚNÝCH PLOCH Z KAMENIVA NESTMEL, ODVOZ DO 20KM</t>
  </si>
  <si>
    <t>P2  
v místě KONSTRUKCE 2  
vybourání konstrukčních vrstev tl. 150 mm  
včetně odvozu a uložení na recyklační středisko  
v místě KONSTRUKCE 3 (SE SANACÍ I BEZ SANACE)  
vybourání konstrukčních vrstev tl. 150 mm  
vybourání konstrukčních vrstev tl. 150 mm  
včetně odvozu a uložení na recyklační středisko</t>
  </si>
  <si>
    <t>(23560*0,05)*1,10*0,15=194,370 [A] 
((23560*0,10)*1,10*2+(23560*0,20)*1,20*2)*0,15=2 473,800 [B] 
Celkem: A+B=2 668,170 [C]</t>
  </si>
  <si>
    <t>113338</t>
  </si>
  <si>
    <t>ODSTRAN PODKL ZPEVNĚNÝCH PLOCH S ASFALT POJIVEM, ODVOZ DO 20KM</t>
  </si>
  <si>
    <t>P2  
v místě KONSTRUKCE 1  
vybourání konstrukčních vrstev tl. 60 mm  
včetně odvozu a uložení na recyklační středisko  
v místě KONSTRUKCE 2  
vybourání konstrukčních vrstev tl. 60 mm  
včetně odvozu a uložení na recyklační středisko  
v místě KONSTRUKCE 3 (SE SANACÍ I BEZ SANACE)  
vybourání konstrukčních vrstev tl. 60 mm  
včetně odvozu a uložení na recyklační středisko</t>
  </si>
  <si>
    <t>(23560*0,65)*1,05*0,060=964,782 [A] 
(23560*0,05)*1,05*0,060=74,214 [B] 
(23560*0,10)*1,05*0,060+(23560*0,20)*1,05*0,060=445,284 [C] 
Celkem: A+B+C=1 484,280 [D]</t>
  </si>
  <si>
    <t>7</t>
  </si>
  <si>
    <t>P2  
v místě podobrubníkového rigolu  
vybourání konstrukčních vrstev vozovky včetně odvozu na recyklační středisko</t>
  </si>
  <si>
    <t>199*0,2=39,800 [A]    na 1bm rigolu výkop 0,2 m3 konstrukčních vrstev</t>
  </si>
  <si>
    <t>Základy</t>
  </si>
  <si>
    <t>17</t>
  </si>
  <si>
    <t>215663</t>
  </si>
  <si>
    <t>ÚPRAVA PODLOŽÍ HYDRAULICKÝMI POJIVY DO 2% HL DO 0,5M</t>
  </si>
  <si>
    <t>H  
v místě KONSTRUKCE 3 (JEN SE SANACÍ)  
Sanace aktivní zóny tl. 300 mm zlepšením stávající zeminy přidáním směsného silničního pojiva v předpokládaném množství 2% suché obj. hm.</t>
  </si>
  <si>
    <t>(23560*0,20)*1,26=5 937,120 [A]</t>
  </si>
  <si>
    <t>Položka zahrnuje:  
- zafrézování předepsaného množství hydraulického pojiva do podloží do hloubky do 0,5m  
- zhutnění  
- druh hydraulického pojiva stanoví zadávací dokumentace  
Položka nezahrnuje:  
- x</t>
  </si>
  <si>
    <t>18</t>
  </si>
  <si>
    <t>215669</t>
  </si>
  <si>
    <t>ÚPRAVA PODLOŽÍ HYDRAULICKÝMI POJIVY HL DO 0,5M - PŘÍPLATEK ZA DALŠÍCH 0,5%</t>
  </si>
  <si>
    <t>H  
Příplatek za každých dalších (i započatých) 0,5% směsného pojiva celkové obj.hm. v přidaného nad rámec výměry v Popisu položek dle výkazu výměr.   
POZN.: Položka bude čerpána dle skutečnosti, pouze se souhlasem a v rozsahu dle pokynů objednatele, na základě dodatečného stanovení přesné receptury sanace průkazní zkouškou!</t>
  </si>
  <si>
    <t>5937,12*3=17 811,360 [A]</t>
  </si>
  <si>
    <t>Položka zahrnuje:  
- příplatek za 0,5% dalšího (i započatého) množství hydraulického pojiva přes 2%  
- druh hydraulického/směsného pojiva stanoví průkazní zkouška  
Položka nezahrnuje:- x</t>
  </si>
  <si>
    <t>20</t>
  </si>
  <si>
    <t>56140H</t>
  </si>
  <si>
    <t>N-B</t>
  </si>
  <si>
    <t>SMĚSI Z KAMENIVA STMELENÉ CEMENTEM  SC C 12/16</t>
  </si>
  <si>
    <t>B</t>
  </si>
  <si>
    <t>199*0,17=33,830 [A]    Podobrubníkový rigol - délka x m3/1 bm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</si>
  <si>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</si>
  <si>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21</t>
  </si>
  <si>
    <t>56333</t>
  </si>
  <si>
    <t>VOZOVKOVÉ VRSTVY ZE ŠTĚRKODRTI TL. DO 150MM</t>
  </si>
  <si>
    <t>23560*0,05*1,11=1 307,580 [B]    konstrukce 2 
(23560*0,10*1,11)+(23560*0,10*1,26)=5 583,720 [C]    konstrukce 3 - bez sanace AZ 
(23560*0,20*1,11)+(23560*0,20*1,26)=11 167,440 [D]    konstrukce 3 - se sanací AZ 
199*0,15=29,850 [E]    podobrubníkový rigol - délka x m3/1 bm 
Celkem: B+C+D+E=18 088,590 [F]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</si>
  <si>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</si>
  <si>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26</t>
  </si>
  <si>
    <t>574E76</t>
  </si>
  <si>
    <t>ASFALTOVÝ BETON PRO PODKLADNÍ VRSTVY ACP 16+, 16S TL. 80MM</t>
  </si>
  <si>
    <t>A  
ACP 16+ 50/70</t>
  </si>
  <si>
    <t>23560*0,65*1,06=16 232,840 [A]    konstrukce 1 
23560*0,05*1,06=1 248,680 [B]    konstrukce 2 
23560*0,10*1,06=2 497,360 [C]    konstrukce 3 - bez sanace AZ 
23560*0,20*1,06=4 994,720 [D]    konstrukce 3 - se sanací AZ 
Celkem: A+B+C+D=24 973,600 [E]</t>
  </si>
  <si>
    <t>VRN.1</t>
  </si>
  <si>
    <t>Vedlejší rozpočtové náklady_KSÚS</t>
  </si>
  <si>
    <t>02520</t>
  </si>
  <si>
    <t>ZKOUŠENÍ MATERIÁLŮ NEZÁVISLOU ZKUŠEBNOU</t>
  </si>
  <si>
    <t>KPL</t>
  </si>
  <si>
    <t>- průkazní zkoušky pro stanovení způsobu sanace aktivní zóny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</si>
  <si>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</si>
  <si>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</si>
  <si>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</si>
  <si>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- stanovení modulu přetvárnosti (Efef,2) na nestmelených vrstvách a zemní pláni</t>
  </si>
  <si>
    <t>02720</t>
  </si>
  <si>
    <t>POMOC PRÁCE ZŘÍZ NEBO ZAJIŠŤ REGULACI A OCHRANU DOPRAVY</t>
  </si>
  <si>
    <t>Zajištění dopravní obslužnosti během stavebních prací  
- Zajištění náhradní veřejné dopravy za autobus menším vozidlem (vozidly), která projedou staveništěm, po dobu stavby (předpoklad 8 páru spojů v pracovní dny)  
PR - Preliminář - pevná cena 150 000 Kč + DPH  
Pozn. Položka bude čerpána dle skutečnosti a pouze se souhlasem investora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</si>
  <si>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</si>
  <si>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</si>
  <si>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</si>
  <si>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Vytyčení inženýrských sítí jejich správci, zajištění ochrany IS.</t>
  </si>
  <si>
    <t>Položka zahrnuje:  
- veškeré náklady spojené s ochranou inženýrských sítí  
Položka nezahrnuje:  
- x</t>
  </si>
  <si>
    <t>029113</t>
  </si>
  <si>
    <t>OSTATNÍ POŽADAVKY - GEODETICKÉ ZAMĚŘENÍ - CELKY</t>
  </si>
  <si>
    <t>Geodetické práce a zaměření skutečného provedení stavby</t>
  </si>
  <si>
    <t>Položka zahrnuje:  
- veškeré náklady spojené s objednatelem požadovanými pracemi  
Položka nezahrnuje:  
- x</t>
  </si>
  <si>
    <t>02940</t>
  </si>
  <si>
    <t>OSTATNÍ POŽADAVKY - VYPRACOVÁNÍ DOKUMENTACE</t>
  </si>
  <si>
    <t>Vypracování dokumentace podrobného projektu DIO</t>
  </si>
  <si>
    <t>02944</t>
  </si>
  <si>
    <t>OSTAT POŽADAVKY - DOKUMENTACE SKUTEČ PROVEDENÍ V DIGIT FORMĚ</t>
  </si>
  <si>
    <t>DSPS</t>
  </si>
  <si>
    <t>029511</t>
  </si>
  <si>
    <t>OSTATNÍ POŽADAVKY - INŽENÝRSKÁ ČINNOST</t>
  </si>
  <si>
    <t>Projednání DIO s dotčenými orgány a zajištění DIR</t>
  </si>
  <si>
    <t>029611.R</t>
  </si>
  <si>
    <t>OSTATNÍ POŽADAVKY - ODBORNÝ DOZOR</t>
  </si>
  <si>
    <t>02991</t>
  </si>
  <si>
    <t>OSTATNÍ POŽADAVKY - INFORMAČNÍ TABULE</t>
  </si>
  <si>
    <t>Informační tabule v průběhu stavby.   
Zhotovitel, TDS, cena, a další povinné údaje  (Povinný min. rozměr dočas. billboardu je 2,1 x 2,2m)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</si>
  <si>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</si>
  <si>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Dopravní značení na stavbě - Tabule "STŘEDOČESKÝ KRAJ, OMLOUVÁME SE ZA DOČASNÉ OMEZENÍ"</t>
  </si>
  <si>
    <t>03100</t>
  </si>
  <si>
    <t>ZAŘÍZENÍ STAVENIŠTĚ - ZŘÍZENÍ, PROVOZ, DEMONTÁŽ</t>
  </si>
  <si>
    <t>Zařízení staveniště  
- kompletní provedení ZS vč. zajištění BOZP a vč. následného uvedení ploch ZS do původního, resp. dohodnutého stavu   
- zabezpečení stavby, oplocení, buňky, sanita, energie</t>
  </si>
  <si>
    <t>Položka zahrnuje:  
 objednatelem povolené náklady na pořízení (event. pronájem), provozování, udržování a likvidaci zhotovitelova zařízení  
Položka nezahrnuje:  
- x</t>
  </si>
  <si>
    <t>914100.R</t>
  </si>
  <si>
    <t>DIO BĚHEM STAV PRACÍ</t>
  </si>
  <si>
    <t>- zahrnuje osazení DZ a jeho údržbu dle projektu DIO, přemístění během jednotlivých etap, demontáž a odkloizení DZ vč. příslušenství po ukončení platnosti  
- příp. řízení provozu proškolenými pracovníky  
- dočasné zakrytí, zneplatnění nebo úpravu stávajícího DZ v rozporu s DIO</t>
  </si>
  <si>
    <t>Položka zahrnuje:  
- sazbu za pronájem dopravních značek a zařízení  
Položka nezahrnuje:  
- x  
Způsob měření:  
- počet jednotek je určen jako součin počtu značek a počtu dní použití</t>
  </si>
  <si>
    <t>93811.R</t>
  </si>
  <si>
    <t>OČIŠTĚNÍ ASFALTOVÝCH VOZOVEK UMYTÍM VODOU</t>
  </si>
  <si>
    <t>P7  
Náklady na údržbu - Čištění komunikací a prostor dotčených stavbou</t>
  </si>
  <si>
    <t>Položka zahrnuje:  
- očištění předepsaným způsobem  
- odklizení vzniklého odpadu  
Položka nezahrnuje:  
- x</t>
  </si>
  <si>
    <t>VRN.2</t>
  </si>
  <si>
    <t>Vedlejší rozpočtové náklady_ŘSD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</si>
</sst>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'101.1'!I3</f>
      </c>
      <c s="21">
        <f>'101.1'!O2</f>
      </c>
      <c s="21">
        <f>C10+D10</f>
      </c>
    </row>
    <row r="11" spans="1:5" ht="12.75" customHeight="1">
      <c r="A11" s="20" t="s">
        <v>238</v>
      </c>
      <c s="20" t="s">
        <v>239</v>
      </c>
      <c s="21">
        <f>'101.2'!I3</f>
      </c>
      <c s="21">
        <f>'101.2'!O2</f>
      </c>
      <c s="21">
        <f>C11+D11</f>
      </c>
    </row>
    <row r="12" spans="1:5" ht="12.75" customHeight="1">
      <c r="A12" s="20" t="s">
        <v>284</v>
      </c>
      <c s="20" t="s">
        <v>285</v>
      </c>
      <c s="21">
        <f>VRN.1!I3</f>
      </c>
      <c s="21">
        <f>VRN.1!O2</f>
      </c>
      <c s="21">
        <f>C12+D12</f>
      </c>
    </row>
    <row r="13" spans="1:5" ht="12.75" customHeight="1">
      <c r="A13" s="20" t="s">
        <v>334</v>
      </c>
      <c s="20" t="s">
        <v>335</v>
      </c>
      <c s="21">
        <f>VRN.2!I3</f>
      </c>
      <c s="21">
        <f>VRN.2!O2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0+O8+O17+O58+O63+O88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0+I8+I17+I58+I63+I88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90.44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51">
      <c r="A12" t="s">
        <v>54</v>
      </c>
      <c r="E12" s="35" t="s">
        <v>55</v>
      </c>
    </row>
    <row r="13" spans="1:16" ht="25.5">
      <c r="A13" s="25" t="s">
        <v>45</v>
      </c>
      <c s="29" t="s">
        <v>23</v>
      </c>
      <c s="29" t="s">
        <v>46</v>
      </c>
      <c s="25" t="s">
        <v>56</v>
      </c>
      <c s="30" t="s">
        <v>48</v>
      </c>
      <c s="31" t="s">
        <v>49</v>
      </c>
      <c s="32">
        <v>3505.384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38.25">
      <c r="A15" s="36" t="s">
        <v>52</v>
      </c>
      <c r="E15" s="37" t="s">
        <v>58</v>
      </c>
    </row>
    <row r="16" spans="1:5" ht="51">
      <c r="A16" t="s">
        <v>54</v>
      </c>
      <c r="E16" s="35" t="s">
        <v>55</v>
      </c>
    </row>
    <row r="17" spans="1:18" ht="12.75" customHeight="1">
      <c r="A17" s="6" t="s">
        <v>43</v>
      </c>
      <c s="6"/>
      <c s="39" t="s">
        <v>29</v>
      </c>
      <c s="6"/>
      <c s="27" t="s">
        <v>59</v>
      </c>
      <c s="6"/>
      <c s="6"/>
      <c s="6"/>
      <c s="40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63</v>
      </c>
      <c s="32">
        <v>3850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64</v>
      </c>
    </row>
    <row r="20" spans="1:5" ht="12.75">
      <c r="A20" s="36" t="s">
        <v>52</v>
      </c>
      <c r="E20" s="37" t="s">
        <v>65</v>
      </c>
    </row>
    <row r="21" spans="1:5" ht="51">
      <c r="A21" t="s">
        <v>54</v>
      </c>
      <c r="E21" s="35" t="s">
        <v>66</v>
      </c>
    </row>
    <row r="22" spans="1:16" ht="12.75">
      <c r="A22" s="25" t="s">
        <v>45</v>
      </c>
      <c s="29" t="s">
        <v>67</v>
      </c>
      <c s="29" t="s">
        <v>68</v>
      </c>
      <c s="25" t="s">
        <v>61</v>
      </c>
      <c s="30" t="s">
        <v>69</v>
      </c>
      <c s="31" t="s">
        <v>70</v>
      </c>
      <c s="32">
        <v>1884.8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14.75">
      <c r="A23" s="34" t="s">
        <v>50</v>
      </c>
      <c r="E23" s="35" t="s">
        <v>71</v>
      </c>
    </row>
    <row r="24" spans="1:5" ht="51">
      <c r="A24" s="36" t="s">
        <v>52</v>
      </c>
      <c r="E24" s="37" t="s">
        <v>72</v>
      </c>
    </row>
    <row r="25" spans="1:5" ht="89.25">
      <c r="A25" t="s">
        <v>54</v>
      </c>
      <c r="E25" s="35" t="s">
        <v>73</v>
      </c>
    </row>
    <row r="26" spans="1:16" ht="12.75">
      <c r="A26" s="25" t="s">
        <v>45</v>
      </c>
      <c s="29" t="s">
        <v>40</v>
      </c>
      <c s="29" t="s">
        <v>74</v>
      </c>
      <c s="25" t="s">
        <v>75</v>
      </c>
      <c s="30" t="s">
        <v>76</v>
      </c>
      <c s="31" t="s">
        <v>77</v>
      </c>
      <c s="32">
        <v>130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78</v>
      </c>
    </row>
    <row r="28" spans="1:5" ht="12.75">
      <c r="A28" s="36" t="s">
        <v>52</v>
      </c>
      <c r="E28" s="37" t="s">
        <v>79</v>
      </c>
    </row>
    <row r="29" spans="1:5" ht="63.75">
      <c r="A29" t="s">
        <v>54</v>
      </c>
      <c r="E29" s="35" t="s">
        <v>80</v>
      </c>
    </row>
    <row r="30" spans="1:16" ht="12.75">
      <c r="A30" s="25" t="s">
        <v>45</v>
      </c>
      <c s="29" t="s">
        <v>42</v>
      </c>
      <c s="29" t="s">
        <v>81</v>
      </c>
      <c s="25" t="s">
        <v>61</v>
      </c>
      <c s="30" t="s">
        <v>82</v>
      </c>
      <c s="31" t="s">
        <v>70</v>
      </c>
      <c s="32">
        <v>139.3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83</v>
      </c>
    </row>
    <row r="32" spans="1:5" ht="12.75">
      <c r="A32" s="36" t="s">
        <v>52</v>
      </c>
      <c r="E32" s="37" t="s">
        <v>84</v>
      </c>
    </row>
    <row r="33" spans="1:5" ht="395.25">
      <c r="A33" t="s">
        <v>54</v>
      </c>
      <c r="E33" s="35" t="s">
        <v>85</v>
      </c>
    </row>
    <row r="34" spans="1:16" ht="12.75">
      <c r="A34" s="25" t="s">
        <v>45</v>
      </c>
      <c s="29" t="s">
        <v>86</v>
      </c>
      <c s="29" t="s">
        <v>87</v>
      </c>
      <c s="25" t="s">
        <v>61</v>
      </c>
      <c s="30" t="s">
        <v>88</v>
      </c>
      <c s="31" t="s">
        <v>70</v>
      </c>
      <c s="32">
        <v>815.4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89</v>
      </c>
    </row>
    <row r="36" spans="1:5" ht="12.75">
      <c r="A36" s="36" t="s">
        <v>52</v>
      </c>
      <c r="E36" s="37" t="s">
        <v>90</v>
      </c>
    </row>
    <row r="37" spans="1:5" ht="318.75">
      <c r="A37" t="s">
        <v>54</v>
      </c>
      <c r="E37" s="35" t="s">
        <v>91</v>
      </c>
    </row>
    <row r="38" spans="1:16" ht="12.75">
      <c r="A38" s="25" t="s">
        <v>45</v>
      </c>
      <c s="29" t="s">
        <v>92</v>
      </c>
      <c s="29" t="s">
        <v>93</v>
      </c>
      <c s="25" t="s">
        <v>94</v>
      </c>
      <c s="30" t="s">
        <v>95</v>
      </c>
      <c s="31" t="s">
        <v>70</v>
      </c>
      <c s="32">
        <v>942.4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96</v>
      </c>
    </row>
    <row r="40" spans="1:5" ht="12.75">
      <c r="A40" s="36" t="s">
        <v>52</v>
      </c>
      <c r="E40" s="37" t="s">
        <v>97</v>
      </c>
    </row>
    <row r="41" spans="1:5" ht="51">
      <c r="A41" t="s">
        <v>54</v>
      </c>
      <c r="E41" s="35" t="s">
        <v>98</v>
      </c>
    </row>
    <row r="42" spans="1:16" ht="12.75">
      <c r="A42" s="25" t="s">
        <v>45</v>
      </c>
      <c s="29" t="s">
        <v>99</v>
      </c>
      <c s="29" t="s">
        <v>100</v>
      </c>
      <c s="25" t="s">
        <v>75</v>
      </c>
      <c s="30" t="s">
        <v>101</v>
      </c>
      <c s="31" t="s">
        <v>77</v>
      </c>
      <c s="32">
        <v>6830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51">
      <c r="A43" s="34" t="s">
        <v>50</v>
      </c>
      <c r="E43" s="35" t="s">
        <v>102</v>
      </c>
    </row>
    <row r="44" spans="1:5" ht="12.75">
      <c r="A44" s="36" t="s">
        <v>52</v>
      </c>
      <c r="E44" s="37" t="s">
        <v>103</v>
      </c>
    </row>
    <row r="45" spans="1:5" ht="89.25">
      <c r="A45" t="s">
        <v>54</v>
      </c>
      <c r="E45" s="35" t="s">
        <v>104</v>
      </c>
    </row>
    <row r="46" spans="1:16" ht="12.75">
      <c r="A46" s="25" t="s">
        <v>45</v>
      </c>
      <c s="29" t="s">
        <v>105</v>
      </c>
      <c s="29" t="s">
        <v>106</v>
      </c>
      <c s="25" t="s">
        <v>75</v>
      </c>
      <c s="30" t="s">
        <v>107</v>
      </c>
      <c s="31" t="s">
        <v>77</v>
      </c>
      <c s="32">
        <v>200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108</v>
      </c>
    </row>
    <row r="48" spans="1:5" ht="12.75">
      <c r="A48" s="36" t="s">
        <v>52</v>
      </c>
      <c r="E48" s="37" t="s">
        <v>109</v>
      </c>
    </row>
    <row r="49" spans="1:5" ht="89.25">
      <c r="A49" t="s">
        <v>54</v>
      </c>
      <c r="E49" s="35" t="s">
        <v>104</v>
      </c>
    </row>
    <row r="50" spans="1:16" ht="12.75">
      <c r="A50" s="25" t="s">
        <v>45</v>
      </c>
      <c s="29" t="s">
        <v>110</v>
      </c>
      <c s="29" t="s">
        <v>111</v>
      </c>
      <c s="25" t="s">
        <v>61</v>
      </c>
      <c s="30" t="s">
        <v>112</v>
      </c>
      <c s="31" t="s">
        <v>70</v>
      </c>
      <c s="32">
        <v>139.3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113</v>
      </c>
    </row>
    <row r="52" spans="1:5" ht="12.75">
      <c r="A52" s="36" t="s">
        <v>52</v>
      </c>
      <c r="E52" s="37" t="s">
        <v>114</v>
      </c>
    </row>
    <row r="53" spans="1:5" ht="216.75">
      <c r="A53" t="s">
        <v>54</v>
      </c>
      <c r="E53" s="35" t="s">
        <v>115</v>
      </c>
    </row>
    <row r="54" spans="1:16" ht="12.75">
      <c r="A54" s="25" t="s">
        <v>45</v>
      </c>
      <c s="29" t="s">
        <v>116</v>
      </c>
      <c s="29" t="s">
        <v>117</v>
      </c>
      <c s="25" t="s">
        <v>61</v>
      </c>
      <c s="30" t="s">
        <v>118</v>
      </c>
      <c s="31" t="s">
        <v>63</v>
      </c>
      <c s="32">
        <v>8154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119</v>
      </c>
    </row>
    <row r="56" spans="1:5" ht="25.5">
      <c r="A56" s="36" t="s">
        <v>52</v>
      </c>
      <c r="E56" s="37" t="s">
        <v>120</v>
      </c>
    </row>
    <row r="57" spans="1:5" ht="63.75">
      <c r="A57" t="s">
        <v>54</v>
      </c>
      <c r="E57" s="35" t="s">
        <v>121</v>
      </c>
    </row>
    <row r="58" spans="1:18" ht="12.75" customHeight="1">
      <c r="A58" s="6" t="s">
        <v>43</v>
      </c>
      <c s="6"/>
      <c s="39" t="s">
        <v>33</v>
      </c>
      <c s="6"/>
      <c s="27" t="s">
        <v>122</v>
      </c>
      <c s="6"/>
      <c s="6"/>
      <c s="6"/>
      <c s="40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123</v>
      </c>
      <c s="29" t="s">
        <v>124</v>
      </c>
      <c s="25" t="s">
        <v>61</v>
      </c>
      <c s="30" t="s">
        <v>125</v>
      </c>
      <c s="31" t="s">
        <v>49</v>
      </c>
      <c s="32">
        <v>1.572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63.75">
      <c r="A60" s="34" t="s">
        <v>50</v>
      </c>
      <c r="E60" s="35" t="s">
        <v>126</v>
      </c>
    </row>
    <row r="61" spans="1:5" ht="25.5">
      <c r="A61" s="36" t="s">
        <v>52</v>
      </c>
      <c r="E61" s="37" t="s">
        <v>127</v>
      </c>
    </row>
    <row r="62" spans="1:5" ht="293.25">
      <c r="A62" t="s">
        <v>54</v>
      </c>
      <c r="E62" s="35" t="s">
        <v>128</v>
      </c>
    </row>
    <row r="63" spans="1:18" ht="12.75" customHeight="1">
      <c r="A63" s="6" t="s">
        <v>43</v>
      </c>
      <c s="6"/>
      <c s="39" t="s">
        <v>35</v>
      </c>
      <c s="6"/>
      <c s="27" t="s">
        <v>129</v>
      </c>
      <c s="6"/>
      <c s="6"/>
      <c s="6"/>
      <c s="40">
        <f>0+Q63</f>
      </c>
      <c r="O63">
        <f>0+R63</f>
      </c>
      <c r="Q63">
        <f>0+I64+I68+I72+I76+I80+I84</f>
      </c>
      <c>
        <f>0+O64+O68+O72+O76+O80+O84</f>
      </c>
    </row>
    <row r="64" spans="1:16" ht="12.75">
      <c r="A64" s="25" t="s">
        <v>45</v>
      </c>
      <c s="29" t="s">
        <v>130</v>
      </c>
      <c s="29" t="s">
        <v>131</v>
      </c>
      <c s="25" t="s">
        <v>75</v>
      </c>
      <c s="30" t="s">
        <v>132</v>
      </c>
      <c s="31" t="s">
        <v>63</v>
      </c>
      <c s="32">
        <v>3850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38.25">
      <c r="A65" s="34" t="s">
        <v>50</v>
      </c>
      <c r="E65" s="35" t="s">
        <v>133</v>
      </c>
    </row>
    <row r="66" spans="1:5" ht="12.75">
      <c r="A66" s="36" t="s">
        <v>52</v>
      </c>
      <c r="E66" s="37" t="s">
        <v>134</v>
      </c>
    </row>
    <row r="67" spans="1:5" ht="102">
      <c r="A67" t="s">
        <v>54</v>
      </c>
      <c r="E67" s="35" t="s">
        <v>135</v>
      </c>
    </row>
    <row r="68" spans="1:16" ht="12.75">
      <c r="A68" s="25" t="s">
        <v>45</v>
      </c>
      <c s="29" t="s">
        <v>136</v>
      </c>
      <c s="29" t="s">
        <v>137</v>
      </c>
      <c s="25" t="s">
        <v>61</v>
      </c>
      <c s="30" t="s">
        <v>138</v>
      </c>
      <c s="31" t="s">
        <v>63</v>
      </c>
      <c s="32">
        <v>49122.6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50</v>
      </c>
      <c r="E69" s="35" t="s">
        <v>139</v>
      </c>
    </row>
    <row r="70" spans="1:5" ht="12.75">
      <c r="A70" s="36" t="s">
        <v>52</v>
      </c>
      <c r="E70" s="37" t="s">
        <v>140</v>
      </c>
    </row>
    <row r="71" spans="1:5" ht="89.25">
      <c r="A71" t="s">
        <v>54</v>
      </c>
      <c r="E71" s="35" t="s">
        <v>141</v>
      </c>
    </row>
    <row r="72" spans="1:16" ht="12.75">
      <c r="A72" s="25" t="s">
        <v>45</v>
      </c>
      <c s="29" t="s">
        <v>142</v>
      </c>
      <c s="29" t="s">
        <v>143</v>
      </c>
      <c s="25" t="s">
        <v>61</v>
      </c>
      <c s="30" t="s">
        <v>144</v>
      </c>
      <c s="31" t="s">
        <v>63</v>
      </c>
      <c s="32">
        <v>23560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145</v>
      </c>
    </row>
    <row r="74" spans="1:5" ht="63.75">
      <c r="A74" s="36" t="s">
        <v>52</v>
      </c>
      <c r="E74" s="37" t="s">
        <v>146</v>
      </c>
    </row>
    <row r="75" spans="1:5" ht="165.75">
      <c r="A75" t="s">
        <v>54</v>
      </c>
      <c r="E75" s="35" t="s">
        <v>147</v>
      </c>
    </row>
    <row r="76" spans="1:16" ht="12.75">
      <c r="A76" s="25" t="s">
        <v>45</v>
      </c>
      <c s="29" t="s">
        <v>148</v>
      </c>
      <c s="29" t="s">
        <v>149</v>
      </c>
      <c s="25" t="s">
        <v>61</v>
      </c>
      <c s="30" t="s">
        <v>150</v>
      </c>
      <c s="31" t="s">
        <v>63</v>
      </c>
      <c s="32">
        <v>24149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151</v>
      </c>
    </row>
    <row r="78" spans="1:5" ht="63.75">
      <c r="A78" s="36" t="s">
        <v>52</v>
      </c>
      <c r="E78" s="37" t="s">
        <v>152</v>
      </c>
    </row>
    <row r="79" spans="1:5" ht="165.75">
      <c r="A79" t="s">
        <v>54</v>
      </c>
      <c r="E79" s="35" t="s">
        <v>147</v>
      </c>
    </row>
    <row r="80" spans="1:16" ht="12.75">
      <c r="A80" s="25" t="s">
        <v>45</v>
      </c>
      <c s="29" t="s">
        <v>153</v>
      </c>
      <c s="29" t="s">
        <v>154</v>
      </c>
      <c s="25" t="s">
        <v>75</v>
      </c>
      <c s="30" t="s">
        <v>155</v>
      </c>
      <c s="31" t="s">
        <v>63</v>
      </c>
      <c s="32">
        <v>7.96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156</v>
      </c>
    </row>
    <row r="82" spans="1:5" ht="12.75">
      <c r="A82" s="36" t="s">
        <v>52</v>
      </c>
      <c r="E82" s="37" t="s">
        <v>157</v>
      </c>
    </row>
    <row r="83" spans="1:5" ht="178.5">
      <c r="A83" t="s">
        <v>54</v>
      </c>
      <c r="E83" s="35" t="s">
        <v>158</v>
      </c>
    </row>
    <row r="84" spans="1:16" ht="12.75">
      <c r="A84" s="25" t="s">
        <v>45</v>
      </c>
      <c s="29" t="s">
        <v>159</v>
      </c>
      <c s="29" t="s">
        <v>160</v>
      </c>
      <c s="25" t="s">
        <v>75</v>
      </c>
      <c s="30" t="s">
        <v>161</v>
      </c>
      <c s="31" t="s">
        <v>77</v>
      </c>
      <c s="32">
        <v>130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162</v>
      </c>
    </row>
    <row r="86" spans="1:5" ht="12.75">
      <c r="A86" s="36" t="s">
        <v>52</v>
      </c>
      <c r="E86" s="37" t="s">
        <v>163</v>
      </c>
    </row>
    <row r="87" spans="1:5" ht="63.75">
      <c r="A87" t="s">
        <v>54</v>
      </c>
      <c r="E87" s="35" t="s">
        <v>164</v>
      </c>
    </row>
    <row r="88" spans="1:18" ht="12.75" customHeight="1">
      <c r="A88" s="6" t="s">
        <v>43</v>
      </c>
      <c s="6"/>
      <c s="39" t="s">
        <v>40</v>
      </c>
      <c s="6"/>
      <c s="27" t="s">
        <v>165</v>
      </c>
      <c s="6"/>
      <c s="6"/>
      <c s="6"/>
      <c s="40">
        <f>0+Q88</f>
      </c>
      <c r="O88">
        <f>0+R88</f>
      </c>
      <c r="Q88">
        <f>0+I89+I93+I97+I101+I105+I109+I113+I117+I121+I125+I129+I133+I137</f>
      </c>
      <c>
        <f>0+O89+O93+O97+O101+O105+O109+O113+O117+O121+O125+O129+O133+O137</f>
      </c>
    </row>
    <row r="89" spans="1:16" ht="25.5">
      <c r="A89" s="25" t="s">
        <v>45</v>
      </c>
      <c s="29" t="s">
        <v>166</v>
      </c>
      <c s="29" t="s">
        <v>167</v>
      </c>
      <c s="25" t="s">
        <v>61</v>
      </c>
      <c s="30" t="s">
        <v>168</v>
      </c>
      <c s="31" t="s">
        <v>77</v>
      </c>
      <c s="32">
        <v>372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25.5">
      <c r="A90" s="34" t="s">
        <v>50</v>
      </c>
      <c r="E90" s="35" t="s">
        <v>169</v>
      </c>
    </row>
    <row r="91" spans="1:5" ht="12.75">
      <c r="A91" s="36" t="s">
        <v>52</v>
      </c>
      <c r="E91" s="37" t="s">
        <v>170</v>
      </c>
    </row>
    <row r="92" spans="1:5" ht="165.75">
      <c r="A92" t="s">
        <v>54</v>
      </c>
      <c r="E92" s="35" t="s">
        <v>171</v>
      </c>
    </row>
    <row r="93" spans="1:16" ht="12.75">
      <c r="A93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175</v>
      </c>
      <c s="32">
        <v>230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176</v>
      </c>
    </row>
    <row r="95" spans="1:5" ht="12.75">
      <c r="A95" s="36" t="s">
        <v>52</v>
      </c>
      <c r="E95" s="37" t="s">
        <v>177</v>
      </c>
    </row>
    <row r="96" spans="1:5" ht="76.5">
      <c r="A96" t="s">
        <v>54</v>
      </c>
      <c r="E96" s="35" t="s">
        <v>178</v>
      </c>
    </row>
    <row r="97" spans="1:16" ht="12.75">
      <c r="A97" s="25" t="s">
        <v>45</v>
      </c>
      <c s="29" t="s">
        <v>179</v>
      </c>
      <c s="29" t="s">
        <v>173</v>
      </c>
      <c s="25" t="s">
        <v>56</v>
      </c>
      <c s="30" t="s">
        <v>174</v>
      </c>
      <c s="31" t="s">
        <v>175</v>
      </c>
      <c s="32">
        <v>70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180</v>
      </c>
    </row>
    <row r="99" spans="1:5" ht="12.75">
      <c r="A99" s="36" t="s">
        <v>52</v>
      </c>
      <c r="E99" s="37" t="s">
        <v>181</v>
      </c>
    </row>
    <row r="100" spans="1:5" ht="76.5">
      <c r="A100" t="s">
        <v>54</v>
      </c>
      <c r="E100" s="35" t="s">
        <v>178</v>
      </c>
    </row>
    <row r="101" spans="1:16" ht="12.75">
      <c r="A101" s="25" t="s">
        <v>45</v>
      </c>
      <c s="29" t="s">
        <v>182</v>
      </c>
      <c s="29" t="s">
        <v>183</v>
      </c>
      <c s="25" t="s">
        <v>75</v>
      </c>
      <c s="30" t="s">
        <v>184</v>
      </c>
      <c s="31" t="s">
        <v>175</v>
      </c>
      <c s="32">
        <v>15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25.5">
      <c r="A102" s="34" t="s">
        <v>50</v>
      </c>
      <c r="E102" s="35" t="s">
        <v>185</v>
      </c>
    </row>
    <row r="103" spans="1:5" ht="12.75">
      <c r="A103" s="36" t="s">
        <v>52</v>
      </c>
      <c r="E103" s="37" t="s">
        <v>186</v>
      </c>
    </row>
    <row r="104" spans="1:5" ht="51">
      <c r="A104" t="s">
        <v>54</v>
      </c>
      <c r="E104" s="35" t="s">
        <v>187</v>
      </c>
    </row>
    <row r="105" spans="1:16" ht="25.5">
      <c r="A105" s="25" t="s">
        <v>45</v>
      </c>
      <c s="29" t="s">
        <v>188</v>
      </c>
      <c s="29" t="s">
        <v>189</v>
      </c>
      <c s="25" t="s">
        <v>75</v>
      </c>
      <c s="30" t="s">
        <v>190</v>
      </c>
      <c s="31" t="s">
        <v>175</v>
      </c>
      <c s="32">
        <v>14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191</v>
      </c>
    </row>
    <row r="107" spans="1:5" ht="12.75">
      <c r="A107" s="36" t="s">
        <v>52</v>
      </c>
      <c r="E107" s="37" t="s">
        <v>192</v>
      </c>
    </row>
    <row r="108" spans="1:5" ht="51">
      <c r="A108" t="s">
        <v>54</v>
      </c>
      <c r="E108" s="35" t="s">
        <v>193</v>
      </c>
    </row>
    <row r="109" spans="1:16" ht="12.75">
      <c r="A109" s="25" t="s">
        <v>45</v>
      </c>
      <c s="29" t="s">
        <v>194</v>
      </c>
      <c s="29" t="s">
        <v>195</v>
      </c>
      <c s="25" t="s">
        <v>75</v>
      </c>
      <c s="30" t="s">
        <v>196</v>
      </c>
      <c s="31" t="s">
        <v>175</v>
      </c>
      <c s="32">
        <v>14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25.5">
      <c r="A110" s="34" t="s">
        <v>50</v>
      </c>
      <c r="E110" s="35" t="s">
        <v>197</v>
      </c>
    </row>
    <row r="111" spans="1:5" ht="12.75">
      <c r="A111" s="36" t="s">
        <v>52</v>
      </c>
      <c r="E111" s="37" t="s">
        <v>192</v>
      </c>
    </row>
    <row r="112" spans="1:5" ht="51">
      <c r="A112" t="s">
        <v>54</v>
      </c>
      <c r="E112" s="35" t="s">
        <v>198</v>
      </c>
    </row>
    <row r="113" spans="1:16" ht="25.5">
      <c r="A113" s="25" t="s">
        <v>45</v>
      </c>
      <c s="29" t="s">
        <v>199</v>
      </c>
      <c s="29" t="s">
        <v>200</v>
      </c>
      <c s="25" t="s">
        <v>75</v>
      </c>
      <c s="30" t="s">
        <v>201</v>
      </c>
      <c s="31" t="s">
        <v>175</v>
      </c>
      <c s="32">
        <v>14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202</v>
      </c>
    </row>
    <row r="115" spans="1:5" ht="12.75">
      <c r="A115" s="36" t="s">
        <v>52</v>
      </c>
      <c r="E115" s="37" t="s">
        <v>192</v>
      </c>
    </row>
    <row r="116" spans="1:5" ht="76.5">
      <c r="A116" t="s">
        <v>54</v>
      </c>
      <c r="E116" s="35" t="s">
        <v>203</v>
      </c>
    </row>
    <row r="117" spans="1:16" ht="12.75">
      <c r="A117" s="25" t="s">
        <v>45</v>
      </c>
      <c s="29" t="s">
        <v>204</v>
      </c>
      <c s="29" t="s">
        <v>205</v>
      </c>
      <c s="25" t="s">
        <v>75</v>
      </c>
      <c s="30" t="s">
        <v>206</v>
      </c>
      <c s="31" t="s">
        <v>175</v>
      </c>
      <c s="32">
        <v>14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207</v>
      </c>
    </row>
    <row r="119" spans="1:5" ht="12.75">
      <c r="A119" s="36" t="s">
        <v>52</v>
      </c>
      <c r="E119" s="37" t="s">
        <v>192</v>
      </c>
    </row>
    <row r="120" spans="1:5" ht="51">
      <c r="A120" t="s">
        <v>54</v>
      </c>
      <c r="E120" s="35" t="s">
        <v>198</v>
      </c>
    </row>
    <row r="121" spans="1:16" ht="25.5">
      <c r="A121" s="25" t="s">
        <v>45</v>
      </c>
      <c s="29" t="s">
        <v>208</v>
      </c>
      <c s="29" t="s">
        <v>209</v>
      </c>
      <c s="25" t="s">
        <v>61</v>
      </c>
      <c s="30" t="s">
        <v>210</v>
      </c>
      <c s="31" t="s">
        <v>63</v>
      </c>
      <c s="32">
        <v>1132.5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25.5">
      <c r="A122" s="34" t="s">
        <v>50</v>
      </c>
      <c r="E122" s="35" t="s">
        <v>211</v>
      </c>
    </row>
    <row r="123" spans="1:5" ht="12.75">
      <c r="A123" s="36" t="s">
        <v>52</v>
      </c>
      <c r="E123" s="37" t="s">
        <v>212</v>
      </c>
    </row>
    <row r="124" spans="1:5" ht="89.25">
      <c r="A124" t="s">
        <v>54</v>
      </c>
      <c r="E124" s="35" t="s">
        <v>213</v>
      </c>
    </row>
    <row r="125" spans="1:16" ht="25.5">
      <c r="A125" s="25" t="s">
        <v>45</v>
      </c>
      <c s="29" t="s">
        <v>214</v>
      </c>
      <c s="29" t="s">
        <v>215</v>
      </c>
      <c s="25" t="s">
        <v>216</v>
      </c>
      <c s="30" t="s">
        <v>217</v>
      </c>
      <c s="31" t="s">
        <v>63</v>
      </c>
      <c s="32">
        <v>1132.5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25.5">
      <c r="A126" s="34" t="s">
        <v>50</v>
      </c>
      <c r="E126" s="35" t="s">
        <v>218</v>
      </c>
    </row>
    <row r="127" spans="1:5" ht="12.75">
      <c r="A127" s="36" t="s">
        <v>52</v>
      </c>
      <c r="E127" s="37" t="s">
        <v>219</v>
      </c>
    </row>
    <row r="128" spans="1:5" ht="89.25">
      <c r="A128" t="s">
        <v>54</v>
      </c>
      <c r="E128" s="35" t="s">
        <v>213</v>
      </c>
    </row>
    <row r="129" spans="1:16" ht="12.75">
      <c r="A129" s="25" t="s">
        <v>45</v>
      </c>
      <c s="29" t="s">
        <v>220</v>
      </c>
      <c s="29" t="s">
        <v>221</v>
      </c>
      <c s="25" t="s">
        <v>61</v>
      </c>
      <c s="30" t="s">
        <v>222</v>
      </c>
      <c s="31" t="s">
        <v>77</v>
      </c>
      <c s="32">
        <v>199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38.25">
      <c r="A130" s="34" t="s">
        <v>50</v>
      </c>
      <c r="E130" s="35" t="s">
        <v>223</v>
      </c>
    </row>
    <row r="131" spans="1:5" ht="12.75">
      <c r="A131" s="36" t="s">
        <v>52</v>
      </c>
      <c r="E131" s="37" t="s">
        <v>224</v>
      </c>
    </row>
    <row r="132" spans="1:5" ht="76.5">
      <c r="A132" t="s">
        <v>54</v>
      </c>
      <c r="E132" s="35" t="s">
        <v>225</v>
      </c>
    </row>
    <row r="133" spans="1:16" ht="12.75">
      <c r="A133" s="25" t="s">
        <v>45</v>
      </c>
      <c s="29" t="s">
        <v>226</v>
      </c>
      <c s="29" t="s">
        <v>227</v>
      </c>
      <c s="25" t="s">
        <v>61</v>
      </c>
      <c s="30" t="s">
        <v>228</v>
      </c>
      <c s="31" t="s">
        <v>70</v>
      </c>
      <c s="32">
        <v>35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38.25">
      <c r="A134" s="34" t="s">
        <v>50</v>
      </c>
      <c r="E134" s="35" t="s">
        <v>229</v>
      </c>
    </row>
    <row r="135" spans="1:5" ht="12.75">
      <c r="A135" s="36" t="s">
        <v>52</v>
      </c>
      <c r="E135" s="37" t="s">
        <v>230</v>
      </c>
    </row>
    <row r="136" spans="1:5" ht="114.75">
      <c r="A136" t="s">
        <v>54</v>
      </c>
      <c r="E136" s="35" t="s">
        <v>231</v>
      </c>
    </row>
    <row r="137" spans="1:16" ht="12.75">
      <c r="A137" s="25" t="s">
        <v>45</v>
      </c>
      <c s="29" t="s">
        <v>232</v>
      </c>
      <c s="29" t="s">
        <v>233</v>
      </c>
      <c s="25" t="s">
        <v>75</v>
      </c>
      <c s="30" t="s">
        <v>234</v>
      </c>
      <c s="31" t="s">
        <v>175</v>
      </c>
      <c s="32">
        <v>20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7.5">
      <c r="A138" s="34" t="s">
        <v>50</v>
      </c>
      <c r="E138" s="35" t="s">
        <v>235</v>
      </c>
    </row>
    <row r="139" spans="1:5" ht="12.75">
      <c r="A139" s="36" t="s">
        <v>52</v>
      </c>
      <c r="E139" s="37" t="s">
        <v>236</v>
      </c>
    </row>
    <row r="140" spans="1:5" ht="127.5">
      <c r="A140" t="s">
        <v>54</v>
      </c>
      <c r="E140" s="35" t="s">
        <v>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238</v>
      </c>
      <c s="41">
        <f>0+I8+I13+I26+I35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238</v>
      </c>
      <c s="6"/>
      <c s="18" t="s">
        <v>239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22</v>
      </c>
      <c s="29" t="s">
        <v>46</v>
      </c>
      <c s="25" t="s">
        <v>240</v>
      </c>
      <c s="30" t="s">
        <v>48</v>
      </c>
      <c s="31" t="s">
        <v>49</v>
      </c>
      <c s="32">
        <v>13554.657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241</v>
      </c>
    </row>
    <row r="11" spans="1:5" ht="51">
      <c r="A11" s="36" t="s">
        <v>52</v>
      </c>
      <c r="E11" s="37" t="s">
        <v>242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29</v>
      </c>
      <c s="6"/>
      <c s="27" t="s">
        <v>59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25.5">
      <c r="A14" s="25" t="s">
        <v>45</v>
      </c>
      <c s="29" t="s">
        <v>35</v>
      </c>
      <c s="29" t="s">
        <v>243</v>
      </c>
      <c s="25" t="s">
        <v>61</v>
      </c>
      <c s="30" t="s">
        <v>244</v>
      </c>
      <c s="31" t="s">
        <v>70</v>
      </c>
      <c s="32">
        <v>2668.17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02">
      <c r="A15" s="34" t="s">
        <v>50</v>
      </c>
      <c r="E15" s="35" t="s">
        <v>245</v>
      </c>
    </row>
    <row r="16" spans="1:5" ht="38.25">
      <c r="A16" s="36" t="s">
        <v>52</v>
      </c>
      <c r="E16" s="37" t="s">
        <v>246</v>
      </c>
    </row>
    <row r="17" spans="1:5" ht="89.25">
      <c r="A17" t="s">
        <v>54</v>
      </c>
      <c r="E17" s="35" t="s">
        <v>73</v>
      </c>
    </row>
    <row r="18" spans="1:16" ht="25.5">
      <c r="A18" s="25" t="s">
        <v>45</v>
      </c>
      <c s="29" t="s">
        <v>37</v>
      </c>
      <c s="29" t="s">
        <v>247</v>
      </c>
      <c s="25" t="s">
        <v>47</v>
      </c>
      <c s="30" t="s">
        <v>248</v>
      </c>
      <c s="31" t="s">
        <v>70</v>
      </c>
      <c s="32">
        <v>1484.28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7.5">
      <c r="A19" s="34" t="s">
        <v>50</v>
      </c>
      <c r="E19" s="35" t="s">
        <v>249</v>
      </c>
    </row>
    <row r="20" spans="1:5" ht="51">
      <c r="A20" s="36" t="s">
        <v>52</v>
      </c>
      <c r="E20" s="37" t="s">
        <v>250</v>
      </c>
    </row>
    <row r="21" spans="1:5" ht="89.25">
      <c r="A21" t="s">
        <v>54</v>
      </c>
      <c r="E21" s="35" t="s">
        <v>73</v>
      </c>
    </row>
    <row r="22" spans="1:16" ht="25.5">
      <c r="A22" s="25" t="s">
        <v>45</v>
      </c>
      <c s="29" t="s">
        <v>251</v>
      </c>
      <c s="29" t="s">
        <v>247</v>
      </c>
      <c s="25" t="s">
        <v>56</v>
      </c>
      <c s="30" t="s">
        <v>248</v>
      </c>
      <c s="31" t="s">
        <v>70</v>
      </c>
      <c s="32">
        <v>39.8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252</v>
      </c>
    </row>
    <row r="24" spans="1:5" ht="12.75">
      <c r="A24" s="36" t="s">
        <v>52</v>
      </c>
      <c r="E24" s="37" t="s">
        <v>253</v>
      </c>
    </row>
    <row r="25" spans="1:5" ht="89.25">
      <c r="A25" t="s">
        <v>54</v>
      </c>
      <c r="E25" s="35" t="s">
        <v>73</v>
      </c>
    </row>
    <row r="26" spans="1:18" ht="12.75" customHeight="1">
      <c r="A26" s="6" t="s">
        <v>43</v>
      </c>
      <c s="6"/>
      <c s="39" t="s">
        <v>23</v>
      </c>
      <c s="6"/>
      <c s="27" t="s">
        <v>254</v>
      </c>
      <c s="6"/>
      <c s="6"/>
      <c s="6"/>
      <c s="40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45</v>
      </c>
      <c s="29" t="s">
        <v>255</v>
      </c>
      <c s="29" t="s">
        <v>256</v>
      </c>
      <c s="25" t="s">
        <v>61</v>
      </c>
      <c s="30" t="s">
        <v>257</v>
      </c>
      <c s="31" t="s">
        <v>63</v>
      </c>
      <c s="32">
        <v>5937.12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51">
      <c r="A28" s="34" t="s">
        <v>50</v>
      </c>
      <c r="E28" s="35" t="s">
        <v>258</v>
      </c>
    </row>
    <row r="29" spans="1:5" ht="12.75">
      <c r="A29" s="36" t="s">
        <v>52</v>
      </c>
      <c r="E29" s="37" t="s">
        <v>259</v>
      </c>
    </row>
    <row r="30" spans="1:5" ht="89.25">
      <c r="A30" t="s">
        <v>54</v>
      </c>
      <c r="E30" s="35" t="s">
        <v>260</v>
      </c>
    </row>
    <row r="31" spans="1:16" ht="25.5">
      <c r="A31" s="25" t="s">
        <v>45</v>
      </c>
      <c s="29" t="s">
        <v>261</v>
      </c>
      <c s="29" t="s">
        <v>262</v>
      </c>
      <c s="25" t="s">
        <v>75</v>
      </c>
      <c s="30" t="s">
        <v>263</v>
      </c>
      <c s="31" t="s">
        <v>63</v>
      </c>
      <c s="32">
        <v>17811.36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76.5">
      <c r="A32" s="34" t="s">
        <v>50</v>
      </c>
      <c r="E32" s="35" t="s">
        <v>264</v>
      </c>
    </row>
    <row r="33" spans="1:5" ht="12.75">
      <c r="A33" s="36" t="s">
        <v>52</v>
      </c>
      <c r="E33" s="37" t="s">
        <v>265</v>
      </c>
    </row>
    <row r="34" spans="1:5" ht="51">
      <c r="A34" t="s">
        <v>54</v>
      </c>
      <c r="E34" s="35" t="s">
        <v>266</v>
      </c>
    </row>
    <row r="35" spans="1:18" ht="12.75" customHeight="1">
      <c r="A35" s="6" t="s">
        <v>43</v>
      </c>
      <c s="6"/>
      <c s="39" t="s">
        <v>35</v>
      </c>
      <c s="6"/>
      <c s="27" t="s">
        <v>129</v>
      </c>
      <c s="6"/>
      <c s="6"/>
      <c s="6"/>
      <c s="40">
        <f>0+Q35</f>
      </c>
      <c r="O35">
        <f>0+R35</f>
      </c>
      <c r="Q35">
        <f>0+I36+I40+I44</f>
      </c>
      <c>
        <f>0+O36+O40+O44</f>
      </c>
    </row>
    <row r="36" spans="1:16" ht="12.75">
      <c r="A36" s="25" t="s">
        <v>45</v>
      </c>
      <c s="29" t="s">
        <v>267</v>
      </c>
      <c s="29" t="s">
        <v>268</v>
      </c>
      <c s="25" t="s">
        <v>269</v>
      </c>
      <c s="30" t="s">
        <v>270</v>
      </c>
      <c s="31" t="s">
        <v>70</v>
      </c>
      <c s="32">
        <v>33.83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271</v>
      </c>
    </row>
    <row r="38" spans="1:5" ht="12.75">
      <c r="A38" s="36" t="s">
        <v>52</v>
      </c>
      <c r="E38" s="37" t="s">
        <v>272</v>
      </c>
    </row>
    <row r="39" spans="1:5" ht="140.25">
      <c r="A39" t="s">
        <v>54</v>
      </c>
      <c r="E39" s="35" t="s">
        <v>273</v>
      </c>
    </row>
    <row r="40" spans="1:16" ht="12.75">
      <c r="A40" s="25" t="s">
        <v>45</v>
      </c>
      <c s="29" t="s">
        <v>274</v>
      </c>
      <c s="29" t="s">
        <v>275</v>
      </c>
      <c s="25" t="s">
        <v>61</v>
      </c>
      <c s="30" t="s">
        <v>276</v>
      </c>
      <c s="31" t="s">
        <v>63</v>
      </c>
      <c s="32">
        <v>18088.59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61</v>
      </c>
    </row>
    <row r="42" spans="1:5" ht="89.25">
      <c r="A42" s="36" t="s">
        <v>52</v>
      </c>
      <c r="E42" s="37" t="s">
        <v>277</v>
      </c>
    </row>
    <row r="43" spans="1:5" ht="76.5">
      <c r="A43" t="s">
        <v>54</v>
      </c>
      <c r="E43" s="35" t="s">
        <v>278</v>
      </c>
    </row>
    <row r="44" spans="1:16" ht="12.75">
      <c r="A44" s="25" t="s">
        <v>45</v>
      </c>
      <c s="29" t="s">
        <v>279</v>
      </c>
      <c s="29" t="s">
        <v>280</v>
      </c>
      <c s="25" t="s">
        <v>61</v>
      </c>
      <c s="30" t="s">
        <v>281</v>
      </c>
      <c s="31" t="s">
        <v>63</v>
      </c>
      <c s="32">
        <v>24973.6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282</v>
      </c>
    </row>
    <row r="46" spans="1:5" ht="63.75">
      <c r="A46" s="36" t="s">
        <v>52</v>
      </c>
      <c r="E46" s="37" t="s">
        <v>283</v>
      </c>
    </row>
    <row r="47" spans="1:5" ht="165.75">
      <c r="A47" t="s">
        <v>54</v>
      </c>
      <c r="E47" s="35" t="s">
        <v>147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284</v>
      </c>
      <c s="41">
        <f>0+I8+I57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284</v>
      </c>
      <c s="6"/>
      <c s="18" t="s">
        <v>285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286</v>
      </c>
      <c s="25" t="s">
        <v>75</v>
      </c>
      <c s="30" t="s">
        <v>287</v>
      </c>
      <c s="31" t="s">
        <v>288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289</v>
      </c>
    </row>
    <row r="11" spans="1:5" ht="12.75">
      <c r="A11" s="36" t="s">
        <v>52</v>
      </c>
      <c r="E11" s="37" t="s">
        <v>75</v>
      </c>
    </row>
    <row r="12" spans="1:5" ht="51">
      <c r="A12" t="s">
        <v>54</v>
      </c>
      <c r="E12" s="35" t="s">
        <v>290</v>
      </c>
    </row>
    <row r="13" spans="1:16" ht="12.75">
      <c r="A13" s="25" t="s">
        <v>45</v>
      </c>
      <c s="29" t="s">
        <v>23</v>
      </c>
      <c s="29" t="s">
        <v>291</v>
      </c>
      <c s="25" t="s">
        <v>75</v>
      </c>
      <c s="30" t="s">
        <v>292</v>
      </c>
      <c s="31" t="s">
        <v>288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293</v>
      </c>
    </row>
    <row r="15" spans="1:5" ht="12.75">
      <c r="A15" s="36" t="s">
        <v>52</v>
      </c>
      <c r="E15" s="37" t="s">
        <v>75</v>
      </c>
    </row>
    <row r="16" spans="1:5" ht="51">
      <c r="A16" t="s">
        <v>54</v>
      </c>
      <c r="E16" s="35" t="s">
        <v>290</v>
      </c>
    </row>
    <row r="17" spans="1:16" ht="12.75">
      <c r="A17" s="25" t="s">
        <v>45</v>
      </c>
      <c s="29" t="s">
        <v>22</v>
      </c>
      <c s="29" t="s">
        <v>294</v>
      </c>
      <c s="25" t="s">
        <v>75</v>
      </c>
      <c s="30" t="s">
        <v>295</v>
      </c>
      <c s="31" t="s">
        <v>288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63.75">
      <c r="A18" s="34" t="s">
        <v>50</v>
      </c>
      <c r="E18" s="35" t="s">
        <v>296</v>
      </c>
    </row>
    <row r="19" spans="1:5" ht="12.75">
      <c r="A19" s="36" t="s">
        <v>52</v>
      </c>
      <c r="E19" s="37" t="s">
        <v>75</v>
      </c>
    </row>
    <row r="20" spans="1:5" ht="51">
      <c r="A20" t="s">
        <v>54</v>
      </c>
      <c r="E20" s="35" t="s">
        <v>297</v>
      </c>
    </row>
    <row r="21" spans="1:16" ht="12.75">
      <c r="A21" s="25" t="s">
        <v>45</v>
      </c>
      <c s="29" t="s">
        <v>35</v>
      </c>
      <c s="29" t="s">
        <v>298</v>
      </c>
      <c s="25" t="s">
        <v>75</v>
      </c>
      <c s="30" t="s">
        <v>299</v>
      </c>
      <c s="31" t="s">
        <v>288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300</v>
      </c>
    </row>
    <row r="23" spans="1:5" ht="12.75">
      <c r="A23" s="36" t="s">
        <v>52</v>
      </c>
      <c r="E23" s="37" t="s">
        <v>75</v>
      </c>
    </row>
    <row r="24" spans="1:5" ht="51">
      <c r="A24" t="s">
        <v>54</v>
      </c>
      <c r="E24" s="35" t="s">
        <v>301</v>
      </c>
    </row>
    <row r="25" spans="1:16" ht="12.75">
      <c r="A25" s="25" t="s">
        <v>45</v>
      </c>
      <c s="29" t="s">
        <v>33</v>
      </c>
      <c s="29" t="s">
        <v>302</v>
      </c>
      <c s="25" t="s">
        <v>75</v>
      </c>
      <c s="30" t="s">
        <v>303</v>
      </c>
      <c s="31" t="s">
        <v>175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304</v>
      </c>
    </row>
    <row r="27" spans="1:5" ht="12.75">
      <c r="A27" s="36" t="s">
        <v>52</v>
      </c>
      <c r="E27" s="37" t="s">
        <v>75</v>
      </c>
    </row>
    <row r="28" spans="1:5" ht="51">
      <c r="A28" t="s">
        <v>54</v>
      </c>
      <c r="E28" s="35" t="s">
        <v>305</v>
      </c>
    </row>
    <row r="29" spans="1:16" ht="12.75">
      <c r="A29" s="25" t="s">
        <v>45</v>
      </c>
      <c s="29" t="s">
        <v>37</v>
      </c>
      <c s="29" t="s">
        <v>306</v>
      </c>
      <c s="25" t="s">
        <v>75</v>
      </c>
      <c s="30" t="s">
        <v>307</v>
      </c>
      <c s="31" t="s">
        <v>288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308</v>
      </c>
    </row>
    <row r="31" spans="1:5" ht="12.75">
      <c r="A31" s="36" t="s">
        <v>52</v>
      </c>
      <c r="E31" s="37" t="s">
        <v>75</v>
      </c>
    </row>
    <row r="32" spans="1:5" ht="51">
      <c r="A32" t="s">
        <v>54</v>
      </c>
      <c r="E32" s="35" t="s">
        <v>305</v>
      </c>
    </row>
    <row r="33" spans="1:16" ht="12.75">
      <c r="A33" s="25" t="s">
        <v>45</v>
      </c>
      <c s="29" t="s">
        <v>251</v>
      </c>
      <c s="29" t="s">
        <v>309</v>
      </c>
      <c s="25" t="s">
        <v>75</v>
      </c>
      <c s="30" t="s">
        <v>310</v>
      </c>
      <c s="31" t="s">
        <v>288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311</v>
      </c>
    </row>
    <row r="35" spans="1:5" ht="12.75">
      <c r="A35" s="36" t="s">
        <v>52</v>
      </c>
      <c r="E35" s="37" t="s">
        <v>75</v>
      </c>
    </row>
    <row r="36" spans="1:5" ht="51">
      <c r="A36" t="s">
        <v>54</v>
      </c>
      <c r="E36" s="35" t="s">
        <v>305</v>
      </c>
    </row>
    <row r="37" spans="1:16" ht="12.75">
      <c r="A37" s="25" t="s">
        <v>45</v>
      </c>
      <c s="29" t="s">
        <v>67</v>
      </c>
      <c s="29" t="s">
        <v>312</v>
      </c>
      <c s="25" t="s">
        <v>75</v>
      </c>
      <c s="30" t="s">
        <v>313</v>
      </c>
      <c s="31" t="s">
        <v>288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314</v>
      </c>
    </row>
    <row r="39" spans="1:5" ht="12.75">
      <c r="A39" s="36" t="s">
        <v>52</v>
      </c>
      <c r="E39" s="37" t="s">
        <v>75</v>
      </c>
    </row>
    <row r="40" spans="1:5" ht="51">
      <c r="A40" t="s">
        <v>54</v>
      </c>
      <c r="E40" s="35" t="s">
        <v>305</v>
      </c>
    </row>
    <row r="41" spans="1:16" ht="12.75">
      <c r="A41" s="25" t="s">
        <v>45</v>
      </c>
      <c s="29" t="s">
        <v>40</v>
      </c>
      <c s="29" t="s">
        <v>315</v>
      </c>
      <c s="25" t="s">
        <v>75</v>
      </c>
      <c s="30" t="s">
        <v>316</v>
      </c>
      <c s="31" t="s">
        <v>288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75</v>
      </c>
    </row>
    <row r="43" spans="1:5" ht="12.75">
      <c r="A43" s="36" t="s">
        <v>52</v>
      </c>
      <c r="E43" s="37" t="s">
        <v>75</v>
      </c>
    </row>
    <row r="44" spans="1:5" ht="51">
      <c r="A44" t="s">
        <v>54</v>
      </c>
      <c r="E44" s="35" t="s">
        <v>305</v>
      </c>
    </row>
    <row r="45" spans="1:16" ht="12.75">
      <c r="A45" s="25" t="s">
        <v>45</v>
      </c>
      <c s="29" t="s">
        <v>42</v>
      </c>
      <c s="29" t="s">
        <v>317</v>
      </c>
      <c s="25" t="s">
        <v>47</v>
      </c>
      <c s="30" t="s">
        <v>318</v>
      </c>
      <c s="31" t="s">
        <v>175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319</v>
      </c>
    </row>
    <row r="47" spans="1:5" ht="12.75">
      <c r="A47" s="36" t="s">
        <v>52</v>
      </c>
      <c r="E47" s="37" t="s">
        <v>75</v>
      </c>
    </row>
    <row r="48" spans="1:5" ht="114.75">
      <c r="A48" t="s">
        <v>54</v>
      </c>
      <c r="E48" s="35" t="s">
        <v>320</v>
      </c>
    </row>
    <row r="49" spans="1:16" ht="12.75">
      <c r="A49" s="25" t="s">
        <v>45</v>
      </c>
      <c s="29" t="s">
        <v>86</v>
      </c>
      <c s="29" t="s">
        <v>317</v>
      </c>
      <c s="25" t="s">
        <v>56</v>
      </c>
      <c s="30" t="s">
        <v>318</v>
      </c>
      <c s="31" t="s">
        <v>175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321</v>
      </c>
    </row>
    <row r="51" spans="1:5" ht="12.75">
      <c r="A51" s="36" t="s">
        <v>52</v>
      </c>
      <c r="E51" s="37" t="s">
        <v>75</v>
      </c>
    </row>
    <row r="52" spans="1:5" ht="114.75">
      <c r="A52" t="s">
        <v>54</v>
      </c>
      <c r="E52" s="35" t="s">
        <v>320</v>
      </c>
    </row>
    <row r="53" spans="1:16" ht="12.75">
      <c r="A53" s="25" t="s">
        <v>45</v>
      </c>
      <c s="29" t="s">
        <v>92</v>
      </c>
      <c s="29" t="s">
        <v>322</v>
      </c>
      <c s="25" t="s">
        <v>75</v>
      </c>
      <c s="30" t="s">
        <v>323</v>
      </c>
      <c s="31" t="s">
        <v>288</v>
      </c>
      <c s="32">
        <v>0.5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324</v>
      </c>
    </row>
    <row r="55" spans="1:5" ht="12.75">
      <c r="A55" s="36" t="s">
        <v>52</v>
      </c>
      <c r="E55" s="37" t="s">
        <v>75</v>
      </c>
    </row>
    <row r="56" spans="1:5" ht="63.75">
      <c r="A56" t="s">
        <v>54</v>
      </c>
      <c r="E56" s="35" t="s">
        <v>325</v>
      </c>
    </row>
    <row r="57" spans="1:18" ht="12.75" customHeight="1">
      <c r="A57" s="6" t="s">
        <v>43</v>
      </c>
      <c s="6"/>
      <c s="39" t="s">
        <v>40</v>
      </c>
      <c s="6"/>
      <c s="27" t="s">
        <v>165</v>
      </c>
      <c s="6"/>
      <c s="6"/>
      <c s="6"/>
      <c s="40">
        <f>0+Q57</f>
      </c>
      <c r="O57">
        <f>0+R57</f>
      </c>
      <c r="Q57">
        <f>0+I58+I62</f>
      </c>
      <c>
        <f>0+O58+O62</f>
      </c>
    </row>
    <row r="58" spans="1:16" ht="12.75">
      <c r="A58" s="25" t="s">
        <v>45</v>
      </c>
      <c s="29" t="s">
        <v>99</v>
      </c>
      <c s="29" t="s">
        <v>326</v>
      </c>
      <c s="25" t="s">
        <v>75</v>
      </c>
      <c s="30" t="s">
        <v>327</v>
      </c>
      <c s="31" t="s">
        <v>288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328</v>
      </c>
    </row>
    <row r="60" spans="1:5" ht="12.75">
      <c r="A60" s="36" t="s">
        <v>52</v>
      </c>
      <c r="E60" s="37" t="s">
        <v>75</v>
      </c>
    </row>
    <row r="61" spans="1:5" ht="76.5">
      <c r="A61" t="s">
        <v>54</v>
      </c>
      <c r="E61" s="35" t="s">
        <v>329</v>
      </c>
    </row>
    <row r="62" spans="1:16" ht="12.75">
      <c r="A62" s="25" t="s">
        <v>45</v>
      </c>
      <c s="29" t="s">
        <v>105</v>
      </c>
      <c s="29" t="s">
        <v>330</v>
      </c>
      <c s="25" t="s">
        <v>75</v>
      </c>
      <c s="30" t="s">
        <v>331</v>
      </c>
      <c s="31" t="s">
        <v>288</v>
      </c>
      <c s="32">
        <v>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332</v>
      </c>
    </row>
    <row r="64" spans="1:5" ht="12.75">
      <c r="A64" s="36" t="s">
        <v>52</v>
      </c>
      <c r="E64" s="37" t="s">
        <v>75</v>
      </c>
    </row>
    <row r="65" spans="1:5" ht="63.75">
      <c r="A65" t="s">
        <v>54</v>
      </c>
      <c r="E65" s="35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1">
        <f>0+I8+I57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334</v>
      </c>
      <c s="6"/>
      <c s="18" t="s">
        <v>335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286</v>
      </c>
      <c s="25" t="s">
        <v>75</v>
      </c>
      <c s="30" t="s">
        <v>287</v>
      </c>
      <c s="31" t="s">
        <v>288</v>
      </c>
      <c s="32">
        <v>0.5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289</v>
      </c>
    </row>
    <row r="11" spans="1:5" ht="12.75">
      <c r="A11" s="36" t="s">
        <v>52</v>
      </c>
      <c r="E11" s="37" t="s">
        <v>75</v>
      </c>
    </row>
    <row r="12" spans="1:5" ht="51">
      <c r="A12" t="s">
        <v>54</v>
      </c>
      <c r="E12" s="35" t="s">
        <v>290</v>
      </c>
    </row>
    <row r="13" spans="1:16" ht="12.75">
      <c r="A13" s="25" t="s">
        <v>45</v>
      </c>
      <c s="29" t="s">
        <v>23</v>
      </c>
      <c s="29" t="s">
        <v>291</v>
      </c>
      <c s="25" t="s">
        <v>75</v>
      </c>
      <c s="30" t="s">
        <v>292</v>
      </c>
      <c s="31" t="s">
        <v>288</v>
      </c>
      <c s="32">
        <v>0.5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293</v>
      </c>
    </row>
    <row r="15" spans="1:5" ht="12.75">
      <c r="A15" s="36" t="s">
        <v>52</v>
      </c>
      <c r="E15" s="37" t="s">
        <v>75</v>
      </c>
    </row>
    <row r="16" spans="1:5" ht="51">
      <c r="A16" t="s">
        <v>54</v>
      </c>
      <c r="E16" s="35" t="s">
        <v>290</v>
      </c>
    </row>
    <row r="17" spans="1:16" ht="12.75">
      <c r="A17" s="25" t="s">
        <v>45</v>
      </c>
      <c s="29" t="s">
        <v>22</v>
      </c>
      <c s="29" t="s">
        <v>294</v>
      </c>
      <c s="25" t="s">
        <v>75</v>
      </c>
      <c s="30" t="s">
        <v>295</v>
      </c>
      <c s="31" t="s">
        <v>288</v>
      </c>
      <c s="32">
        <v>0.5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63.75">
      <c r="A18" s="34" t="s">
        <v>50</v>
      </c>
      <c r="E18" s="35" t="s">
        <v>296</v>
      </c>
    </row>
    <row r="19" spans="1:5" ht="12.75">
      <c r="A19" s="36" t="s">
        <v>52</v>
      </c>
      <c r="E19" s="37" t="s">
        <v>75</v>
      </c>
    </row>
    <row r="20" spans="1:5" ht="51">
      <c r="A20" t="s">
        <v>54</v>
      </c>
      <c r="E20" s="35" t="s">
        <v>297</v>
      </c>
    </row>
    <row r="21" spans="1:16" ht="12.75">
      <c r="A21" s="25" t="s">
        <v>45</v>
      </c>
      <c s="29" t="s">
        <v>35</v>
      </c>
      <c s="29" t="s">
        <v>298</v>
      </c>
      <c s="25" t="s">
        <v>75</v>
      </c>
      <c s="30" t="s">
        <v>299</v>
      </c>
      <c s="31" t="s">
        <v>288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75</v>
      </c>
    </row>
    <row r="23" spans="1:5" ht="12.75">
      <c r="A23" s="36" t="s">
        <v>52</v>
      </c>
      <c r="E23" s="37" t="s">
        <v>75</v>
      </c>
    </row>
    <row r="24" spans="1:5" ht="51">
      <c r="A24" t="s">
        <v>54</v>
      </c>
      <c r="E24" s="35" t="s">
        <v>301</v>
      </c>
    </row>
    <row r="25" spans="1:16" ht="12.75">
      <c r="A25" s="25" t="s">
        <v>45</v>
      </c>
      <c s="29" t="s">
        <v>33</v>
      </c>
      <c s="29" t="s">
        <v>302</v>
      </c>
      <c s="25" t="s">
        <v>75</v>
      </c>
      <c s="30" t="s">
        <v>303</v>
      </c>
      <c s="31" t="s">
        <v>175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304</v>
      </c>
    </row>
    <row r="27" spans="1:5" ht="12.75">
      <c r="A27" s="36" t="s">
        <v>52</v>
      </c>
      <c r="E27" s="37" t="s">
        <v>75</v>
      </c>
    </row>
    <row r="28" spans="1:5" ht="51">
      <c r="A28" t="s">
        <v>54</v>
      </c>
      <c r="E28" s="35" t="s">
        <v>305</v>
      </c>
    </row>
    <row r="29" spans="1:16" ht="12.75">
      <c r="A29" s="25" t="s">
        <v>45</v>
      </c>
      <c s="29" t="s">
        <v>37</v>
      </c>
      <c s="29" t="s">
        <v>306</v>
      </c>
      <c s="25" t="s">
        <v>75</v>
      </c>
      <c s="30" t="s">
        <v>307</v>
      </c>
      <c s="31" t="s">
        <v>288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308</v>
      </c>
    </row>
    <row r="31" spans="1:5" ht="12.75">
      <c r="A31" s="36" t="s">
        <v>52</v>
      </c>
      <c r="E31" s="37" t="s">
        <v>75</v>
      </c>
    </row>
    <row r="32" spans="1:5" ht="51">
      <c r="A32" t="s">
        <v>54</v>
      </c>
      <c r="E32" s="35" t="s">
        <v>305</v>
      </c>
    </row>
    <row r="33" spans="1:16" ht="12.75">
      <c r="A33" s="25" t="s">
        <v>45</v>
      </c>
      <c s="29" t="s">
        <v>251</v>
      </c>
      <c s="29" t="s">
        <v>309</v>
      </c>
      <c s="25" t="s">
        <v>75</v>
      </c>
      <c s="30" t="s">
        <v>310</v>
      </c>
      <c s="31" t="s">
        <v>288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311</v>
      </c>
    </row>
    <row r="35" spans="1:5" ht="12.75">
      <c r="A35" s="36" t="s">
        <v>52</v>
      </c>
      <c r="E35" s="37" t="s">
        <v>75</v>
      </c>
    </row>
    <row r="36" spans="1:5" ht="51">
      <c r="A36" t="s">
        <v>54</v>
      </c>
      <c r="E36" s="35" t="s">
        <v>305</v>
      </c>
    </row>
    <row r="37" spans="1:16" ht="12.75">
      <c r="A37" s="25" t="s">
        <v>45</v>
      </c>
      <c s="29" t="s">
        <v>67</v>
      </c>
      <c s="29" t="s">
        <v>312</v>
      </c>
      <c s="25" t="s">
        <v>75</v>
      </c>
      <c s="30" t="s">
        <v>313</v>
      </c>
      <c s="31" t="s">
        <v>288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314</v>
      </c>
    </row>
    <row r="39" spans="1:5" ht="12.75">
      <c r="A39" s="36" t="s">
        <v>52</v>
      </c>
      <c r="E39" s="37" t="s">
        <v>75</v>
      </c>
    </row>
    <row r="40" spans="1:5" ht="51">
      <c r="A40" t="s">
        <v>54</v>
      </c>
      <c r="E40" s="35" t="s">
        <v>305</v>
      </c>
    </row>
    <row r="41" spans="1:16" ht="12.75">
      <c r="A41" s="25" t="s">
        <v>45</v>
      </c>
      <c s="29" t="s">
        <v>40</v>
      </c>
      <c s="29" t="s">
        <v>315</v>
      </c>
      <c s="25" t="s">
        <v>75</v>
      </c>
      <c s="30" t="s">
        <v>316</v>
      </c>
      <c s="31" t="s">
        <v>288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75</v>
      </c>
    </row>
    <row r="43" spans="1:5" ht="12.75">
      <c r="A43" s="36" t="s">
        <v>52</v>
      </c>
      <c r="E43" s="37" t="s">
        <v>75</v>
      </c>
    </row>
    <row r="44" spans="1:5" ht="51">
      <c r="A44" t="s">
        <v>54</v>
      </c>
      <c r="E44" s="35" t="s">
        <v>305</v>
      </c>
    </row>
    <row r="45" spans="1:16" ht="12.75">
      <c r="A45" s="25" t="s">
        <v>45</v>
      </c>
      <c s="29" t="s">
        <v>42</v>
      </c>
      <c s="29" t="s">
        <v>317</v>
      </c>
      <c s="25" t="s">
        <v>47</v>
      </c>
      <c s="30" t="s">
        <v>318</v>
      </c>
      <c s="31" t="s">
        <v>175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319</v>
      </c>
    </row>
    <row r="47" spans="1:5" ht="12.75">
      <c r="A47" s="36" t="s">
        <v>52</v>
      </c>
      <c r="E47" s="37" t="s">
        <v>75</v>
      </c>
    </row>
    <row r="48" spans="1:5" ht="114.75">
      <c r="A48" t="s">
        <v>54</v>
      </c>
      <c r="E48" s="35" t="s">
        <v>320</v>
      </c>
    </row>
    <row r="49" spans="1:16" ht="12.75">
      <c r="A49" s="25" t="s">
        <v>45</v>
      </c>
      <c s="29" t="s">
        <v>86</v>
      </c>
      <c s="29" t="s">
        <v>317</v>
      </c>
      <c s="25" t="s">
        <v>56</v>
      </c>
      <c s="30" t="s">
        <v>318</v>
      </c>
      <c s="31" t="s">
        <v>175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321</v>
      </c>
    </row>
    <row r="51" spans="1:5" ht="12.75">
      <c r="A51" s="36" t="s">
        <v>52</v>
      </c>
      <c r="E51" s="37" t="s">
        <v>75</v>
      </c>
    </row>
    <row r="52" spans="1:5" ht="114.75">
      <c r="A52" t="s">
        <v>54</v>
      </c>
      <c r="E52" s="35" t="s">
        <v>320</v>
      </c>
    </row>
    <row r="53" spans="1:16" ht="12.75">
      <c r="A53" s="25" t="s">
        <v>45</v>
      </c>
      <c s="29" t="s">
        <v>92</v>
      </c>
      <c s="29" t="s">
        <v>322</v>
      </c>
      <c s="25" t="s">
        <v>75</v>
      </c>
      <c s="30" t="s">
        <v>323</v>
      </c>
      <c s="31" t="s">
        <v>288</v>
      </c>
      <c s="32">
        <v>0.5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324</v>
      </c>
    </row>
    <row r="55" spans="1:5" ht="12.75">
      <c r="A55" s="36" t="s">
        <v>52</v>
      </c>
      <c r="E55" s="37" t="s">
        <v>75</v>
      </c>
    </row>
    <row r="56" spans="1:5" ht="63.75">
      <c r="A56" t="s">
        <v>54</v>
      </c>
      <c r="E56" s="35" t="s">
        <v>325</v>
      </c>
    </row>
    <row r="57" spans="1:18" ht="12.75" customHeight="1">
      <c r="A57" s="6" t="s">
        <v>43</v>
      </c>
      <c s="6"/>
      <c s="39" t="s">
        <v>40</v>
      </c>
      <c s="6"/>
      <c s="27" t="s">
        <v>165</v>
      </c>
      <c s="6"/>
      <c s="6"/>
      <c s="6"/>
      <c s="40">
        <f>0+Q57</f>
      </c>
      <c r="O57">
        <f>0+R57</f>
      </c>
      <c r="Q57">
        <f>0+I58+I62</f>
      </c>
      <c>
        <f>0+O58+O62</f>
      </c>
    </row>
    <row r="58" spans="1:16" ht="12.75">
      <c r="A58" s="25" t="s">
        <v>45</v>
      </c>
      <c s="29" t="s">
        <v>99</v>
      </c>
      <c s="29" t="s">
        <v>326</v>
      </c>
      <c s="25" t="s">
        <v>75</v>
      </c>
      <c s="30" t="s">
        <v>327</v>
      </c>
      <c s="31" t="s">
        <v>288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328</v>
      </c>
    </row>
    <row r="60" spans="1:5" ht="12.75">
      <c r="A60" s="36" t="s">
        <v>52</v>
      </c>
      <c r="E60" s="37" t="s">
        <v>75</v>
      </c>
    </row>
    <row r="61" spans="1:5" ht="76.5">
      <c r="A61" t="s">
        <v>54</v>
      </c>
      <c r="E61" s="35" t="s">
        <v>329</v>
      </c>
    </row>
    <row r="62" spans="1:16" ht="12.75">
      <c r="A62" s="25" t="s">
        <v>45</v>
      </c>
      <c s="29" t="s">
        <v>105</v>
      </c>
      <c s="29" t="s">
        <v>330</v>
      </c>
      <c s="25" t="s">
        <v>75</v>
      </c>
      <c s="30" t="s">
        <v>331</v>
      </c>
      <c s="31" t="s">
        <v>288</v>
      </c>
      <c s="32">
        <v>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332</v>
      </c>
    </row>
    <row r="64" spans="1:5" ht="12.75">
      <c r="A64" s="36" t="s">
        <v>52</v>
      </c>
      <c r="E64" s="37" t="s">
        <v>75</v>
      </c>
    </row>
    <row r="65" spans="1:5" ht="63.75">
      <c r="A65" t="s">
        <v>54</v>
      </c>
      <c r="E65" s="35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