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lucidum-my.sharepoint.com/personal/prihoda_dilucidum_onmicrosoft_com/Documents/TENDRY/2025/Domov Mladá/PŘB a EPS/4_ZP po úpravě/"/>
    </mc:Choice>
  </mc:AlternateContent>
  <xr:revisionPtr revIDLastSave="94" documentId="13_ncr:1_{63BA7664-1B62-42D2-8F8F-7CB1F65B9FD6}" xr6:coauthVersionLast="47" xr6:coauthVersionMax="47" xr10:uidLastSave="{D8E89B58-908A-4F01-B63B-9150FE0BDB02}"/>
  <bookViews>
    <workbookView xWindow="-120" yWindow="-120" windowWidth="29040" windowHeight="15720" activeTab="2" xr2:uid="{00000000-000D-0000-FFFF-FFFF00000000}"/>
  </bookViews>
  <sheets>
    <sheet name="titulka" sheetId="3" r:id="rId1"/>
    <sheet name="EPS_celkem" sheetId="4" r:id="rId2"/>
    <sheet name="EPS_system" sheetId="2" r:id="rId3"/>
  </sheets>
  <definedNames>
    <definedName name="_xlnm.Print_Titles" localSheetId="2">EPS_system!$1:$4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F7" i="2"/>
  <c r="H6" i="2"/>
  <c r="F6" i="2"/>
  <c r="H67" i="2"/>
  <c r="I67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0" i="2"/>
  <c r="I60" i="2" s="1"/>
  <c r="F21" i="2"/>
  <c r="I69" i="2" l="1"/>
  <c r="I7" i="2"/>
  <c r="I6" i="2"/>
  <c r="H21" i="2"/>
  <c r="I21" i="2" s="1"/>
  <c r="H22" i="2"/>
  <c r="H23" i="2"/>
  <c r="H24" i="2"/>
  <c r="H26" i="2"/>
  <c r="H27" i="2"/>
  <c r="H28" i="2"/>
  <c r="H29" i="2"/>
  <c r="H30" i="2"/>
  <c r="H31" i="2"/>
  <c r="H33" i="2"/>
  <c r="H37" i="2"/>
  <c r="H38" i="2"/>
  <c r="H39" i="2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3" i="2"/>
  <c r="I53" i="2" s="1"/>
  <c r="H54" i="2"/>
  <c r="I54" i="2" s="1"/>
  <c r="H55" i="2"/>
  <c r="I55" i="2" s="1"/>
  <c r="H56" i="2"/>
  <c r="I56" i="2" s="1"/>
  <c r="F22" i="2"/>
  <c r="F23" i="2"/>
  <c r="F24" i="2"/>
  <c r="F25" i="2"/>
  <c r="I25" i="2" s="1"/>
  <c r="F26" i="2"/>
  <c r="F27" i="2"/>
  <c r="F28" i="2"/>
  <c r="F29" i="2"/>
  <c r="F30" i="2"/>
  <c r="F31" i="2"/>
  <c r="F33" i="2"/>
  <c r="F37" i="2"/>
  <c r="F38" i="2"/>
  <c r="F39" i="2"/>
  <c r="F51" i="2"/>
  <c r="I51" i="2" s="1"/>
  <c r="F52" i="2"/>
  <c r="I52" i="2" s="1"/>
  <c r="C40" i="2"/>
  <c r="F40" i="2" s="1"/>
  <c r="C41" i="2"/>
  <c r="F41" i="2" s="1"/>
  <c r="C36" i="2"/>
  <c r="H36" i="2" s="1"/>
  <c r="C35" i="2"/>
  <c r="F35" i="2" s="1"/>
  <c r="C34" i="2"/>
  <c r="H34" i="2" s="1"/>
  <c r="C32" i="2"/>
  <c r="F32" i="2" s="1"/>
  <c r="F14" i="2"/>
  <c r="I14" i="2" s="1"/>
  <c r="C20" i="2"/>
  <c r="H20" i="2" s="1"/>
  <c r="H19" i="2"/>
  <c r="F19" i="2"/>
  <c r="I19" i="2" s="1"/>
  <c r="H18" i="2"/>
  <c r="F18" i="2"/>
  <c r="H17" i="2"/>
  <c r="F17" i="2"/>
  <c r="F16" i="2"/>
  <c r="H16" i="2"/>
  <c r="H8" i="2"/>
  <c r="H9" i="2"/>
  <c r="H10" i="2"/>
  <c r="H11" i="2"/>
  <c r="H12" i="2"/>
  <c r="H13" i="2"/>
  <c r="H15" i="2"/>
  <c r="F8" i="2"/>
  <c r="F9" i="2"/>
  <c r="F10" i="2"/>
  <c r="F11" i="2"/>
  <c r="F12" i="2"/>
  <c r="F13" i="2"/>
  <c r="F15" i="2"/>
  <c r="I37" i="2" l="1"/>
  <c r="I33" i="2"/>
  <c r="I31" i="2"/>
  <c r="I30" i="2"/>
  <c r="I29" i="2"/>
  <c r="I24" i="2"/>
  <c r="I23" i="2"/>
  <c r="I22" i="2"/>
  <c r="I17" i="2"/>
  <c r="I12" i="2"/>
  <c r="I11" i="2"/>
  <c r="I10" i="2"/>
  <c r="I15" i="2"/>
  <c r="I28" i="2"/>
  <c r="I9" i="2"/>
  <c r="I16" i="2"/>
  <c r="I13" i="2"/>
  <c r="I39" i="2"/>
  <c r="I27" i="2"/>
  <c r="I8" i="2"/>
  <c r="I18" i="2"/>
  <c r="I38" i="2"/>
  <c r="I26" i="2"/>
  <c r="F34" i="2"/>
  <c r="I34" i="2" s="1"/>
  <c r="F20" i="2"/>
  <c r="I20" i="2" s="1"/>
  <c r="F36" i="2"/>
  <c r="I36" i="2" s="1"/>
  <c r="H41" i="2"/>
  <c r="I41" i="2" s="1"/>
  <c r="H40" i="2"/>
  <c r="I40" i="2" s="1"/>
  <c r="H32" i="2"/>
  <c r="I32" i="2" s="1"/>
  <c r="H35" i="2"/>
  <c r="I35" i="2" s="1"/>
  <c r="H5" i="2" l="1"/>
  <c r="F5" i="2"/>
  <c r="I5" i="2" l="1"/>
  <c r="I57" i="2" s="1"/>
  <c r="I70" i="2" s="1"/>
  <c r="F57" i="2"/>
  <c r="H57" i="2" l="1"/>
  <c r="F70" i="2"/>
  <c r="H69" i="2" l="1"/>
  <c r="H70" i="2" s="1"/>
  <c r="D7" i="4"/>
  <c r="D9" i="4" l="1"/>
  <c r="D8" i="4" s="1"/>
  <c r="D6" i="4"/>
  <c r="D5" i="4" s="1"/>
  <c r="D10" i="4" l="1"/>
</calcChain>
</file>

<file path=xl/sharedStrings.xml><?xml version="1.0" encoding="utf-8"?>
<sst xmlns="http://schemas.openxmlformats.org/spreadsheetml/2006/main" count="172" uniqueCount="113">
  <si>
    <t>OSTATNÍ NÁKLADY</t>
  </si>
  <si>
    <t>Doprava</t>
  </si>
  <si>
    <t>Plošiny, lešení a ostatní manipulační technika</t>
  </si>
  <si>
    <t>Zhotovitel:</t>
  </si>
  <si>
    <t>Akce:</t>
  </si>
  <si>
    <t xml:space="preserve">Část: </t>
  </si>
  <si>
    <t>Č.P.</t>
  </si>
  <si>
    <t>SPECIFIKACE POLOŽKY</t>
  </si>
  <si>
    <t>CENA CELKEM</t>
  </si>
  <si>
    <t>A</t>
  </si>
  <si>
    <t>B</t>
  </si>
  <si>
    <t>Pozn:</t>
  </si>
  <si>
    <t>MNOŽSTVÍ</t>
  </si>
  <si>
    <t>M.J.</t>
  </si>
  <si>
    <t>CENA CELKEM/ DODÁVKA</t>
  </si>
  <si>
    <t>JEDN. CENA/ DODÁVKA</t>
  </si>
  <si>
    <t>JEDN. CENA/ MONTÁŽ</t>
  </si>
  <si>
    <t>CENA CELKEM/ MONTÁŽ</t>
  </si>
  <si>
    <t>ks</t>
  </si>
  <si>
    <t>m</t>
  </si>
  <si>
    <t>kpl</t>
  </si>
  <si>
    <t>A.</t>
  </si>
  <si>
    <t>ELEKTRICKÁ POŽÁŘNÍ SIGNALIZACE</t>
  </si>
  <si>
    <t>B.</t>
  </si>
  <si>
    <t xml:space="preserve">CELKEM </t>
  </si>
  <si>
    <t>Dokumentace skutečného provedení stavby</t>
  </si>
  <si>
    <t>Dodávka</t>
  </si>
  <si>
    <t>Montáž</t>
  </si>
  <si>
    <t>bm</t>
  </si>
  <si>
    <t>Bourací práce - prostupy do 40cm/25mm</t>
  </si>
  <si>
    <t>Investor:</t>
  </si>
  <si>
    <t xml:space="preserve">05 - VÝKAZ VÝMĚR </t>
  </si>
  <si>
    <t>Stupeň dokumentace:</t>
  </si>
  <si>
    <t>Číslo výtisku:</t>
  </si>
  <si>
    <t>Datum:</t>
  </si>
  <si>
    <t>Číslo akce:</t>
  </si>
  <si>
    <t>Zapravení drážky ve zdi s výmalbou</t>
  </si>
  <si>
    <t>CELKEM ELEKTRICKÁ POŽÁRNÍ SIGNALIZACE</t>
  </si>
  <si>
    <t>Výkon autorského dozoru*</t>
  </si>
  <si>
    <t>CELKEM OSTATNÍ NÁKLADY</t>
  </si>
  <si>
    <t>CENA CELKEM (BEZ DPH)</t>
  </si>
  <si>
    <t>* Výkon autorského dozoru není součástí dodávky. Výkon autorského dozoru si zajišťuje investor sám na své náklady.</t>
  </si>
  <si>
    <t>CZplan elektro s.r.o.</t>
  </si>
  <si>
    <t>Kolbenova 610/26</t>
  </si>
  <si>
    <t>190 00 Praha 9 - Vysočany</t>
  </si>
  <si>
    <t>Domov Mladá, p.o.</t>
  </si>
  <si>
    <t>Rakouská 552</t>
  </si>
  <si>
    <t>289 23 Milovice</t>
  </si>
  <si>
    <t>10/2023</t>
  </si>
  <si>
    <t>SC23Z003</t>
  </si>
  <si>
    <t>VYBUDOVÁNÍ EPS VČETNĚ PBŘ                                                                                                                                                                                                    DOMOV MLADÁ MILOVICE</t>
  </si>
  <si>
    <t>Vybudování EPS včetně PBŘ                                                                                                                                                                                                                                                                      Domov Mladá Milovice</t>
  </si>
  <si>
    <t>Elektrická požární signalizace (EPS)</t>
  </si>
  <si>
    <t>Dokumentace pro provedení stavby (DPS)</t>
  </si>
  <si>
    <t xml:space="preserve">Tablo obsluhy </t>
  </si>
  <si>
    <t xml:space="preserve">Deska dvou linek </t>
  </si>
  <si>
    <t>Analogová adresovatelná ústředna EPS s modulovou strukturou, integrovaný zdroj s akumulátory v ústředně, včetně systémové desky a desky zdroje</t>
  </si>
  <si>
    <t>Deska master, komunikace RS485/422</t>
  </si>
  <si>
    <t>Deska periferií, komunikace RS485/422, pro připojení OPPO, ZDP</t>
  </si>
  <si>
    <t>Obslužné pole požární ochrany (OPPO)</t>
  </si>
  <si>
    <t>KTPO klíčový trezor (včetně 2ks klíčů)</t>
  </si>
  <si>
    <t>Zábleskový maják (KTPO)</t>
  </si>
  <si>
    <t xml:space="preserve">Hlásič teplot interaktivní </t>
  </si>
  <si>
    <t>Hlásič multisenzorový interaktivní</t>
  </si>
  <si>
    <t>Hlásič multisenzorový interaktivní, izolátor</t>
  </si>
  <si>
    <t>Zásuvka hlásiče</t>
  </si>
  <si>
    <t>Tlačítkový hlásič adresný</t>
  </si>
  <si>
    <t xml:space="preserve">Vstupně výstupní prvek </t>
  </si>
  <si>
    <t>Programovatelný vstupně výstupní prvek 4-násobný</t>
  </si>
  <si>
    <t>Vytápění klíčového trezoru</t>
  </si>
  <si>
    <t xml:space="preserve">AKU 12V/12Ah </t>
  </si>
  <si>
    <t>Kabel PRAFIaGuard F PH120-R 1x2x0,8</t>
  </si>
  <si>
    <t>Kabel J-Y(St)Y 2x2x0,8 v trubce, liště</t>
  </si>
  <si>
    <t>Kabel PRAFIaGuard F PH120-R 4x2x0,8</t>
  </si>
  <si>
    <t>Kabel 1-CXKH-V 3x1,5</t>
  </si>
  <si>
    <t>Lišta vkládací LV 20x20</t>
  </si>
  <si>
    <t>Trubka ohebná Monoflex 1425</t>
  </si>
  <si>
    <t>Příchytka CL25</t>
  </si>
  <si>
    <t>Trubka tuhá hrdlová 25</t>
  </si>
  <si>
    <t>Koleno bezhalogenové, 25mm, bílá, šedá</t>
  </si>
  <si>
    <t>Spojka nasouvací Univolt SM25</t>
  </si>
  <si>
    <t>Příchytka požárně odolná</t>
  </si>
  <si>
    <t>Stahovací pásek kovový SPK 200x4,6</t>
  </si>
  <si>
    <t>Přepěťová ochrana přívodu</t>
  </si>
  <si>
    <t>Štítek pro označení kabelů</t>
  </si>
  <si>
    <t>Značení trasy vedení</t>
  </si>
  <si>
    <t>Štítek pro popis adres</t>
  </si>
  <si>
    <t xml:space="preserve">Drážkování </t>
  </si>
  <si>
    <t>Měření po úsecích EPS</t>
  </si>
  <si>
    <t>pár</t>
  </si>
  <si>
    <t>Vystavení protokolů o měření kabelů</t>
  </si>
  <si>
    <t>HZS</t>
  </si>
  <si>
    <t>Zaškolení obsluhy</t>
  </si>
  <si>
    <t>Výchozí revize ústředny</t>
  </si>
  <si>
    <t>Vazba EPS/PBZ</t>
  </si>
  <si>
    <t>Úprava SW, programování, oživení</t>
  </si>
  <si>
    <t>Předání díla</t>
  </si>
  <si>
    <t>Ověření funkce, návaznosti</t>
  </si>
  <si>
    <t>Demontáž stávajícího systému EPS</t>
  </si>
  <si>
    <t>Úprava rozvaděče, revize</t>
  </si>
  <si>
    <t>Úklidové práce po montáži, likvidace odpadů</t>
  </si>
  <si>
    <t>Revize rozvodnice, vč. revizní zprávy</t>
  </si>
  <si>
    <t>Certifikační štítek k protipožární ucpávce</t>
  </si>
  <si>
    <t>Protipožární ucpávka Promat - tmel</t>
  </si>
  <si>
    <t>kg</t>
  </si>
  <si>
    <t>Montáž protipožárních prostupů</t>
  </si>
  <si>
    <t>Technická pomoc projektanta EPS a DSPS</t>
  </si>
  <si>
    <t>Zařízení dálkového přenosu na PCO HZS (kompletní dodávka a montáž)</t>
  </si>
  <si>
    <t xml:space="preserve">Systémová gsm brána s přenosem adresné informace poplachového a poruchového stavu prvků. </t>
  </si>
  <si>
    <t>Interaktivní ionizační hlásič adresný</t>
  </si>
  <si>
    <t>Zdroj pomocný 24V-5A, LCD, AKU 17Ah</t>
  </si>
  <si>
    <t>AKU 12V/17Ah</t>
  </si>
  <si>
    <t xml:space="preserve">Dokumentace je podkladem pro zadávací dokumentaci při výběru dodavatele stavby. 
Projektová dokumentace v tomto stupni nemůže obsáhnout veškeré skutečnosti, které mohou vyvstat při realizaci díla. Instalační firma musí při ocenění dodávky vycházet ze svých zkušeností z realizací podobných projektů a veškerý materiál a úkony zahrnout do ceny díla.                                                                                                                Uvedené ceny jsou bez DPH.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</si>
</sst>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.00\ &quot;Kč&quot;"/>
    <numFmt numFmtId="165" formatCode="00"/>
    <numFmt numFmtId="166" formatCode="#,##0.000"/>
    <numFmt numFmtId="167" formatCode="_(#,##0&quot;.&quot;_);;;_(@_)"/>
  </numFmts>
  <fonts count="26" x14ac:knownFonts="1">
    <font>
      <sz val="10"/>
      <name val="Arial CE"/>
      <charset val="238"/>
    </font>
    <font>
      <sz val="10"/>
      <name val="Helv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Helv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28">
    <xf numFmtId="0" fontId="0" fillId="0" borderId="0" xfId="0"/>
    <xf numFmtId="0" fontId="1" fillId="0" borderId="0" xfId="0" applyFont="1"/>
    <xf numFmtId="164" fontId="0" fillId="0" borderId="0" xfId="0" applyNumberForma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165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3" fillId="0" borderId="0" xfId="1" applyFont="1"/>
    <xf numFmtId="167" fontId="7" fillId="0" borderId="0" xfId="2" applyNumberFormat="1" applyFont="1" applyAlignment="1">
      <alignment horizontal="right" vertical="top"/>
    </xf>
    <xf numFmtId="0" fontId="8" fillId="0" borderId="0" xfId="2" applyFont="1"/>
    <xf numFmtId="4" fontId="9" fillId="0" borderId="0" xfId="2" applyNumberFormat="1" applyFont="1" applyAlignment="1">
      <alignment horizontal="right" vertical="top"/>
    </xf>
    <xf numFmtId="0" fontId="10" fillId="0" borderId="0" xfId="1" applyFont="1"/>
    <xf numFmtId="0" fontId="11" fillId="0" borderId="0" xfId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164" fontId="9" fillId="0" borderId="0" xfId="0" applyNumberFormat="1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14" fillId="2" borderId="9" xfId="2" applyFont="1" applyFill="1" applyBorder="1" applyAlignment="1">
      <alignment horizontal="left" vertical="top"/>
    </xf>
    <xf numFmtId="0" fontId="15" fillId="0" borderId="9" xfId="2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/>
    <xf numFmtId="0" fontId="16" fillId="0" borderId="0" xfId="0" applyFont="1" applyAlignment="1">
      <alignment vertical="top" wrapText="1"/>
    </xf>
    <xf numFmtId="0" fontId="13" fillId="3" borderId="9" xfId="0" applyFont="1" applyFill="1" applyBorder="1" applyAlignment="1">
      <alignment horizontal="center"/>
    </xf>
    <xf numFmtId="0" fontId="13" fillId="3" borderId="9" xfId="0" applyFont="1" applyFill="1" applyBorder="1"/>
    <xf numFmtId="164" fontId="13" fillId="3" borderId="9" xfId="0" applyNumberFormat="1" applyFont="1" applyFill="1" applyBorder="1"/>
    <xf numFmtId="167" fontId="18" fillId="0" borderId="9" xfId="2" applyNumberFormat="1" applyFont="1" applyBorder="1" applyAlignment="1">
      <alignment horizontal="right" vertical="top"/>
    </xf>
    <xf numFmtId="0" fontId="9" fillId="2" borderId="9" xfId="0" applyFont="1" applyFill="1" applyBorder="1" applyAlignment="1">
      <alignment horizontal="center" vertical="top" wrapText="1"/>
    </xf>
    <xf numFmtId="164" fontId="9" fillId="2" borderId="9" xfId="0" applyNumberFormat="1" applyFont="1" applyFill="1" applyBorder="1" applyAlignment="1">
      <alignment vertical="top" wrapText="1"/>
    </xf>
    <xf numFmtId="164" fontId="13" fillId="2" borderId="9" xfId="0" applyNumberFormat="1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/>
    </xf>
    <xf numFmtId="164" fontId="9" fillId="4" borderId="9" xfId="0" applyNumberFormat="1" applyFont="1" applyFill="1" applyBorder="1" applyAlignment="1">
      <alignment vertical="top"/>
    </xf>
    <xf numFmtId="164" fontId="13" fillId="4" borderId="9" xfId="0" applyNumberFormat="1" applyFont="1" applyFill="1" applyBorder="1" applyAlignment="1">
      <alignment vertical="top"/>
    </xf>
    <xf numFmtId="0" fontId="19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/>
    </xf>
    <xf numFmtId="0" fontId="13" fillId="2" borderId="9" xfId="0" applyFont="1" applyFill="1" applyBorder="1" applyAlignment="1">
      <alignment vertical="top" wrapText="1"/>
    </xf>
    <xf numFmtId="0" fontId="13" fillId="0" borderId="9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16" fontId="8" fillId="0" borderId="9" xfId="2" applyNumberFormat="1" applyFont="1" applyBorder="1" applyAlignment="1">
      <alignment horizontal="center" vertical="top" wrapText="1"/>
    </xf>
    <xf numFmtId="0" fontId="8" fillId="0" borderId="9" xfId="2" applyFont="1" applyBorder="1" applyAlignment="1">
      <alignment vertical="top" wrapText="1"/>
    </xf>
    <xf numFmtId="166" fontId="9" fillId="0" borderId="9" xfId="2" applyNumberFormat="1" applyFont="1" applyBorder="1" applyAlignment="1">
      <alignment vertical="top" wrapText="1"/>
    </xf>
    <xf numFmtId="0" fontId="14" fillId="2" borderId="9" xfId="2" applyFont="1" applyFill="1" applyBorder="1" applyAlignment="1">
      <alignment horizontal="center" vertical="top"/>
    </xf>
    <xf numFmtId="44" fontId="21" fillId="2" borderId="9" xfId="2" applyNumberFormat="1" applyFont="1" applyFill="1" applyBorder="1" applyAlignment="1">
      <alignment wrapText="1"/>
    </xf>
    <xf numFmtId="0" fontId="15" fillId="0" borderId="9" xfId="2" applyFont="1" applyBorder="1" applyAlignment="1">
      <alignment horizontal="center" vertical="top"/>
    </xf>
    <xf numFmtId="44" fontId="9" fillId="0" borderId="9" xfId="2" applyNumberFormat="1" applyFont="1" applyBorder="1" applyAlignment="1">
      <alignment wrapText="1"/>
    </xf>
    <xf numFmtId="0" fontId="9" fillId="4" borderId="9" xfId="2" applyFont="1" applyFill="1" applyBorder="1" applyAlignment="1">
      <alignment vertical="top"/>
    </xf>
    <xf numFmtId="0" fontId="14" fillId="4" borderId="9" xfId="2" applyFont="1" applyFill="1" applyBorder="1" applyAlignment="1">
      <alignment horizontal="left" vertical="top"/>
    </xf>
    <xf numFmtId="44" fontId="13" fillId="4" borderId="9" xfId="2" applyNumberFormat="1" applyFont="1" applyFill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vertical="center" wrapText="1"/>
    </xf>
    <xf numFmtId="164" fontId="9" fillId="0" borderId="9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23" fillId="0" borderId="4" xfId="0" applyFont="1" applyBorder="1"/>
    <xf numFmtId="0" fontId="23" fillId="0" borderId="6" xfId="0" applyFont="1" applyBorder="1"/>
    <xf numFmtId="0" fontId="6" fillId="0" borderId="4" xfId="0" applyFont="1" applyBorder="1"/>
    <xf numFmtId="0" fontId="6" fillId="0" borderId="2" xfId="0" applyFont="1" applyBorder="1"/>
    <xf numFmtId="49" fontId="2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24" fillId="0" borderId="7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49" fontId="24" fillId="0" borderId="7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center" vertical="center" wrapText="1"/>
    </xf>
    <xf numFmtId="164" fontId="25" fillId="0" borderId="9" xfId="0" applyNumberFormat="1" applyFont="1" applyBorder="1" applyAlignment="1">
      <alignment vertical="center" wrapText="1"/>
    </xf>
    <xf numFmtId="164" fontId="25" fillId="0" borderId="9" xfId="0" applyNumberFormat="1" applyFont="1" applyBorder="1" applyAlignment="1">
      <alignment vertical="center"/>
    </xf>
    <xf numFmtId="0" fontId="16" fillId="0" borderId="0" xfId="0" applyFont="1" applyAlignment="1">
      <alignment vertical="top"/>
    </xf>
    <xf numFmtId="0" fontId="9" fillId="0" borderId="2" xfId="0" applyFont="1" applyBorder="1"/>
    <xf numFmtId="0" fontId="9" fillId="0" borderId="3" xfId="0" applyFont="1" applyBorder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4" xfId="0" applyFont="1" applyBorder="1"/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" fontId="9" fillId="0" borderId="9" xfId="0" applyNumberFormat="1" applyFont="1" applyBorder="1" applyAlignment="1">
      <alignment horizontal="center" vertical="center" wrapText="1"/>
    </xf>
    <xf numFmtId="167" fontId="9" fillId="0" borderId="9" xfId="2" applyNumberFormat="1" applyFont="1" applyBorder="1" applyAlignment="1">
      <alignment horizontal="right" vertical="top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0" xfId="1" applyFont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E_VV_Slab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view="pageLayout" zoomScale="115" zoomScaleNormal="100" zoomScalePageLayoutView="115" workbookViewId="0">
      <selection activeCell="D19" sqref="D19"/>
    </sheetView>
  </sheetViews>
  <sheetFormatPr defaultRowHeight="12.75" x14ac:dyDescent="0.2"/>
  <cols>
    <col min="1" max="1" width="15.85546875" customWidth="1"/>
    <col min="4" max="4" width="24.42578125" customWidth="1"/>
    <col min="9" max="9" width="26.85546875" customWidth="1"/>
  </cols>
  <sheetData>
    <row r="1" spans="1:9" ht="13.5" thickBot="1" x14ac:dyDescent="0.25"/>
    <row r="2" spans="1:9" x14ac:dyDescent="0.2">
      <c r="A2" s="3" t="s">
        <v>30</v>
      </c>
      <c r="B2" s="87"/>
      <c r="C2" s="87"/>
      <c r="D2" s="88"/>
      <c r="E2" s="4" t="s">
        <v>3</v>
      </c>
      <c r="F2" s="89"/>
      <c r="G2" s="89"/>
      <c r="H2" s="89"/>
      <c r="I2" s="90"/>
    </row>
    <row r="3" spans="1:9" ht="15" customHeight="1" x14ac:dyDescent="0.25">
      <c r="A3" s="5" t="s">
        <v>45</v>
      </c>
      <c r="B3" s="91"/>
      <c r="C3" s="91"/>
      <c r="D3" s="92"/>
      <c r="E3" s="5" t="s">
        <v>42</v>
      </c>
      <c r="F3" s="93"/>
      <c r="G3" s="93"/>
      <c r="H3" s="93"/>
      <c r="I3" s="94"/>
    </row>
    <row r="4" spans="1:9" ht="12.75" customHeight="1" x14ac:dyDescent="0.2">
      <c r="A4" s="95" t="s">
        <v>46</v>
      </c>
      <c r="B4" s="91"/>
      <c r="C4" s="91"/>
      <c r="D4" s="92"/>
      <c r="E4" s="95" t="s">
        <v>43</v>
      </c>
      <c r="F4" s="96"/>
      <c r="G4" s="96"/>
      <c r="H4" s="96"/>
      <c r="I4" s="97"/>
    </row>
    <row r="5" spans="1:9" ht="12.75" customHeight="1" x14ac:dyDescent="0.2">
      <c r="A5" s="95" t="s">
        <v>47</v>
      </c>
      <c r="B5" s="91"/>
      <c r="C5" s="91"/>
      <c r="D5" s="92"/>
      <c r="E5" s="95" t="s">
        <v>44</v>
      </c>
      <c r="F5" s="96"/>
      <c r="G5" s="96"/>
      <c r="H5" s="96"/>
      <c r="I5" s="97"/>
    </row>
    <row r="6" spans="1:9" ht="13.5" thickBot="1" x14ac:dyDescent="0.25">
      <c r="A6" s="98"/>
      <c r="B6" s="99"/>
      <c r="C6" s="99"/>
      <c r="D6" s="100"/>
      <c r="E6" s="108"/>
      <c r="F6" s="108"/>
      <c r="G6" s="101"/>
      <c r="H6" s="102"/>
      <c r="I6" s="103"/>
    </row>
    <row r="7" spans="1:9" ht="13.5" thickBot="1" x14ac:dyDescent="0.25">
      <c r="A7" s="91"/>
      <c r="B7" s="91"/>
      <c r="C7" s="91"/>
      <c r="D7" s="91"/>
      <c r="E7" s="91"/>
      <c r="F7" s="91"/>
      <c r="G7" s="91"/>
      <c r="H7" s="91"/>
      <c r="I7" s="91"/>
    </row>
    <row r="8" spans="1:9" ht="12.75" customHeight="1" x14ac:dyDescent="0.2">
      <c r="A8" s="109" t="s">
        <v>31</v>
      </c>
      <c r="B8" s="110"/>
      <c r="C8" s="110"/>
      <c r="D8" s="110"/>
      <c r="E8" s="110"/>
      <c r="F8" s="110"/>
      <c r="G8" s="110"/>
      <c r="H8" s="110"/>
      <c r="I8" s="111"/>
    </row>
    <row r="9" spans="1:9" ht="13.5" customHeight="1" thickBot="1" x14ac:dyDescent="0.25">
      <c r="A9" s="112"/>
      <c r="B9" s="113"/>
      <c r="C9" s="113"/>
      <c r="D9" s="113"/>
      <c r="E9" s="113"/>
      <c r="F9" s="113"/>
      <c r="G9" s="113"/>
      <c r="H9" s="113"/>
      <c r="I9" s="114"/>
    </row>
    <row r="10" spans="1:9" ht="15.75" thickBot="1" x14ac:dyDescent="0.25">
      <c r="A10" s="91"/>
      <c r="B10" s="6"/>
      <c r="C10" s="6"/>
      <c r="D10" s="6"/>
      <c r="E10" s="6"/>
      <c r="F10" s="6"/>
      <c r="G10" s="6"/>
      <c r="H10" s="6"/>
      <c r="I10" s="91"/>
    </row>
    <row r="11" spans="1:9" ht="12.75" customHeight="1" x14ac:dyDescent="0.2">
      <c r="A11" s="115" t="s">
        <v>50</v>
      </c>
      <c r="B11" s="116"/>
      <c r="C11" s="116"/>
      <c r="D11" s="116"/>
      <c r="E11" s="116"/>
      <c r="F11" s="116"/>
      <c r="G11" s="116"/>
      <c r="H11" s="116"/>
      <c r="I11" s="117"/>
    </row>
    <row r="12" spans="1:9" ht="26.2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20"/>
    </row>
    <row r="13" spans="1:9" ht="13.5" thickBot="1" x14ac:dyDescent="0.25">
      <c r="A13" s="91"/>
      <c r="B13" s="91"/>
      <c r="C13" s="91"/>
      <c r="D13" s="91"/>
      <c r="E13" s="91"/>
      <c r="F13" s="91"/>
      <c r="G13" s="91"/>
      <c r="H13" s="91"/>
      <c r="I13" s="91"/>
    </row>
    <row r="14" spans="1:9" ht="25.5" customHeight="1" x14ac:dyDescent="0.2">
      <c r="A14" s="71" t="s">
        <v>4</v>
      </c>
      <c r="B14" s="121" t="s">
        <v>51</v>
      </c>
      <c r="C14" s="121"/>
      <c r="D14" s="121"/>
      <c r="E14" s="121"/>
      <c r="F14" s="121"/>
      <c r="G14" s="121"/>
      <c r="H14" s="121"/>
      <c r="I14" s="122"/>
    </row>
    <row r="15" spans="1:9" ht="12.75" customHeight="1" x14ac:dyDescent="0.2">
      <c r="A15" s="72" t="s">
        <v>5</v>
      </c>
      <c r="B15" s="123" t="s">
        <v>52</v>
      </c>
      <c r="C15" s="123"/>
      <c r="D15" s="123"/>
      <c r="E15" s="123"/>
      <c r="F15" s="123"/>
      <c r="G15" s="123"/>
      <c r="H15" s="123"/>
      <c r="I15" s="124"/>
    </row>
    <row r="16" spans="1:9" ht="13.5" customHeight="1" thickBot="1" x14ac:dyDescent="0.25">
      <c r="A16" s="73" t="s">
        <v>32</v>
      </c>
      <c r="B16" s="106" t="s">
        <v>53</v>
      </c>
      <c r="C16" s="106"/>
      <c r="D16" s="106"/>
      <c r="E16" s="106"/>
      <c r="F16" s="106"/>
      <c r="G16" s="106"/>
      <c r="H16" s="106"/>
      <c r="I16" s="107"/>
    </row>
    <row r="17" spans="1:9" x14ac:dyDescent="0.2">
      <c r="A17" s="91"/>
      <c r="B17" s="91"/>
      <c r="C17" s="91"/>
      <c r="D17" s="91"/>
      <c r="E17" s="91"/>
      <c r="F17" s="91"/>
      <c r="G17" s="91"/>
      <c r="H17" s="91"/>
      <c r="I17" s="91"/>
    </row>
    <row r="18" spans="1:9" x14ac:dyDescent="0.2">
      <c r="A18" s="91"/>
      <c r="B18" s="91"/>
      <c r="C18" s="91"/>
      <c r="D18" s="91"/>
      <c r="E18" s="91"/>
      <c r="F18" s="91"/>
      <c r="G18" s="91"/>
      <c r="H18" s="91"/>
      <c r="I18" s="91"/>
    </row>
    <row r="19" spans="1:9" x14ac:dyDescent="0.2">
      <c r="A19" s="91"/>
      <c r="B19" s="91"/>
      <c r="C19" s="91"/>
      <c r="D19" s="91"/>
      <c r="E19" s="91"/>
      <c r="F19" s="91"/>
      <c r="G19" s="91"/>
      <c r="H19" s="91"/>
      <c r="I19" s="91"/>
    </row>
    <row r="20" spans="1:9" x14ac:dyDescent="0.2">
      <c r="A20" s="91"/>
      <c r="B20" s="91"/>
      <c r="C20" s="91"/>
      <c r="D20" s="91"/>
      <c r="E20" s="91"/>
      <c r="F20" s="91"/>
      <c r="G20" s="91"/>
      <c r="H20" s="91"/>
      <c r="I20" s="91"/>
    </row>
    <row r="21" spans="1:9" x14ac:dyDescent="0.2">
      <c r="A21" s="91"/>
      <c r="B21" s="91"/>
      <c r="C21" s="91"/>
      <c r="D21" s="91"/>
      <c r="E21" s="91"/>
      <c r="F21" s="91"/>
      <c r="G21" s="91"/>
      <c r="H21" s="91"/>
      <c r="I21" s="91"/>
    </row>
    <row r="22" spans="1:9" x14ac:dyDescent="0.2">
      <c r="A22" s="91"/>
      <c r="B22" s="91"/>
      <c r="C22" s="91"/>
      <c r="D22" s="91"/>
      <c r="E22" s="91"/>
      <c r="F22" s="91"/>
      <c r="G22" s="91"/>
      <c r="H22" s="91"/>
      <c r="I22" s="91"/>
    </row>
    <row r="23" spans="1:9" x14ac:dyDescent="0.2">
      <c r="A23" s="91"/>
      <c r="B23" s="91"/>
      <c r="C23" s="91"/>
      <c r="D23" s="91"/>
      <c r="E23" s="91"/>
      <c r="F23" s="91"/>
      <c r="G23" s="91"/>
      <c r="H23" s="91"/>
      <c r="I23" s="91"/>
    </row>
    <row r="24" spans="1:9" x14ac:dyDescent="0.2">
      <c r="A24" s="91"/>
      <c r="B24" s="91"/>
      <c r="C24" s="91"/>
      <c r="D24" s="91"/>
      <c r="E24" s="91"/>
      <c r="F24" s="91"/>
      <c r="G24" s="91"/>
      <c r="H24" s="91"/>
      <c r="I24" s="91"/>
    </row>
    <row r="25" spans="1:9" ht="13.5" thickBot="1" x14ac:dyDescent="0.25">
      <c r="A25" s="91"/>
      <c r="B25" s="91"/>
      <c r="C25" s="91"/>
      <c r="D25" s="91"/>
      <c r="E25" s="91"/>
      <c r="F25" s="91"/>
      <c r="G25" s="91"/>
      <c r="H25" s="91"/>
      <c r="I25" s="91"/>
    </row>
    <row r="26" spans="1:9" x14ac:dyDescent="0.2">
      <c r="A26" s="7" t="s">
        <v>33</v>
      </c>
      <c r="B26" s="87"/>
      <c r="C26" s="87"/>
      <c r="D26" s="87"/>
      <c r="E26" s="87"/>
      <c r="F26" s="87"/>
      <c r="G26" s="87"/>
      <c r="H26" s="87"/>
      <c r="I26" s="88"/>
    </row>
    <row r="27" spans="1:9" x14ac:dyDescent="0.2">
      <c r="A27" s="74"/>
      <c r="B27" s="91"/>
      <c r="C27" s="91"/>
      <c r="D27" s="91"/>
      <c r="E27" s="91"/>
      <c r="F27" s="91"/>
      <c r="G27" s="91"/>
      <c r="H27" s="91"/>
      <c r="I27" s="92"/>
    </row>
    <row r="28" spans="1:9" x14ac:dyDescent="0.2">
      <c r="A28" s="74"/>
      <c r="B28" s="91"/>
      <c r="C28" s="91"/>
      <c r="D28" s="91"/>
      <c r="E28" s="91"/>
      <c r="F28" s="91"/>
      <c r="G28" s="91"/>
      <c r="H28" s="91"/>
      <c r="I28" s="92"/>
    </row>
    <row r="29" spans="1:9" x14ac:dyDescent="0.2">
      <c r="A29" s="95"/>
      <c r="B29" s="91"/>
      <c r="C29" s="91"/>
      <c r="D29" s="91"/>
      <c r="E29" s="91"/>
      <c r="F29" s="91"/>
      <c r="G29" s="91"/>
      <c r="H29" s="91"/>
      <c r="I29" s="92"/>
    </row>
    <row r="30" spans="1:9" x14ac:dyDescent="0.2">
      <c r="A30" s="95"/>
      <c r="B30" s="91"/>
      <c r="C30" s="91"/>
      <c r="D30" s="91"/>
      <c r="E30" s="91"/>
      <c r="F30" s="91"/>
      <c r="G30" s="91"/>
      <c r="H30" s="91"/>
      <c r="I30" s="92"/>
    </row>
    <row r="31" spans="1:9" ht="13.5" thickBot="1" x14ac:dyDescent="0.25">
      <c r="A31" s="98"/>
      <c r="B31" s="99"/>
      <c r="C31" s="99"/>
      <c r="D31" s="99"/>
      <c r="E31" s="99"/>
      <c r="F31" s="99"/>
      <c r="G31" s="99"/>
      <c r="H31" s="99"/>
      <c r="I31" s="100"/>
    </row>
    <row r="32" spans="1:9" x14ac:dyDescent="0.2">
      <c r="A32" s="91"/>
      <c r="B32" s="91"/>
      <c r="C32" s="91"/>
      <c r="D32" s="91"/>
      <c r="E32" s="91"/>
      <c r="F32" s="91"/>
      <c r="G32" s="91"/>
      <c r="H32" s="91"/>
      <c r="I32" s="91"/>
    </row>
    <row r="33" spans="1:9" ht="13.5" thickBot="1" x14ac:dyDescent="0.25">
      <c r="A33" s="91"/>
      <c r="B33" s="91"/>
      <c r="C33" s="91"/>
      <c r="D33" s="91"/>
      <c r="E33" s="91"/>
      <c r="F33" s="91"/>
      <c r="G33" s="91"/>
      <c r="H33" s="91"/>
      <c r="I33" s="91"/>
    </row>
    <row r="34" spans="1:9" ht="15" x14ac:dyDescent="0.2">
      <c r="A34" s="7" t="s">
        <v>34</v>
      </c>
      <c r="B34" s="80"/>
      <c r="C34" s="87"/>
      <c r="D34" s="88"/>
      <c r="E34" s="75" t="s">
        <v>35</v>
      </c>
      <c r="F34" s="75"/>
      <c r="G34" s="69"/>
      <c r="H34" s="69"/>
      <c r="I34" s="8"/>
    </row>
    <row r="35" spans="1:9" ht="15.75" thickBot="1" x14ac:dyDescent="0.25">
      <c r="A35" s="98"/>
      <c r="B35" s="81"/>
      <c r="C35" s="99"/>
      <c r="D35" s="76" t="s">
        <v>48</v>
      </c>
      <c r="E35" s="79"/>
      <c r="F35" s="70"/>
      <c r="G35" s="78"/>
      <c r="H35" s="78"/>
      <c r="I35" s="77" t="s">
        <v>49</v>
      </c>
    </row>
  </sheetData>
  <mergeCells count="6">
    <mergeCell ref="B16:I16"/>
    <mergeCell ref="E6:F6"/>
    <mergeCell ref="A8:I9"/>
    <mergeCell ref="A11:I12"/>
    <mergeCell ref="B14:I14"/>
    <mergeCell ref="B15:I15"/>
  </mergeCells>
  <pageMargins left="0.7" right="0.7" top="0.78740157499999996" bottom="0.78740157499999996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view="pageLayout" zoomScale="115" zoomScaleNormal="100" zoomScalePageLayoutView="115" workbookViewId="0">
      <selection activeCell="B13" sqref="B13:D23"/>
    </sheetView>
  </sheetViews>
  <sheetFormatPr defaultRowHeight="12.75" x14ac:dyDescent="0.2"/>
  <cols>
    <col min="3" max="3" width="77.140625" customWidth="1"/>
    <col min="4" max="4" width="20.140625" bestFit="1" customWidth="1"/>
  </cols>
  <sheetData>
    <row r="1" spans="1:5" x14ac:dyDescent="0.2">
      <c r="A1" s="9"/>
      <c r="B1" s="10"/>
      <c r="C1" s="11"/>
      <c r="D1" s="12"/>
      <c r="E1" s="12"/>
    </row>
    <row r="2" spans="1:5" x14ac:dyDescent="0.2">
      <c r="A2" s="13"/>
      <c r="B2" s="54" t="s">
        <v>6</v>
      </c>
      <c r="C2" s="55" t="s">
        <v>7</v>
      </c>
      <c r="D2" s="54" t="s">
        <v>40</v>
      </c>
      <c r="E2" s="13"/>
    </row>
    <row r="3" spans="1:5" ht="2.25" customHeight="1" x14ac:dyDescent="0.2">
      <c r="A3" s="13"/>
      <c r="B3" s="54"/>
      <c r="C3" s="55"/>
      <c r="D3" s="54"/>
      <c r="E3" s="13"/>
    </row>
    <row r="4" spans="1:5" x14ac:dyDescent="0.2">
      <c r="A4" s="13"/>
      <c r="B4" s="56"/>
      <c r="C4" s="57"/>
      <c r="D4" s="58"/>
      <c r="E4" s="13"/>
    </row>
    <row r="5" spans="1:5" ht="15" x14ac:dyDescent="0.2">
      <c r="A5" s="13"/>
      <c r="B5" s="59" t="s">
        <v>9</v>
      </c>
      <c r="C5" s="32" t="s">
        <v>22</v>
      </c>
      <c r="D5" s="60">
        <f>D6+D7</f>
        <v>0</v>
      </c>
      <c r="E5" s="13"/>
    </row>
    <row r="6" spans="1:5" ht="15" x14ac:dyDescent="0.2">
      <c r="A6" s="13"/>
      <c r="B6" s="61"/>
      <c r="C6" s="33" t="s">
        <v>26</v>
      </c>
      <c r="D6" s="62">
        <f>EPS_system!F57</f>
        <v>0</v>
      </c>
      <c r="E6" s="13"/>
    </row>
    <row r="7" spans="1:5" ht="15" x14ac:dyDescent="0.2">
      <c r="A7" s="13"/>
      <c r="B7" s="61"/>
      <c r="C7" s="33" t="s">
        <v>27</v>
      </c>
      <c r="D7" s="62">
        <f>EPS_system!H57</f>
        <v>0</v>
      </c>
      <c r="E7" s="13"/>
    </row>
    <row r="8" spans="1:5" ht="15" x14ac:dyDescent="0.2">
      <c r="A8" s="13"/>
      <c r="B8" s="59" t="s">
        <v>10</v>
      </c>
      <c r="C8" s="32" t="s">
        <v>0</v>
      </c>
      <c r="D8" s="60">
        <f>D9</f>
        <v>0</v>
      </c>
      <c r="E8" s="13"/>
    </row>
    <row r="9" spans="1:5" ht="15" x14ac:dyDescent="0.2">
      <c r="A9" s="13"/>
      <c r="B9" s="61"/>
      <c r="C9" s="33" t="s">
        <v>27</v>
      </c>
      <c r="D9" s="62">
        <f>EPS_system!I69</f>
        <v>0</v>
      </c>
      <c r="E9" s="13"/>
    </row>
    <row r="10" spans="1:5" ht="15" x14ac:dyDescent="0.2">
      <c r="A10" s="13"/>
      <c r="B10" s="63"/>
      <c r="C10" s="64" t="s">
        <v>24</v>
      </c>
      <c r="D10" s="65">
        <f>D5+D8</f>
        <v>0</v>
      </c>
      <c r="E10" s="13"/>
    </row>
    <row r="11" spans="1:5" x14ac:dyDescent="0.2">
      <c r="A11" s="13"/>
      <c r="B11" s="14"/>
      <c r="C11" s="15"/>
      <c r="D11" s="16"/>
      <c r="E11" s="13"/>
    </row>
    <row r="12" spans="1:5" x14ac:dyDescent="0.2">
      <c r="A12" s="13"/>
      <c r="B12" s="17" t="s">
        <v>11</v>
      </c>
      <c r="C12" s="18"/>
      <c r="D12" s="18"/>
      <c r="E12" s="13"/>
    </row>
    <row r="13" spans="1:5" x14ac:dyDescent="0.2">
      <c r="A13" s="13"/>
      <c r="B13" s="125" t="s">
        <v>112</v>
      </c>
      <c r="C13" s="125"/>
      <c r="D13" s="125"/>
      <c r="E13" s="13"/>
    </row>
    <row r="14" spans="1:5" x14ac:dyDescent="0.2">
      <c r="A14" s="13"/>
      <c r="B14" s="125"/>
      <c r="C14" s="125"/>
      <c r="D14" s="125"/>
      <c r="E14" s="13"/>
    </row>
    <row r="15" spans="1:5" x14ac:dyDescent="0.2">
      <c r="A15" s="13"/>
      <c r="B15" s="125"/>
      <c r="C15" s="125"/>
      <c r="D15" s="125"/>
      <c r="E15" s="13"/>
    </row>
    <row r="16" spans="1:5" x14ac:dyDescent="0.2">
      <c r="A16" s="13"/>
      <c r="B16" s="125"/>
      <c r="C16" s="125"/>
      <c r="D16" s="125"/>
      <c r="E16" s="13"/>
    </row>
    <row r="17" spans="1:5" x14ac:dyDescent="0.2">
      <c r="A17" s="13"/>
      <c r="B17" s="125"/>
      <c r="C17" s="125"/>
      <c r="D17" s="125"/>
      <c r="E17" s="13"/>
    </row>
    <row r="18" spans="1:5" x14ac:dyDescent="0.2">
      <c r="A18" s="13"/>
      <c r="B18" s="125"/>
      <c r="C18" s="125"/>
      <c r="D18" s="125"/>
      <c r="E18" s="13"/>
    </row>
    <row r="19" spans="1:5" x14ac:dyDescent="0.2">
      <c r="A19" s="13"/>
      <c r="B19" s="125"/>
      <c r="C19" s="125"/>
      <c r="D19" s="125"/>
      <c r="E19" s="13"/>
    </row>
    <row r="20" spans="1:5" x14ac:dyDescent="0.2">
      <c r="A20" s="13"/>
      <c r="B20" s="125"/>
      <c r="C20" s="125"/>
      <c r="D20" s="125"/>
      <c r="E20" s="13"/>
    </row>
    <row r="21" spans="1:5" x14ac:dyDescent="0.2">
      <c r="A21" s="13"/>
      <c r="B21" s="125"/>
      <c r="C21" s="125"/>
      <c r="D21" s="125"/>
      <c r="E21" s="13"/>
    </row>
    <row r="22" spans="1:5" x14ac:dyDescent="0.2">
      <c r="A22" s="13"/>
      <c r="B22" s="125"/>
      <c r="C22" s="125"/>
      <c r="D22" s="125"/>
      <c r="E22" s="13"/>
    </row>
    <row r="23" spans="1:5" x14ac:dyDescent="0.2">
      <c r="A23" s="13"/>
      <c r="B23" s="125"/>
      <c r="C23" s="125"/>
      <c r="D23" s="125"/>
      <c r="E23" s="13"/>
    </row>
    <row r="24" spans="1:5" x14ac:dyDescent="0.2">
      <c r="A24" s="13"/>
      <c r="B24" s="13"/>
      <c r="C24" s="13"/>
      <c r="D24" s="13"/>
      <c r="E24" s="13"/>
    </row>
    <row r="25" spans="1:5" x14ac:dyDescent="0.2">
      <c r="A25" s="13"/>
      <c r="B25" s="13"/>
      <c r="C25" s="13"/>
      <c r="D25" s="13"/>
      <c r="E25" s="13"/>
    </row>
  </sheetData>
  <mergeCells count="1">
    <mergeCell ref="B13:D23"/>
  </mergeCells>
  <pageMargins left="0.7" right="0.7" top="0.78740157499999996" bottom="0.78740157499999996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11"/>
  <sheetViews>
    <sheetView tabSelected="1" view="pageLayout" zoomScale="130" zoomScaleNormal="100" zoomScalePageLayoutView="130" workbookViewId="0">
      <selection activeCell="G68" sqref="G68"/>
    </sheetView>
  </sheetViews>
  <sheetFormatPr defaultRowHeight="12.75" x14ac:dyDescent="0.2"/>
  <cols>
    <col min="1" max="1" width="4.28515625" customWidth="1"/>
    <col min="2" max="2" width="46.5703125" customWidth="1"/>
    <col min="3" max="3" width="8.7109375" customWidth="1"/>
    <col min="4" max="4" width="4.28515625" bestFit="1" customWidth="1"/>
    <col min="5" max="5" width="13.5703125" style="2" bestFit="1" customWidth="1"/>
    <col min="6" max="6" width="14" style="2" bestFit="1" customWidth="1"/>
    <col min="7" max="8" width="13.7109375" style="2" bestFit="1" customWidth="1"/>
    <col min="9" max="9" width="17.5703125" style="2" customWidth="1"/>
  </cols>
  <sheetData>
    <row r="2" spans="1:9" ht="22.5" x14ac:dyDescent="0.2">
      <c r="A2" s="51" t="s">
        <v>6</v>
      </c>
      <c r="B2" s="51" t="s">
        <v>7</v>
      </c>
      <c r="C2" s="51" t="s">
        <v>12</v>
      </c>
      <c r="D2" s="51" t="s">
        <v>13</v>
      </c>
      <c r="E2" s="51" t="s">
        <v>15</v>
      </c>
      <c r="F2" s="51" t="s">
        <v>14</v>
      </c>
      <c r="G2" s="51" t="s">
        <v>16</v>
      </c>
      <c r="H2" s="51" t="s">
        <v>17</v>
      </c>
      <c r="I2" s="52" t="s">
        <v>8</v>
      </c>
    </row>
    <row r="3" spans="1:9" ht="2.25" customHeight="1" x14ac:dyDescent="0.2">
      <c r="A3" s="51"/>
      <c r="B3" s="51"/>
      <c r="C3" s="51"/>
      <c r="D3" s="51"/>
      <c r="E3" s="51"/>
      <c r="F3" s="51"/>
      <c r="G3" s="51"/>
      <c r="H3" s="51"/>
      <c r="I3" s="52"/>
    </row>
    <row r="4" spans="1:9" x14ac:dyDescent="0.2">
      <c r="A4" s="41" t="s">
        <v>21</v>
      </c>
      <c r="B4" s="42" t="s">
        <v>22</v>
      </c>
      <c r="C4" s="42"/>
      <c r="D4" s="42"/>
      <c r="E4" s="43"/>
      <c r="F4" s="43"/>
      <c r="G4" s="43"/>
      <c r="H4" s="43"/>
      <c r="I4" s="43"/>
    </row>
    <row r="5" spans="1:9" s="1" customFormat="1" ht="38.25" x14ac:dyDescent="0.2">
      <c r="A5" s="105">
        <v>1</v>
      </c>
      <c r="B5" s="23" t="s">
        <v>56</v>
      </c>
      <c r="C5" s="66">
        <v>1</v>
      </c>
      <c r="D5" s="66" t="s">
        <v>18</v>
      </c>
      <c r="E5" s="67">
        <v>0</v>
      </c>
      <c r="F5" s="67">
        <f t="shared" ref="F5:F52" si="0">C5*E5</f>
        <v>0</v>
      </c>
      <c r="G5" s="68">
        <v>0</v>
      </c>
      <c r="H5" s="68">
        <f t="shared" ref="H5:H56" si="1">C5*G5</f>
        <v>0</v>
      </c>
      <c r="I5" s="68">
        <f t="shared" ref="I5:I36" si="2">F5+H5</f>
        <v>0</v>
      </c>
    </row>
    <row r="6" spans="1:9" s="1" customFormat="1" ht="25.5" x14ac:dyDescent="0.2">
      <c r="A6" s="105">
        <v>2</v>
      </c>
      <c r="B6" s="23" t="s">
        <v>108</v>
      </c>
      <c r="C6" s="66">
        <v>1</v>
      </c>
      <c r="D6" s="66" t="s">
        <v>18</v>
      </c>
      <c r="E6" s="67">
        <v>0</v>
      </c>
      <c r="F6" s="67">
        <f t="shared" si="0"/>
        <v>0</v>
      </c>
      <c r="G6" s="68">
        <v>0</v>
      </c>
      <c r="H6" s="68">
        <f t="shared" si="1"/>
        <v>0</v>
      </c>
      <c r="I6" s="68">
        <f t="shared" si="2"/>
        <v>0</v>
      </c>
    </row>
    <row r="7" spans="1:9" s="1" customFormat="1" x14ac:dyDescent="0.2">
      <c r="A7" s="105">
        <v>3</v>
      </c>
      <c r="B7" s="23" t="s">
        <v>70</v>
      </c>
      <c r="C7" s="66">
        <v>2</v>
      </c>
      <c r="D7" s="66" t="s">
        <v>18</v>
      </c>
      <c r="E7" s="67">
        <v>0</v>
      </c>
      <c r="F7" s="67">
        <f t="shared" si="0"/>
        <v>0</v>
      </c>
      <c r="G7" s="68">
        <v>0</v>
      </c>
      <c r="H7" s="68">
        <f t="shared" si="1"/>
        <v>0</v>
      </c>
      <c r="I7" s="68">
        <f t="shared" si="2"/>
        <v>0</v>
      </c>
    </row>
    <row r="8" spans="1:9" s="1" customFormat="1" x14ac:dyDescent="0.2">
      <c r="A8" s="105">
        <v>4</v>
      </c>
      <c r="B8" s="23" t="s">
        <v>55</v>
      </c>
      <c r="C8" s="66">
        <v>2</v>
      </c>
      <c r="D8" s="66" t="s">
        <v>18</v>
      </c>
      <c r="E8" s="67">
        <v>0</v>
      </c>
      <c r="F8" s="67">
        <f t="shared" si="0"/>
        <v>0</v>
      </c>
      <c r="G8" s="68">
        <v>0</v>
      </c>
      <c r="H8" s="68">
        <f t="shared" si="1"/>
        <v>0</v>
      </c>
      <c r="I8" s="68">
        <f t="shared" si="2"/>
        <v>0</v>
      </c>
    </row>
    <row r="9" spans="1:9" s="1" customFormat="1" x14ac:dyDescent="0.2">
      <c r="A9" s="105">
        <v>5</v>
      </c>
      <c r="B9" s="23" t="s">
        <v>57</v>
      </c>
      <c r="C9" s="66">
        <v>1</v>
      </c>
      <c r="D9" s="66" t="s">
        <v>18</v>
      </c>
      <c r="E9" s="67">
        <v>0</v>
      </c>
      <c r="F9" s="67">
        <f t="shared" si="0"/>
        <v>0</v>
      </c>
      <c r="G9" s="68">
        <v>0</v>
      </c>
      <c r="H9" s="68">
        <f t="shared" si="1"/>
        <v>0</v>
      </c>
      <c r="I9" s="68">
        <f t="shared" si="2"/>
        <v>0</v>
      </c>
    </row>
    <row r="10" spans="1:9" s="1" customFormat="1" ht="25.5" x14ac:dyDescent="0.2">
      <c r="A10" s="105">
        <v>6</v>
      </c>
      <c r="B10" s="23" t="s">
        <v>58</v>
      </c>
      <c r="C10" s="66">
        <v>1</v>
      </c>
      <c r="D10" s="66" t="s">
        <v>18</v>
      </c>
      <c r="E10" s="67">
        <v>0</v>
      </c>
      <c r="F10" s="67">
        <f t="shared" si="0"/>
        <v>0</v>
      </c>
      <c r="G10" s="68">
        <v>0</v>
      </c>
      <c r="H10" s="68">
        <f t="shared" si="1"/>
        <v>0</v>
      </c>
      <c r="I10" s="68">
        <f t="shared" si="2"/>
        <v>0</v>
      </c>
    </row>
    <row r="11" spans="1:9" s="1" customFormat="1" x14ac:dyDescent="0.2">
      <c r="A11" s="105">
        <v>7</v>
      </c>
      <c r="B11" s="23" t="s">
        <v>54</v>
      </c>
      <c r="C11" s="66">
        <v>1</v>
      </c>
      <c r="D11" s="66" t="s">
        <v>18</v>
      </c>
      <c r="E11" s="67">
        <v>0</v>
      </c>
      <c r="F11" s="67">
        <f t="shared" si="0"/>
        <v>0</v>
      </c>
      <c r="G11" s="68">
        <v>0</v>
      </c>
      <c r="H11" s="68">
        <f t="shared" si="1"/>
        <v>0</v>
      </c>
      <c r="I11" s="68">
        <f t="shared" si="2"/>
        <v>0</v>
      </c>
    </row>
    <row r="12" spans="1:9" s="1" customFormat="1" x14ac:dyDescent="0.2">
      <c r="A12" s="105">
        <v>8</v>
      </c>
      <c r="B12" s="23" t="s">
        <v>59</v>
      </c>
      <c r="C12" s="66">
        <v>1</v>
      </c>
      <c r="D12" s="66" t="s">
        <v>18</v>
      </c>
      <c r="E12" s="67">
        <v>0</v>
      </c>
      <c r="F12" s="67">
        <f t="shared" si="0"/>
        <v>0</v>
      </c>
      <c r="G12" s="68">
        <v>0</v>
      </c>
      <c r="H12" s="68">
        <f t="shared" si="1"/>
        <v>0</v>
      </c>
      <c r="I12" s="68">
        <f t="shared" si="2"/>
        <v>0</v>
      </c>
    </row>
    <row r="13" spans="1:9" s="1" customFormat="1" x14ac:dyDescent="0.2">
      <c r="A13" s="105">
        <v>9</v>
      </c>
      <c r="B13" s="23" t="s">
        <v>60</v>
      </c>
      <c r="C13" s="66">
        <v>1</v>
      </c>
      <c r="D13" s="66" t="s">
        <v>18</v>
      </c>
      <c r="E13" s="67">
        <v>0</v>
      </c>
      <c r="F13" s="67">
        <f t="shared" si="0"/>
        <v>0</v>
      </c>
      <c r="G13" s="68">
        <v>0</v>
      </c>
      <c r="H13" s="68">
        <f t="shared" si="1"/>
        <v>0</v>
      </c>
      <c r="I13" s="68">
        <f t="shared" si="2"/>
        <v>0</v>
      </c>
    </row>
    <row r="14" spans="1:9" s="1" customFormat="1" x14ac:dyDescent="0.2">
      <c r="A14" s="105">
        <v>10</v>
      </c>
      <c r="B14" s="23" t="s">
        <v>69</v>
      </c>
      <c r="C14" s="66">
        <v>1</v>
      </c>
      <c r="D14" s="66" t="s">
        <v>18</v>
      </c>
      <c r="E14" s="67">
        <v>0</v>
      </c>
      <c r="F14" s="67">
        <f t="shared" si="0"/>
        <v>0</v>
      </c>
      <c r="G14" s="68"/>
      <c r="H14" s="68"/>
      <c r="I14" s="68">
        <f t="shared" si="2"/>
        <v>0</v>
      </c>
    </row>
    <row r="15" spans="1:9" s="1" customFormat="1" x14ac:dyDescent="0.2">
      <c r="A15" s="105">
        <v>11</v>
      </c>
      <c r="B15" s="23" t="s">
        <v>61</v>
      </c>
      <c r="C15" s="66">
        <v>1</v>
      </c>
      <c r="D15" s="66" t="s">
        <v>18</v>
      </c>
      <c r="E15" s="67">
        <v>0</v>
      </c>
      <c r="F15" s="67">
        <f t="shared" si="0"/>
        <v>0</v>
      </c>
      <c r="G15" s="68">
        <v>0</v>
      </c>
      <c r="H15" s="68">
        <f t="shared" si="1"/>
        <v>0</v>
      </c>
      <c r="I15" s="68">
        <f t="shared" si="2"/>
        <v>0</v>
      </c>
    </row>
    <row r="16" spans="1:9" s="1" customFormat="1" x14ac:dyDescent="0.2">
      <c r="A16" s="105">
        <v>12</v>
      </c>
      <c r="B16" s="23" t="s">
        <v>109</v>
      </c>
      <c r="C16" s="66">
        <v>2</v>
      </c>
      <c r="D16" s="66" t="s">
        <v>18</v>
      </c>
      <c r="E16" s="67">
        <v>0</v>
      </c>
      <c r="F16" s="67">
        <f t="shared" si="0"/>
        <v>0</v>
      </c>
      <c r="G16" s="68">
        <v>0</v>
      </c>
      <c r="H16" s="68">
        <f t="shared" si="1"/>
        <v>0</v>
      </c>
      <c r="I16" s="68">
        <f t="shared" si="2"/>
        <v>0</v>
      </c>
    </row>
    <row r="17" spans="1:9" s="1" customFormat="1" x14ac:dyDescent="0.2">
      <c r="A17" s="105">
        <v>13</v>
      </c>
      <c r="B17" s="23" t="s">
        <v>62</v>
      </c>
      <c r="C17" s="66">
        <v>16</v>
      </c>
      <c r="D17" s="66" t="s">
        <v>18</v>
      </c>
      <c r="E17" s="67">
        <v>0</v>
      </c>
      <c r="F17" s="67">
        <f t="shared" si="0"/>
        <v>0</v>
      </c>
      <c r="G17" s="68">
        <v>0</v>
      </c>
      <c r="H17" s="68">
        <f t="shared" si="1"/>
        <v>0</v>
      </c>
      <c r="I17" s="68">
        <f t="shared" si="2"/>
        <v>0</v>
      </c>
    </row>
    <row r="18" spans="1:9" s="1" customFormat="1" x14ac:dyDescent="0.2">
      <c r="A18" s="105">
        <v>14</v>
      </c>
      <c r="B18" s="23" t="s">
        <v>63</v>
      </c>
      <c r="C18" s="66">
        <v>186</v>
      </c>
      <c r="D18" s="66" t="s">
        <v>18</v>
      </c>
      <c r="E18" s="67">
        <v>0</v>
      </c>
      <c r="F18" s="67">
        <f t="shared" si="0"/>
        <v>0</v>
      </c>
      <c r="G18" s="68">
        <v>0</v>
      </c>
      <c r="H18" s="68">
        <f t="shared" si="1"/>
        <v>0</v>
      </c>
      <c r="I18" s="68">
        <f t="shared" si="2"/>
        <v>0</v>
      </c>
    </row>
    <row r="19" spans="1:9" s="1" customFormat="1" x14ac:dyDescent="0.2">
      <c r="A19" s="105">
        <v>15</v>
      </c>
      <c r="B19" s="23" t="s">
        <v>64</v>
      </c>
      <c r="C19" s="66">
        <v>6</v>
      </c>
      <c r="D19" s="66" t="s">
        <v>18</v>
      </c>
      <c r="E19" s="67">
        <v>0</v>
      </c>
      <c r="F19" s="67">
        <f t="shared" si="0"/>
        <v>0</v>
      </c>
      <c r="G19" s="68">
        <v>0</v>
      </c>
      <c r="H19" s="68">
        <f t="shared" si="1"/>
        <v>0</v>
      </c>
      <c r="I19" s="68">
        <f t="shared" si="2"/>
        <v>0</v>
      </c>
    </row>
    <row r="20" spans="1:9" s="1" customFormat="1" x14ac:dyDescent="0.2">
      <c r="A20" s="105">
        <v>16</v>
      </c>
      <c r="B20" s="23" t="s">
        <v>65</v>
      </c>
      <c r="C20" s="66">
        <f>C16+C17+C18+C19</f>
        <v>210</v>
      </c>
      <c r="D20" s="66" t="s">
        <v>18</v>
      </c>
      <c r="E20" s="67">
        <v>0</v>
      </c>
      <c r="F20" s="67">
        <f t="shared" si="0"/>
        <v>0</v>
      </c>
      <c r="G20" s="68">
        <v>0</v>
      </c>
      <c r="H20" s="68">
        <f t="shared" si="1"/>
        <v>0</v>
      </c>
      <c r="I20" s="68">
        <f t="shared" si="2"/>
        <v>0</v>
      </c>
    </row>
    <row r="21" spans="1:9" s="1" customFormat="1" x14ac:dyDescent="0.2">
      <c r="A21" s="105">
        <v>17</v>
      </c>
      <c r="B21" s="23" t="s">
        <v>66</v>
      </c>
      <c r="C21" s="66">
        <v>52</v>
      </c>
      <c r="D21" s="66" t="s">
        <v>18</v>
      </c>
      <c r="E21" s="67">
        <v>0</v>
      </c>
      <c r="F21" s="67">
        <f t="shared" si="0"/>
        <v>0</v>
      </c>
      <c r="G21" s="68">
        <v>0</v>
      </c>
      <c r="H21" s="68">
        <f t="shared" si="1"/>
        <v>0</v>
      </c>
      <c r="I21" s="68">
        <f t="shared" si="2"/>
        <v>0</v>
      </c>
    </row>
    <row r="22" spans="1:9" s="1" customFormat="1" x14ac:dyDescent="0.2">
      <c r="A22" s="105">
        <v>18</v>
      </c>
      <c r="B22" s="23" t="s">
        <v>67</v>
      </c>
      <c r="C22" s="66">
        <v>2</v>
      </c>
      <c r="D22" s="66" t="s">
        <v>18</v>
      </c>
      <c r="E22" s="67">
        <v>0</v>
      </c>
      <c r="F22" s="67">
        <f t="shared" si="0"/>
        <v>0</v>
      </c>
      <c r="G22" s="68">
        <v>0</v>
      </c>
      <c r="H22" s="68">
        <f t="shared" si="1"/>
        <v>0</v>
      </c>
      <c r="I22" s="68">
        <f t="shared" si="2"/>
        <v>0</v>
      </c>
    </row>
    <row r="23" spans="1:9" s="1" customFormat="1" x14ac:dyDescent="0.2">
      <c r="A23" s="105">
        <v>19</v>
      </c>
      <c r="B23" s="23" t="s">
        <v>68</v>
      </c>
      <c r="C23" s="66">
        <v>2</v>
      </c>
      <c r="D23" s="66" t="s">
        <v>18</v>
      </c>
      <c r="E23" s="67">
        <v>0</v>
      </c>
      <c r="F23" s="67">
        <f t="shared" si="0"/>
        <v>0</v>
      </c>
      <c r="G23" s="68">
        <v>0</v>
      </c>
      <c r="H23" s="68">
        <f t="shared" si="1"/>
        <v>0</v>
      </c>
      <c r="I23" s="68">
        <f t="shared" si="2"/>
        <v>0</v>
      </c>
    </row>
    <row r="24" spans="1:9" s="1" customFormat="1" x14ac:dyDescent="0.2">
      <c r="A24" s="105">
        <v>20</v>
      </c>
      <c r="B24" s="23" t="s">
        <v>110</v>
      </c>
      <c r="C24" s="66">
        <v>1</v>
      </c>
      <c r="D24" s="66" t="s">
        <v>18</v>
      </c>
      <c r="E24" s="67">
        <v>0</v>
      </c>
      <c r="F24" s="67">
        <f t="shared" si="0"/>
        <v>0</v>
      </c>
      <c r="G24" s="68">
        <v>0</v>
      </c>
      <c r="H24" s="68">
        <f t="shared" si="1"/>
        <v>0</v>
      </c>
      <c r="I24" s="68">
        <f t="shared" si="2"/>
        <v>0</v>
      </c>
    </row>
    <row r="25" spans="1:9" s="1" customFormat="1" x14ac:dyDescent="0.2">
      <c r="A25" s="105">
        <v>21</v>
      </c>
      <c r="B25" s="23" t="s">
        <v>111</v>
      </c>
      <c r="C25" s="66">
        <v>2</v>
      </c>
      <c r="D25" s="66" t="s">
        <v>18</v>
      </c>
      <c r="E25" s="67">
        <v>0</v>
      </c>
      <c r="F25" s="67">
        <f t="shared" si="0"/>
        <v>0</v>
      </c>
      <c r="G25" s="68"/>
      <c r="H25" s="68"/>
      <c r="I25" s="68">
        <f t="shared" si="2"/>
        <v>0</v>
      </c>
    </row>
    <row r="26" spans="1:9" s="1" customFormat="1" x14ac:dyDescent="0.2">
      <c r="A26" s="105">
        <v>22</v>
      </c>
      <c r="B26" s="23" t="s">
        <v>71</v>
      </c>
      <c r="C26" s="66">
        <v>310</v>
      </c>
      <c r="D26" s="66" t="s">
        <v>19</v>
      </c>
      <c r="E26" s="67">
        <v>0</v>
      </c>
      <c r="F26" s="67">
        <f t="shared" si="0"/>
        <v>0</v>
      </c>
      <c r="G26" s="68">
        <v>0</v>
      </c>
      <c r="H26" s="68">
        <f t="shared" si="1"/>
        <v>0</v>
      </c>
      <c r="I26" s="68">
        <f t="shared" si="2"/>
        <v>0</v>
      </c>
    </row>
    <row r="27" spans="1:9" s="1" customFormat="1" x14ac:dyDescent="0.2">
      <c r="A27" s="105">
        <v>23</v>
      </c>
      <c r="B27" s="23" t="s">
        <v>73</v>
      </c>
      <c r="C27" s="66">
        <v>240</v>
      </c>
      <c r="D27" s="66" t="s">
        <v>19</v>
      </c>
      <c r="E27" s="67">
        <v>0</v>
      </c>
      <c r="F27" s="67">
        <f t="shared" si="0"/>
        <v>0</v>
      </c>
      <c r="G27" s="68">
        <v>0</v>
      </c>
      <c r="H27" s="68">
        <f t="shared" si="1"/>
        <v>0</v>
      </c>
      <c r="I27" s="68">
        <f t="shared" si="2"/>
        <v>0</v>
      </c>
    </row>
    <row r="28" spans="1:9" s="1" customFormat="1" x14ac:dyDescent="0.2">
      <c r="A28" s="105">
        <v>24</v>
      </c>
      <c r="B28" s="23" t="s">
        <v>72</v>
      </c>
      <c r="C28" s="66">
        <v>2550</v>
      </c>
      <c r="D28" s="66" t="s">
        <v>19</v>
      </c>
      <c r="E28" s="67">
        <v>0</v>
      </c>
      <c r="F28" s="67">
        <f t="shared" si="0"/>
        <v>0</v>
      </c>
      <c r="G28" s="68">
        <v>0</v>
      </c>
      <c r="H28" s="68">
        <f t="shared" si="1"/>
        <v>0</v>
      </c>
      <c r="I28" s="68">
        <f t="shared" si="2"/>
        <v>0</v>
      </c>
    </row>
    <row r="29" spans="1:9" s="1" customFormat="1" x14ac:dyDescent="0.2">
      <c r="A29" s="105">
        <v>25</v>
      </c>
      <c r="B29" s="23" t="s">
        <v>74</v>
      </c>
      <c r="C29" s="66">
        <v>350</v>
      </c>
      <c r="D29" s="66" t="s">
        <v>19</v>
      </c>
      <c r="E29" s="67">
        <v>0</v>
      </c>
      <c r="F29" s="67">
        <f t="shared" si="0"/>
        <v>0</v>
      </c>
      <c r="G29" s="68">
        <v>0</v>
      </c>
      <c r="H29" s="68">
        <f t="shared" si="1"/>
        <v>0</v>
      </c>
      <c r="I29" s="68">
        <f t="shared" si="2"/>
        <v>0</v>
      </c>
    </row>
    <row r="30" spans="1:9" s="1" customFormat="1" x14ac:dyDescent="0.2">
      <c r="A30" s="105">
        <v>26</v>
      </c>
      <c r="B30" s="23" t="s">
        <v>75</v>
      </c>
      <c r="C30" s="66">
        <v>1200</v>
      </c>
      <c r="D30" s="66" t="s">
        <v>19</v>
      </c>
      <c r="E30" s="67">
        <v>0</v>
      </c>
      <c r="F30" s="67">
        <f t="shared" si="0"/>
        <v>0</v>
      </c>
      <c r="G30" s="68">
        <v>0</v>
      </c>
      <c r="H30" s="68">
        <f t="shared" si="1"/>
        <v>0</v>
      </c>
      <c r="I30" s="68">
        <f t="shared" si="2"/>
        <v>0</v>
      </c>
    </row>
    <row r="31" spans="1:9" s="1" customFormat="1" x14ac:dyDescent="0.2">
      <c r="A31" s="105">
        <v>27</v>
      </c>
      <c r="B31" s="23" t="s">
        <v>76</v>
      </c>
      <c r="C31" s="66">
        <v>180</v>
      </c>
      <c r="D31" s="66" t="s">
        <v>19</v>
      </c>
      <c r="E31" s="67">
        <v>0</v>
      </c>
      <c r="F31" s="67">
        <f t="shared" si="0"/>
        <v>0</v>
      </c>
      <c r="G31" s="68">
        <v>0</v>
      </c>
      <c r="H31" s="68">
        <f t="shared" si="1"/>
        <v>0</v>
      </c>
      <c r="I31" s="68">
        <f t="shared" si="2"/>
        <v>0</v>
      </c>
    </row>
    <row r="32" spans="1:9" s="1" customFormat="1" x14ac:dyDescent="0.2">
      <c r="A32" s="105">
        <v>28</v>
      </c>
      <c r="B32" s="23" t="s">
        <v>77</v>
      </c>
      <c r="C32" s="66">
        <f>C31*3+C33*3</f>
        <v>2940</v>
      </c>
      <c r="D32" s="66" t="s">
        <v>18</v>
      </c>
      <c r="E32" s="67">
        <v>0</v>
      </c>
      <c r="F32" s="67">
        <f t="shared" si="0"/>
        <v>0</v>
      </c>
      <c r="G32" s="68">
        <v>0</v>
      </c>
      <c r="H32" s="68">
        <f t="shared" si="1"/>
        <v>0</v>
      </c>
      <c r="I32" s="68">
        <f t="shared" si="2"/>
        <v>0</v>
      </c>
    </row>
    <row r="33" spans="1:9" s="1" customFormat="1" x14ac:dyDescent="0.2">
      <c r="A33" s="105">
        <v>29</v>
      </c>
      <c r="B33" s="23" t="s">
        <v>78</v>
      </c>
      <c r="C33" s="66">
        <v>800</v>
      </c>
      <c r="D33" s="66" t="s">
        <v>19</v>
      </c>
      <c r="E33" s="67">
        <v>0</v>
      </c>
      <c r="F33" s="67">
        <f t="shared" si="0"/>
        <v>0</v>
      </c>
      <c r="G33" s="68">
        <v>0</v>
      </c>
      <c r="H33" s="68">
        <f t="shared" si="1"/>
        <v>0</v>
      </c>
      <c r="I33" s="68">
        <f t="shared" si="2"/>
        <v>0</v>
      </c>
    </row>
    <row r="34" spans="1:9" s="1" customFormat="1" x14ac:dyDescent="0.2">
      <c r="A34" s="105">
        <v>30</v>
      </c>
      <c r="B34" s="23" t="s">
        <v>79</v>
      </c>
      <c r="C34" s="66">
        <f>C33/8</f>
        <v>100</v>
      </c>
      <c r="D34" s="66" t="s">
        <v>18</v>
      </c>
      <c r="E34" s="67">
        <v>0</v>
      </c>
      <c r="F34" s="67">
        <f t="shared" si="0"/>
        <v>0</v>
      </c>
      <c r="G34" s="68">
        <v>0</v>
      </c>
      <c r="H34" s="68">
        <f t="shared" si="1"/>
        <v>0</v>
      </c>
      <c r="I34" s="68">
        <f t="shared" si="2"/>
        <v>0</v>
      </c>
    </row>
    <row r="35" spans="1:9" s="1" customFormat="1" x14ac:dyDescent="0.2">
      <c r="A35" s="105">
        <v>31</v>
      </c>
      <c r="B35" s="23" t="s">
        <v>80</v>
      </c>
      <c r="C35" s="66">
        <f>C33/5</f>
        <v>160</v>
      </c>
      <c r="D35" s="66" t="s">
        <v>18</v>
      </c>
      <c r="E35" s="67">
        <v>0</v>
      </c>
      <c r="F35" s="67">
        <f t="shared" si="0"/>
        <v>0</v>
      </c>
      <c r="G35" s="68">
        <v>0</v>
      </c>
      <c r="H35" s="68">
        <f t="shared" si="1"/>
        <v>0</v>
      </c>
      <c r="I35" s="68">
        <f t="shared" si="2"/>
        <v>0</v>
      </c>
    </row>
    <row r="36" spans="1:9" s="1" customFormat="1" x14ac:dyDescent="0.2">
      <c r="A36" s="105">
        <v>32</v>
      </c>
      <c r="B36" s="23" t="s">
        <v>81</v>
      </c>
      <c r="C36" s="104">
        <f>(C26+C27+C29)/0.3</f>
        <v>3000</v>
      </c>
      <c r="D36" s="66" t="s">
        <v>18</v>
      </c>
      <c r="E36" s="67">
        <v>0</v>
      </c>
      <c r="F36" s="67">
        <f t="shared" si="0"/>
        <v>0</v>
      </c>
      <c r="G36" s="68">
        <v>0</v>
      </c>
      <c r="H36" s="68">
        <f t="shared" si="1"/>
        <v>0</v>
      </c>
      <c r="I36" s="68">
        <f t="shared" si="2"/>
        <v>0</v>
      </c>
    </row>
    <row r="37" spans="1:9" s="1" customFormat="1" x14ac:dyDescent="0.2">
      <c r="A37" s="105">
        <v>33</v>
      </c>
      <c r="B37" s="23" t="s">
        <v>82</v>
      </c>
      <c r="C37" s="66">
        <v>100</v>
      </c>
      <c r="D37" s="66" t="s">
        <v>18</v>
      </c>
      <c r="E37" s="67">
        <v>0</v>
      </c>
      <c r="F37" s="67">
        <f t="shared" si="0"/>
        <v>0</v>
      </c>
      <c r="G37" s="68">
        <v>0</v>
      </c>
      <c r="H37" s="68">
        <f t="shared" si="1"/>
        <v>0</v>
      </c>
      <c r="I37" s="68">
        <f t="shared" ref="I37:I56" si="3">F37+H37</f>
        <v>0</v>
      </c>
    </row>
    <row r="38" spans="1:9" s="1" customFormat="1" x14ac:dyDescent="0.2">
      <c r="A38" s="105">
        <v>34</v>
      </c>
      <c r="B38" s="23" t="s">
        <v>83</v>
      </c>
      <c r="C38" s="66">
        <v>4</v>
      </c>
      <c r="D38" s="66" t="s">
        <v>18</v>
      </c>
      <c r="E38" s="67">
        <v>0</v>
      </c>
      <c r="F38" s="67">
        <f t="shared" si="0"/>
        <v>0</v>
      </c>
      <c r="G38" s="68">
        <v>0</v>
      </c>
      <c r="H38" s="68">
        <f t="shared" si="1"/>
        <v>0</v>
      </c>
      <c r="I38" s="68">
        <f t="shared" si="3"/>
        <v>0</v>
      </c>
    </row>
    <row r="39" spans="1:9" s="1" customFormat="1" x14ac:dyDescent="0.2">
      <c r="A39" s="105">
        <v>35</v>
      </c>
      <c r="B39" s="23" t="s">
        <v>84</v>
      </c>
      <c r="C39" s="66">
        <v>1500</v>
      </c>
      <c r="D39" s="66" t="s">
        <v>18</v>
      </c>
      <c r="E39" s="67">
        <v>0</v>
      </c>
      <c r="F39" s="67">
        <f t="shared" si="0"/>
        <v>0</v>
      </c>
      <c r="G39" s="68">
        <v>0</v>
      </c>
      <c r="H39" s="68">
        <f t="shared" si="1"/>
        <v>0</v>
      </c>
      <c r="I39" s="68">
        <f t="shared" si="3"/>
        <v>0</v>
      </c>
    </row>
    <row r="40" spans="1:9" s="1" customFormat="1" x14ac:dyDescent="0.2">
      <c r="A40" s="105">
        <v>36</v>
      </c>
      <c r="B40" s="23" t="s">
        <v>85</v>
      </c>
      <c r="C40" s="66">
        <f>C26+C27+C28+C29</f>
        <v>3450</v>
      </c>
      <c r="D40" s="66" t="s">
        <v>19</v>
      </c>
      <c r="E40" s="67">
        <v>0</v>
      </c>
      <c r="F40" s="67">
        <f t="shared" si="0"/>
        <v>0</v>
      </c>
      <c r="G40" s="68">
        <v>0</v>
      </c>
      <c r="H40" s="68">
        <f t="shared" si="1"/>
        <v>0</v>
      </c>
      <c r="I40" s="68">
        <f t="shared" si="3"/>
        <v>0</v>
      </c>
    </row>
    <row r="41" spans="1:9" s="1" customFormat="1" x14ac:dyDescent="0.2">
      <c r="A41" s="105">
        <v>37</v>
      </c>
      <c r="B41" s="23" t="s">
        <v>86</v>
      </c>
      <c r="C41" s="66">
        <f>C16+C17+C18+C19+C21+C22+C23</f>
        <v>266</v>
      </c>
      <c r="D41" s="66" t="s">
        <v>18</v>
      </c>
      <c r="E41" s="67">
        <v>0</v>
      </c>
      <c r="F41" s="67">
        <f t="shared" si="0"/>
        <v>0</v>
      </c>
      <c r="G41" s="68">
        <v>0</v>
      </c>
      <c r="H41" s="68">
        <f t="shared" si="1"/>
        <v>0</v>
      </c>
      <c r="I41" s="68">
        <f t="shared" si="3"/>
        <v>0</v>
      </c>
    </row>
    <row r="42" spans="1:9" s="1" customFormat="1" x14ac:dyDescent="0.2">
      <c r="A42" s="105">
        <v>38</v>
      </c>
      <c r="B42" s="23" t="s">
        <v>88</v>
      </c>
      <c r="C42" s="66">
        <v>50</v>
      </c>
      <c r="D42" s="66" t="s">
        <v>89</v>
      </c>
      <c r="E42" s="67"/>
      <c r="F42" s="67"/>
      <c r="G42" s="68">
        <v>0</v>
      </c>
      <c r="H42" s="68">
        <f t="shared" si="1"/>
        <v>0</v>
      </c>
      <c r="I42" s="68">
        <f t="shared" si="3"/>
        <v>0</v>
      </c>
    </row>
    <row r="43" spans="1:9" s="1" customFormat="1" x14ac:dyDescent="0.2">
      <c r="A43" s="105">
        <v>39</v>
      </c>
      <c r="B43" s="23" t="s">
        <v>90</v>
      </c>
      <c r="C43" s="66">
        <v>6</v>
      </c>
      <c r="D43" s="66" t="s">
        <v>91</v>
      </c>
      <c r="E43" s="68"/>
      <c r="F43" s="67"/>
      <c r="G43" s="68">
        <v>0</v>
      </c>
      <c r="H43" s="68">
        <f t="shared" si="1"/>
        <v>0</v>
      </c>
      <c r="I43" s="68">
        <f t="shared" si="3"/>
        <v>0</v>
      </c>
    </row>
    <row r="44" spans="1:9" s="1" customFormat="1" x14ac:dyDescent="0.2">
      <c r="A44" s="105">
        <v>40</v>
      </c>
      <c r="B44" s="23" t="s">
        <v>93</v>
      </c>
      <c r="C44" s="66">
        <v>1</v>
      </c>
      <c r="D44" s="66" t="s">
        <v>18</v>
      </c>
      <c r="E44" s="68"/>
      <c r="F44" s="67"/>
      <c r="G44" s="68">
        <v>0</v>
      </c>
      <c r="H44" s="68">
        <f t="shared" si="1"/>
        <v>0</v>
      </c>
      <c r="I44" s="68">
        <f t="shared" si="3"/>
        <v>0</v>
      </c>
    </row>
    <row r="45" spans="1:9" s="1" customFormat="1" x14ac:dyDescent="0.2">
      <c r="A45" s="105">
        <v>41</v>
      </c>
      <c r="B45" s="23" t="s">
        <v>94</v>
      </c>
      <c r="C45" s="66">
        <v>6</v>
      </c>
      <c r="D45" s="66" t="s">
        <v>18</v>
      </c>
      <c r="E45" s="67"/>
      <c r="F45" s="67"/>
      <c r="G45" s="68">
        <v>0</v>
      </c>
      <c r="H45" s="68">
        <f t="shared" si="1"/>
        <v>0</v>
      </c>
      <c r="I45" s="68">
        <f t="shared" si="3"/>
        <v>0</v>
      </c>
    </row>
    <row r="46" spans="1:9" s="1" customFormat="1" x14ac:dyDescent="0.2">
      <c r="A46" s="105">
        <v>42</v>
      </c>
      <c r="B46" s="23" t="s">
        <v>95</v>
      </c>
      <c r="C46" s="66">
        <v>16</v>
      </c>
      <c r="D46" s="66" t="s">
        <v>91</v>
      </c>
      <c r="E46" s="67"/>
      <c r="F46" s="67"/>
      <c r="G46" s="68">
        <v>0</v>
      </c>
      <c r="H46" s="68">
        <f t="shared" si="1"/>
        <v>0</v>
      </c>
      <c r="I46" s="68">
        <f t="shared" si="3"/>
        <v>0</v>
      </c>
    </row>
    <row r="47" spans="1:9" s="1" customFormat="1" x14ac:dyDescent="0.2">
      <c r="A47" s="105">
        <v>43</v>
      </c>
      <c r="B47" s="23" t="s">
        <v>99</v>
      </c>
      <c r="C47" s="66">
        <v>4</v>
      </c>
      <c r="D47" s="66" t="s">
        <v>91</v>
      </c>
      <c r="E47" s="67"/>
      <c r="F47" s="67"/>
      <c r="G47" s="68">
        <v>0</v>
      </c>
      <c r="H47" s="68">
        <f t="shared" si="1"/>
        <v>0</v>
      </c>
      <c r="I47" s="68">
        <f t="shared" si="3"/>
        <v>0</v>
      </c>
    </row>
    <row r="48" spans="1:9" s="1" customFormat="1" x14ac:dyDescent="0.2">
      <c r="A48" s="105">
        <v>44</v>
      </c>
      <c r="B48" s="23" t="s">
        <v>100</v>
      </c>
      <c r="C48" s="66">
        <v>6</v>
      </c>
      <c r="D48" s="66" t="s">
        <v>91</v>
      </c>
      <c r="E48" s="67"/>
      <c r="F48" s="67"/>
      <c r="G48" s="68">
        <v>0</v>
      </c>
      <c r="H48" s="68">
        <f t="shared" si="1"/>
        <v>0</v>
      </c>
      <c r="I48" s="68">
        <f t="shared" si="3"/>
        <v>0</v>
      </c>
    </row>
    <row r="49" spans="1:9" s="1" customFormat="1" x14ac:dyDescent="0.2">
      <c r="A49" s="105">
        <v>45</v>
      </c>
      <c r="B49" s="23" t="s">
        <v>101</v>
      </c>
      <c r="C49" s="66">
        <v>1</v>
      </c>
      <c r="D49" s="66" t="s">
        <v>18</v>
      </c>
      <c r="E49" s="67"/>
      <c r="F49" s="67"/>
      <c r="G49" s="68">
        <v>0</v>
      </c>
      <c r="H49" s="68">
        <f t="shared" si="1"/>
        <v>0</v>
      </c>
      <c r="I49" s="68">
        <f t="shared" si="3"/>
        <v>0</v>
      </c>
    </row>
    <row r="50" spans="1:9" s="1" customFormat="1" x14ac:dyDescent="0.2">
      <c r="A50" s="105">
        <v>46</v>
      </c>
      <c r="B50" s="23" t="s">
        <v>97</v>
      </c>
      <c r="C50" s="66">
        <v>4</v>
      </c>
      <c r="D50" s="66" t="s">
        <v>91</v>
      </c>
      <c r="E50" s="67"/>
      <c r="F50" s="67"/>
      <c r="G50" s="68">
        <v>0</v>
      </c>
      <c r="H50" s="68">
        <f t="shared" si="1"/>
        <v>0</v>
      </c>
      <c r="I50" s="68">
        <f t="shared" si="3"/>
        <v>0</v>
      </c>
    </row>
    <row r="51" spans="1:9" s="1" customFormat="1" x14ac:dyDescent="0.2">
      <c r="A51" s="105">
        <v>47</v>
      </c>
      <c r="B51" s="23" t="s">
        <v>102</v>
      </c>
      <c r="C51" s="66">
        <v>10</v>
      </c>
      <c r="D51" s="66" t="s">
        <v>18</v>
      </c>
      <c r="E51" s="67">
        <v>0</v>
      </c>
      <c r="F51" s="67">
        <f t="shared" si="0"/>
        <v>0</v>
      </c>
      <c r="G51" s="68"/>
      <c r="H51" s="68"/>
      <c r="I51" s="68">
        <f t="shared" si="3"/>
        <v>0</v>
      </c>
    </row>
    <row r="52" spans="1:9" s="1" customFormat="1" x14ac:dyDescent="0.2">
      <c r="A52" s="105">
        <v>48</v>
      </c>
      <c r="B52" s="23" t="s">
        <v>103</v>
      </c>
      <c r="C52" s="66">
        <v>2</v>
      </c>
      <c r="D52" s="66" t="s">
        <v>104</v>
      </c>
      <c r="E52" s="67">
        <v>0</v>
      </c>
      <c r="F52" s="67">
        <f t="shared" si="0"/>
        <v>0</v>
      </c>
      <c r="G52" s="68"/>
      <c r="H52" s="68"/>
      <c r="I52" s="68">
        <f t="shared" si="3"/>
        <v>0</v>
      </c>
    </row>
    <row r="53" spans="1:9" s="1" customFormat="1" x14ac:dyDescent="0.2">
      <c r="A53" s="105">
        <v>49</v>
      </c>
      <c r="B53" s="23" t="s">
        <v>105</v>
      </c>
      <c r="C53" s="66">
        <v>10</v>
      </c>
      <c r="D53" s="66" t="s">
        <v>18</v>
      </c>
      <c r="E53" s="67"/>
      <c r="F53" s="67"/>
      <c r="G53" s="68">
        <v>0</v>
      </c>
      <c r="H53" s="68">
        <f t="shared" si="1"/>
        <v>0</v>
      </c>
      <c r="I53" s="68">
        <f t="shared" si="3"/>
        <v>0</v>
      </c>
    </row>
    <row r="54" spans="1:9" s="1" customFormat="1" x14ac:dyDescent="0.2">
      <c r="A54" s="105">
        <v>50</v>
      </c>
      <c r="B54" s="23" t="s">
        <v>87</v>
      </c>
      <c r="C54" s="66">
        <v>550</v>
      </c>
      <c r="D54" s="66" t="s">
        <v>28</v>
      </c>
      <c r="E54" s="67"/>
      <c r="F54" s="67"/>
      <c r="G54" s="68">
        <v>0</v>
      </c>
      <c r="H54" s="68">
        <f t="shared" si="1"/>
        <v>0</v>
      </c>
      <c r="I54" s="68">
        <f t="shared" si="3"/>
        <v>0</v>
      </c>
    </row>
    <row r="55" spans="1:9" s="1" customFormat="1" x14ac:dyDescent="0.2">
      <c r="A55" s="105">
        <v>51</v>
      </c>
      <c r="B55" s="23" t="s">
        <v>29</v>
      </c>
      <c r="C55" s="66">
        <v>195</v>
      </c>
      <c r="D55" s="66" t="s">
        <v>20</v>
      </c>
      <c r="E55" s="67"/>
      <c r="F55" s="67"/>
      <c r="G55" s="68">
        <v>0</v>
      </c>
      <c r="H55" s="68">
        <f t="shared" si="1"/>
        <v>0</v>
      </c>
      <c r="I55" s="68">
        <f t="shared" si="3"/>
        <v>0</v>
      </c>
    </row>
    <row r="56" spans="1:9" s="1" customFormat="1" x14ac:dyDescent="0.2">
      <c r="A56" s="105">
        <v>52</v>
      </c>
      <c r="B56" s="23" t="s">
        <v>36</v>
      </c>
      <c r="C56" s="66">
        <v>550</v>
      </c>
      <c r="D56" s="66" t="s">
        <v>28</v>
      </c>
      <c r="E56" s="67"/>
      <c r="F56" s="67"/>
      <c r="G56" s="68">
        <v>0</v>
      </c>
      <c r="H56" s="68">
        <f t="shared" si="1"/>
        <v>0</v>
      </c>
      <c r="I56" s="68">
        <f t="shared" si="3"/>
        <v>0</v>
      </c>
    </row>
    <row r="57" spans="1:9" s="1" customFormat="1" ht="13.5" customHeight="1" x14ac:dyDescent="0.2">
      <c r="A57" s="126" t="s">
        <v>37</v>
      </c>
      <c r="B57" s="126"/>
      <c r="C57" s="53"/>
      <c r="D57" s="53"/>
      <c r="E57" s="53"/>
      <c r="F57" s="47">
        <f>SUM(F5:F56)</f>
        <v>0</v>
      </c>
      <c r="G57" s="47"/>
      <c r="H57" s="47">
        <f>SUM(H5:H56)</f>
        <v>0</v>
      </c>
      <c r="I57" s="47">
        <f>SUM(I5:I56)</f>
        <v>0</v>
      </c>
    </row>
    <row r="58" spans="1:9" s="1" customFormat="1" x14ac:dyDescent="0.2">
      <c r="A58" s="25"/>
      <c r="B58" s="26"/>
      <c r="C58" s="27"/>
      <c r="D58" s="27"/>
      <c r="E58" s="28"/>
      <c r="F58" s="29"/>
      <c r="G58" s="29"/>
      <c r="H58" s="29"/>
      <c r="I58" s="29"/>
    </row>
    <row r="59" spans="1:9" x14ac:dyDescent="0.2">
      <c r="A59" s="41" t="s">
        <v>23</v>
      </c>
      <c r="B59" s="42" t="s">
        <v>0</v>
      </c>
      <c r="C59" s="42"/>
      <c r="D59" s="42"/>
      <c r="E59" s="43"/>
      <c r="F59" s="43"/>
      <c r="G59" s="43"/>
      <c r="H59" s="43"/>
      <c r="I59" s="43"/>
    </row>
    <row r="60" spans="1:9" ht="12.75" customHeight="1" x14ac:dyDescent="0.2">
      <c r="A60" s="44">
        <v>1</v>
      </c>
      <c r="B60" s="24" t="s">
        <v>2</v>
      </c>
      <c r="C60" s="66">
        <v>1</v>
      </c>
      <c r="D60" s="66" t="s">
        <v>20</v>
      </c>
      <c r="E60" s="67"/>
      <c r="F60" s="67"/>
      <c r="G60" s="67">
        <v>0</v>
      </c>
      <c r="H60" s="68">
        <f>C60*G60</f>
        <v>0</v>
      </c>
      <c r="I60" s="68">
        <f t="shared" ref="I60:I67" si="4">F60+H60</f>
        <v>0</v>
      </c>
    </row>
    <row r="61" spans="1:9" x14ac:dyDescent="0.2">
      <c r="A61" s="44">
        <v>2</v>
      </c>
      <c r="B61" s="24" t="s">
        <v>1</v>
      </c>
      <c r="C61" s="66">
        <v>1</v>
      </c>
      <c r="D61" s="66" t="s">
        <v>20</v>
      </c>
      <c r="E61" s="67"/>
      <c r="F61" s="67"/>
      <c r="G61" s="67">
        <v>0</v>
      </c>
      <c r="H61" s="68">
        <f t="shared" ref="H61:H67" si="5">C61*G61</f>
        <v>0</v>
      </c>
      <c r="I61" s="68">
        <f t="shared" si="4"/>
        <v>0</v>
      </c>
    </row>
    <row r="62" spans="1:9" x14ac:dyDescent="0.2">
      <c r="A62" s="44">
        <v>3</v>
      </c>
      <c r="B62" s="24" t="s">
        <v>98</v>
      </c>
      <c r="C62" s="66">
        <v>1</v>
      </c>
      <c r="D62" s="66" t="s">
        <v>20</v>
      </c>
      <c r="E62" s="67"/>
      <c r="F62" s="67"/>
      <c r="G62" s="67">
        <v>0</v>
      </c>
      <c r="H62" s="68">
        <f t="shared" si="5"/>
        <v>0</v>
      </c>
      <c r="I62" s="68">
        <f t="shared" si="4"/>
        <v>0</v>
      </c>
    </row>
    <row r="63" spans="1:9" x14ac:dyDescent="0.2">
      <c r="A63" s="44">
        <v>4</v>
      </c>
      <c r="B63" s="24" t="s">
        <v>96</v>
      </c>
      <c r="C63" s="66">
        <v>1</v>
      </c>
      <c r="D63" s="66" t="s">
        <v>20</v>
      </c>
      <c r="E63" s="67"/>
      <c r="F63" s="67"/>
      <c r="G63" s="67">
        <v>0</v>
      </c>
      <c r="H63" s="68">
        <f t="shared" si="5"/>
        <v>0</v>
      </c>
      <c r="I63" s="68">
        <f t="shared" si="4"/>
        <v>0</v>
      </c>
    </row>
    <row r="64" spans="1:9" x14ac:dyDescent="0.2">
      <c r="A64" s="44">
        <v>5</v>
      </c>
      <c r="B64" s="24" t="s">
        <v>106</v>
      </c>
      <c r="C64" s="66">
        <v>1</v>
      </c>
      <c r="D64" s="66" t="s">
        <v>20</v>
      </c>
      <c r="E64" s="67"/>
      <c r="F64" s="67"/>
      <c r="G64" s="67">
        <v>0</v>
      </c>
      <c r="H64" s="68">
        <f t="shared" si="5"/>
        <v>0</v>
      </c>
      <c r="I64" s="68">
        <f t="shared" si="4"/>
        <v>0</v>
      </c>
    </row>
    <row r="65" spans="1:9" x14ac:dyDescent="0.2">
      <c r="A65" s="44">
        <v>6</v>
      </c>
      <c r="B65" s="24" t="s">
        <v>25</v>
      </c>
      <c r="C65" s="66">
        <v>1</v>
      </c>
      <c r="D65" s="66" t="s">
        <v>20</v>
      </c>
      <c r="E65" s="67"/>
      <c r="F65" s="67"/>
      <c r="G65" s="67">
        <v>0</v>
      </c>
      <c r="H65" s="68">
        <f t="shared" si="5"/>
        <v>0</v>
      </c>
      <c r="I65" s="68">
        <f t="shared" si="4"/>
        <v>0</v>
      </c>
    </row>
    <row r="66" spans="1:9" x14ac:dyDescent="0.2">
      <c r="A66" s="44">
        <v>7</v>
      </c>
      <c r="B66" s="24" t="s">
        <v>92</v>
      </c>
      <c r="C66" s="66">
        <v>1</v>
      </c>
      <c r="D66" s="66" t="s">
        <v>20</v>
      </c>
      <c r="E66" s="67"/>
      <c r="F66" s="67"/>
      <c r="G66" s="67">
        <v>0</v>
      </c>
      <c r="H66" s="68">
        <f t="shared" si="5"/>
        <v>0</v>
      </c>
      <c r="I66" s="68">
        <f t="shared" si="4"/>
        <v>0</v>
      </c>
    </row>
    <row r="67" spans="1:9" ht="25.5" x14ac:dyDescent="0.2">
      <c r="A67" s="44">
        <v>8</v>
      </c>
      <c r="B67" s="24" t="s">
        <v>107</v>
      </c>
      <c r="C67" s="66">
        <v>1</v>
      </c>
      <c r="D67" s="66" t="s">
        <v>20</v>
      </c>
      <c r="E67" s="67"/>
      <c r="F67" s="67"/>
      <c r="G67" s="67">
        <v>0</v>
      </c>
      <c r="H67" s="68">
        <f t="shared" si="5"/>
        <v>0</v>
      </c>
      <c r="I67" s="68">
        <f t="shared" si="4"/>
        <v>0</v>
      </c>
    </row>
    <row r="68" spans="1:9" x14ac:dyDescent="0.2">
      <c r="A68" s="44"/>
      <c r="B68" s="82" t="s">
        <v>38</v>
      </c>
      <c r="C68" s="83"/>
      <c r="D68" s="83"/>
      <c r="E68" s="84"/>
      <c r="F68" s="84"/>
      <c r="G68" s="84"/>
      <c r="H68" s="85"/>
      <c r="I68" s="85"/>
    </row>
    <row r="69" spans="1:9" x14ac:dyDescent="0.2">
      <c r="A69" s="126" t="s">
        <v>39</v>
      </c>
      <c r="B69" s="126"/>
      <c r="C69" s="45"/>
      <c r="D69" s="45"/>
      <c r="E69" s="46"/>
      <c r="F69" s="46"/>
      <c r="G69" s="46"/>
      <c r="H69" s="46">
        <f>SUM(H60:H68)</f>
        <v>0</v>
      </c>
      <c r="I69" s="47">
        <f>SUM(I60:I67)</f>
        <v>0</v>
      </c>
    </row>
    <row r="70" spans="1:9" x14ac:dyDescent="0.2">
      <c r="A70" s="127" t="s">
        <v>24</v>
      </c>
      <c r="B70" s="127"/>
      <c r="C70" s="48"/>
      <c r="D70" s="48"/>
      <c r="E70" s="49"/>
      <c r="F70" s="50">
        <f>F57+F69</f>
        <v>0</v>
      </c>
      <c r="G70" s="49"/>
      <c r="H70" s="50">
        <f>H57+H69</f>
        <v>0</v>
      </c>
      <c r="I70" s="50">
        <f>I57+I69</f>
        <v>0</v>
      </c>
    </row>
    <row r="71" spans="1:9" x14ac:dyDescent="0.2">
      <c r="A71" s="30"/>
      <c r="B71" s="40"/>
      <c r="C71" s="30"/>
      <c r="D71" s="30"/>
      <c r="E71" s="31"/>
      <c r="F71" s="31"/>
      <c r="G71" s="31"/>
      <c r="H71" s="31"/>
      <c r="I71" s="31"/>
    </row>
    <row r="72" spans="1:9" x14ac:dyDescent="0.2">
      <c r="A72" s="30"/>
      <c r="B72" s="86" t="s">
        <v>41</v>
      </c>
      <c r="C72" s="30"/>
      <c r="D72" s="30"/>
      <c r="E72" s="31"/>
      <c r="F72" s="31"/>
      <c r="G72" s="31"/>
      <c r="H72" s="31"/>
      <c r="I72" s="31"/>
    </row>
    <row r="73" spans="1:9" x14ac:dyDescent="0.2">
      <c r="A73" s="34"/>
      <c r="B73" s="35"/>
      <c r="C73" s="34"/>
      <c r="D73" s="34"/>
      <c r="E73" s="36"/>
      <c r="F73" s="36"/>
      <c r="G73" s="36"/>
      <c r="H73" s="36"/>
      <c r="I73" s="36"/>
    </row>
    <row r="74" spans="1:9" x14ac:dyDescent="0.2">
      <c r="A74" s="34"/>
      <c r="B74" s="35"/>
      <c r="C74" s="34"/>
      <c r="D74" s="34"/>
      <c r="E74" s="36"/>
      <c r="F74" s="36"/>
      <c r="G74" s="36"/>
      <c r="H74" s="36"/>
      <c r="I74" s="36"/>
    </row>
    <row r="75" spans="1:9" x14ac:dyDescent="0.2">
      <c r="A75" s="34"/>
      <c r="B75" s="35"/>
      <c r="C75" s="34"/>
      <c r="D75" s="34"/>
      <c r="E75" s="36"/>
      <c r="F75" s="36"/>
      <c r="G75" s="36"/>
      <c r="H75" s="36"/>
      <c r="I75" s="36"/>
    </row>
    <row r="76" spans="1:9" x14ac:dyDescent="0.2">
      <c r="A76" s="34"/>
      <c r="B76" s="35"/>
      <c r="C76" s="34"/>
      <c r="D76" s="34"/>
      <c r="E76" s="36"/>
      <c r="F76" s="36"/>
      <c r="G76" s="36"/>
      <c r="H76" s="36"/>
      <c r="I76" s="36"/>
    </row>
    <row r="77" spans="1:9" x14ac:dyDescent="0.2">
      <c r="A77" s="34"/>
      <c r="B77" s="35"/>
      <c r="C77" s="34"/>
      <c r="D77" s="34"/>
      <c r="E77" s="36"/>
      <c r="F77" s="36"/>
      <c r="G77" s="36"/>
      <c r="H77" s="36"/>
      <c r="I77" s="36"/>
    </row>
    <row r="78" spans="1:9" x14ac:dyDescent="0.2">
      <c r="A78" s="34"/>
      <c r="B78" s="35"/>
      <c r="C78" s="34"/>
      <c r="D78" s="34"/>
      <c r="E78" s="36"/>
      <c r="F78" s="36"/>
      <c r="G78" s="36"/>
      <c r="H78" s="36"/>
      <c r="I78" s="36"/>
    </row>
    <row r="79" spans="1:9" x14ac:dyDescent="0.2">
      <c r="A79" s="34"/>
      <c r="B79" s="35"/>
      <c r="C79" s="34"/>
      <c r="D79" s="34"/>
      <c r="E79" s="36"/>
      <c r="F79" s="36"/>
      <c r="G79" s="36"/>
      <c r="H79" s="36"/>
      <c r="I79" s="36"/>
    </row>
    <row r="80" spans="1:9" x14ac:dyDescent="0.2">
      <c r="A80" s="34"/>
      <c r="B80" s="35"/>
      <c r="C80" s="34"/>
      <c r="D80" s="34"/>
      <c r="E80" s="36"/>
      <c r="F80" s="36"/>
      <c r="G80" s="36"/>
      <c r="H80" s="36"/>
      <c r="I80" s="36"/>
    </row>
    <row r="81" spans="1:9" x14ac:dyDescent="0.2">
      <c r="A81" s="34"/>
      <c r="B81" s="35"/>
      <c r="C81" s="34"/>
      <c r="D81" s="34"/>
      <c r="E81" s="36"/>
      <c r="F81" s="36"/>
      <c r="G81" s="36"/>
      <c r="H81" s="36"/>
      <c r="I81" s="36"/>
    </row>
    <row r="82" spans="1:9" x14ac:dyDescent="0.2">
      <c r="A82" s="34"/>
      <c r="B82" s="35"/>
      <c r="C82" s="34"/>
      <c r="D82" s="34"/>
      <c r="E82" s="36"/>
      <c r="F82" s="36"/>
      <c r="G82" s="36"/>
      <c r="H82" s="36"/>
      <c r="I82" s="36"/>
    </row>
    <row r="83" spans="1:9" x14ac:dyDescent="0.2">
      <c r="A83" s="34"/>
      <c r="B83" s="35"/>
      <c r="C83" s="34"/>
      <c r="D83" s="34"/>
      <c r="E83" s="36"/>
      <c r="F83" s="36"/>
      <c r="G83" s="36"/>
      <c r="H83" s="36"/>
      <c r="I83" s="36"/>
    </row>
    <row r="84" spans="1:9" x14ac:dyDescent="0.2">
      <c r="A84" s="34"/>
      <c r="B84" s="35"/>
      <c r="C84" s="34"/>
      <c r="D84" s="34"/>
      <c r="E84" s="36"/>
      <c r="F84" s="36"/>
      <c r="G84" s="36"/>
      <c r="H84" s="36"/>
      <c r="I84" s="36"/>
    </row>
    <row r="85" spans="1:9" x14ac:dyDescent="0.2">
      <c r="A85" s="34"/>
      <c r="B85" s="35"/>
      <c r="C85" s="34"/>
      <c r="D85" s="34"/>
      <c r="E85" s="36"/>
      <c r="F85" s="36"/>
      <c r="G85" s="36"/>
      <c r="H85" s="36"/>
      <c r="I85" s="36"/>
    </row>
    <row r="86" spans="1:9" x14ac:dyDescent="0.2">
      <c r="A86" s="34"/>
      <c r="B86" s="35"/>
      <c r="C86" s="34"/>
      <c r="D86" s="34"/>
      <c r="E86" s="36"/>
      <c r="F86" s="36"/>
      <c r="G86" s="36"/>
      <c r="H86" s="36"/>
      <c r="I86" s="36"/>
    </row>
    <row r="87" spans="1:9" x14ac:dyDescent="0.2">
      <c r="A87" s="34"/>
      <c r="B87" s="35"/>
      <c r="C87" s="34"/>
      <c r="D87" s="34"/>
      <c r="E87" s="36"/>
      <c r="F87" s="36"/>
      <c r="G87" s="36"/>
      <c r="H87" s="36"/>
      <c r="I87" s="36"/>
    </row>
    <row r="88" spans="1:9" x14ac:dyDescent="0.2">
      <c r="A88" s="34"/>
      <c r="B88" s="35"/>
      <c r="C88" s="34"/>
      <c r="D88" s="34"/>
      <c r="E88" s="36"/>
      <c r="F88" s="36"/>
      <c r="G88" s="36"/>
      <c r="H88" s="36"/>
      <c r="I88" s="36"/>
    </row>
    <row r="89" spans="1:9" x14ac:dyDescent="0.2">
      <c r="A89" s="34"/>
      <c r="B89" s="35"/>
      <c r="C89" s="34"/>
      <c r="D89" s="34"/>
      <c r="E89" s="36"/>
      <c r="F89" s="36"/>
      <c r="G89" s="36"/>
      <c r="H89" s="36"/>
      <c r="I89" s="36"/>
    </row>
    <row r="90" spans="1:9" ht="12.75" customHeight="1" x14ac:dyDescent="0.2">
      <c r="A90" s="34"/>
      <c r="B90" s="35"/>
      <c r="C90" s="34"/>
      <c r="D90" s="34"/>
      <c r="E90" s="36"/>
      <c r="F90" s="36"/>
      <c r="G90" s="36"/>
      <c r="H90" s="36"/>
      <c r="I90" s="36"/>
    </row>
    <row r="91" spans="1:9" ht="12.75" customHeight="1" x14ac:dyDescent="0.2">
      <c r="A91" s="34"/>
      <c r="B91" s="35"/>
      <c r="C91" s="34"/>
      <c r="D91" s="34"/>
      <c r="E91" s="36"/>
      <c r="F91" s="36"/>
      <c r="G91" s="36"/>
      <c r="H91" s="36"/>
      <c r="I91" s="36"/>
    </row>
    <row r="92" spans="1:9" x14ac:dyDescent="0.2">
      <c r="A92" s="34"/>
      <c r="B92" s="35"/>
      <c r="C92" s="34"/>
      <c r="D92" s="34"/>
      <c r="E92" s="36"/>
      <c r="F92" s="36"/>
      <c r="G92" s="36"/>
      <c r="H92" s="36"/>
      <c r="I92" s="36"/>
    </row>
    <row r="93" spans="1:9" x14ac:dyDescent="0.2">
      <c r="A93" s="34"/>
      <c r="B93" s="35"/>
      <c r="C93" s="34"/>
      <c r="D93" s="34"/>
      <c r="E93" s="36"/>
      <c r="F93" s="36"/>
      <c r="G93" s="36"/>
      <c r="H93" s="36"/>
      <c r="I93" s="36"/>
    </row>
    <row r="94" spans="1:9" x14ac:dyDescent="0.2">
      <c r="A94" s="34"/>
      <c r="B94" s="35"/>
      <c r="C94" s="34"/>
      <c r="D94" s="34"/>
      <c r="E94" s="36"/>
      <c r="F94" s="36"/>
      <c r="G94" s="37"/>
      <c r="H94" s="37"/>
      <c r="I94" s="37"/>
    </row>
    <row r="95" spans="1:9" s="1" customFormat="1" x14ac:dyDescent="0.2">
      <c r="A95" s="38"/>
      <c r="B95" s="35"/>
      <c r="C95" s="34"/>
      <c r="D95" s="34"/>
      <c r="E95" s="36"/>
      <c r="F95" s="36"/>
      <c r="G95" s="37"/>
      <c r="H95" s="37"/>
      <c r="I95" s="37"/>
    </row>
    <row r="96" spans="1:9" s="1" customFormat="1" x14ac:dyDescent="0.2">
      <c r="A96" s="38"/>
      <c r="B96" s="35"/>
      <c r="C96" s="34"/>
      <c r="D96" s="34"/>
      <c r="E96" s="36"/>
      <c r="F96" s="36"/>
      <c r="G96" s="37"/>
      <c r="H96" s="37"/>
      <c r="I96" s="37"/>
    </row>
    <row r="97" spans="1:9" s="1" customFormat="1" x14ac:dyDescent="0.2">
      <c r="A97" s="38"/>
      <c r="B97" s="35"/>
      <c r="C97" s="34"/>
      <c r="D97" s="34"/>
      <c r="E97" s="36"/>
      <c r="F97" s="36"/>
      <c r="G97" s="37"/>
      <c r="H97" s="37"/>
      <c r="I97" s="37"/>
    </row>
    <row r="98" spans="1:9" s="1" customFormat="1" x14ac:dyDescent="0.2">
      <c r="A98" s="38"/>
      <c r="B98" s="35"/>
      <c r="C98" s="34"/>
      <c r="D98" s="34"/>
      <c r="E98" s="36"/>
      <c r="F98" s="36"/>
      <c r="G98" s="37"/>
      <c r="H98" s="37"/>
      <c r="I98" s="37"/>
    </row>
    <row r="99" spans="1:9" s="1" customFormat="1" x14ac:dyDescent="0.2">
      <c r="A99" s="38"/>
      <c r="B99" s="35"/>
      <c r="C99" s="34"/>
      <c r="D99" s="34"/>
      <c r="E99" s="36"/>
      <c r="F99" s="36"/>
      <c r="G99" s="37"/>
      <c r="H99" s="37"/>
      <c r="I99" s="37"/>
    </row>
    <row r="100" spans="1:9" s="1" customFormat="1" x14ac:dyDescent="0.2">
      <c r="A100" s="38"/>
      <c r="B100" s="35"/>
      <c r="C100" s="34"/>
      <c r="D100" s="34"/>
      <c r="E100" s="36"/>
      <c r="F100" s="36"/>
      <c r="G100" s="37"/>
      <c r="H100" s="37"/>
      <c r="I100" s="37"/>
    </row>
    <row r="101" spans="1:9" s="1" customFormat="1" x14ac:dyDescent="0.2">
      <c r="A101" s="38"/>
      <c r="B101" s="35"/>
      <c r="C101" s="34"/>
      <c r="D101" s="34"/>
      <c r="E101" s="36"/>
      <c r="F101" s="36"/>
      <c r="G101" s="37"/>
      <c r="H101" s="37"/>
      <c r="I101" s="37"/>
    </row>
    <row r="102" spans="1:9" s="1" customFormat="1" x14ac:dyDescent="0.2">
      <c r="B102" s="21"/>
      <c r="C102" s="19"/>
      <c r="D102" s="19"/>
      <c r="E102" s="20"/>
      <c r="F102" s="20"/>
      <c r="G102" s="39"/>
      <c r="H102" s="39"/>
      <c r="I102" s="39"/>
    </row>
    <row r="103" spans="1:9" s="1" customFormat="1" x14ac:dyDescent="0.2">
      <c r="B103" s="21"/>
      <c r="C103" s="19"/>
      <c r="D103" s="19"/>
      <c r="E103" s="20"/>
      <c r="F103" s="20"/>
      <c r="G103" s="39"/>
      <c r="H103" s="39"/>
      <c r="I103" s="39"/>
    </row>
    <row r="104" spans="1:9" s="1" customFormat="1" x14ac:dyDescent="0.2">
      <c r="B104" s="21"/>
      <c r="C104" s="19"/>
      <c r="D104" s="19"/>
      <c r="E104" s="20"/>
      <c r="F104" s="20"/>
      <c r="G104" s="39"/>
      <c r="H104" s="39"/>
      <c r="I104" s="39"/>
    </row>
    <row r="105" spans="1:9" s="1" customFormat="1" x14ac:dyDescent="0.2">
      <c r="B105" s="21"/>
      <c r="C105" s="19"/>
      <c r="D105" s="19"/>
      <c r="E105" s="20"/>
      <c r="F105" s="20"/>
      <c r="G105" s="39"/>
      <c r="H105" s="39"/>
      <c r="I105" s="39"/>
    </row>
    <row r="106" spans="1:9" s="1" customFormat="1" x14ac:dyDescent="0.2">
      <c r="B106" s="21"/>
      <c r="C106" s="19"/>
      <c r="D106" s="19"/>
      <c r="E106" s="20"/>
      <c r="F106" s="20"/>
      <c r="G106" s="39"/>
      <c r="H106" s="39"/>
      <c r="I106" s="39"/>
    </row>
    <row r="107" spans="1:9" s="1" customFormat="1" x14ac:dyDescent="0.2">
      <c r="B107" s="21"/>
      <c r="C107" s="19"/>
      <c r="D107" s="19"/>
      <c r="E107" s="20"/>
      <c r="F107" s="20"/>
      <c r="G107" s="39"/>
      <c r="H107" s="39"/>
      <c r="I107" s="39"/>
    </row>
    <row r="108" spans="1:9" s="1" customFormat="1" x14ac:dyDescent="0.2">
      <c r="B108" s="21"/>
      <c r="C108" s="19"/>
      <c r="D108" s="19"/>
      <c r="E108" s="20"/>
      <c r="F108" s="20"/>
      <c r="G108" s="20"/>
      <c r="H108" s="20"/>
      <c r="I108" s="20"/>
    </row>
    <row r="109" spans="1:9" x14ac:dyDescent="0.2">
      <c r="A109" s="19"/>
      <c r="B109" s="21"/>
      <c r="C109" s="19"/>
      <c r="D109" s="19"/>
      <c r="E109" s="20"/>
      <c r="F109" s="20"/>
      <c r="G109" s="20"/>
      <c r="H109" s="20"/>
      <c r="I109" s="20"/>
    </row>
    <row r="110" spans="1:9" x14ac:dyDescent="0.2">
      <c r="A110" s="19"/>
      <c r="B110" s="21"/>
      <c r="C110" s="19"/>
      <c r="D110" s="19"/>
      <c r="E110" s="20"/>
      <c r="F110" s="20"/>
      <c r="G110" s="20"/>
      <c r="H110" s="20"/>
      <c r="I110" s="20"/>
    </row>
    <row r="111" spans="1:9" x14ac:dyDescent="0.2">
      <c r="B111" s="22"/>
    </row>
  </sheetData>
  <mergeCells count="3">
    <mergeCell ref="A57:B57"/>
    <mergeCell ref="A69:B69"/>
    <mergeCell ref="A70:B70"/>
  </mergeCells>
  <phoneticPr fontId="0" type="noConversion"/>
  <printOptions horizontalCentered="1"/>
  <pageMargins left="0.25" right="0.25" top="0.75" bottom="0.75" header="0.3" footer="0.3"/>
  <pageSetup paperSize="9" orientation="landscape" r:id="rId1"/>
  <rowBreaks count="1" manualBreakCount="1"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titulka</vt:lpstr>
      <vt:lpstr>EPS_celkem</vt:lpstr>
      <vt:lpstr>EPS_system</vt:lpstr>
      <vt:lpstr>EPS_system!Názvy_tisku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Čabalová</dc:creator>
  <cp:lastModifiedBy>Vojtěch Příhoda</cp:lastModifiedBy>
  <cp:lastPrinted>2020-12-07T17:30:11Z</cp:lastPrinted>
  <dcterms:created xsi:type="dcterms:W3CDTF">2005-05-09T11:54:15Z</dcterms:created>
  <dcterms:modified xsi:type="dcterms:W3CDTF">2025-04-30T11:37:37Z</dcterms:modified>
</cp:coreProperties>
</file>