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s02\oru\Oddeleni hospodarske spravy\Žádost o VZ\Rok 2025\VZMR - výměna oken v budově KÚ\1 výzva\"/>
    </mc:Choice>
  </mc:AlternateContent>
  <xr:revisionPtr revIDLastSave="0" documentId="13_ncr:1_{8908FBA3-8547-45C2-8BCB-0E4F745AFD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kna KÚ" sheetId="2" r:id="rId1"/>
  </sheets>
  <definedNames>
    <definedName name="_xlnm.Print_Area" localSheetId="0">'okna KÚ'!$B$1:$M$25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  <c r="M18" i="2"/>
  <c r="N18" i="2" s="1"/>
  <c r="M17" i="2"/>
  <c r="N17" i="2" s="1"/>
  <c r="G17" i="2"/>
  <c r="F17" i="2"/>
  <c r="M16" i="2"/>
  <c r="N16" i="2" s="1"/>
  <c r="G16" i="2"/>
  <c r="F16" i="2"/>
  <c r="M15" i="2"/>
  <c r="N15" i="2" s="1"/>
  <c r="G15" i="2"/>
  <c r="F15" i="2"/>
  <c r="M14" i="2"/>
  <c r="N14" i="2" s="1"/>
  <c r="G14" i="2"/>
  <c r="H14" i="2" s="1"/>
  <c r="M13" i="2"/>
  <c r="N13" i="2" s="1"/>
  <c r="H13" i="2"/>
  <c r="M12" i="2"/>
  <c r="N12" i="2" s="1"/>
  <c r="H12" i="2"/>
  <c r="M11" i="2"/>
  <c r="N11" i="2" s="1"/>
  <c r="H11" i="2"/>
  <c r="M10" i="2"/>
  <c r="N10" i="2" s="1"/>
  <c r="H10" i="2"/>
  <c r="M9" i="2"/>
  <c r="N9" i="2" s="1"/>
  <c r="H9" i="2"/>
  <c r="M8" i="2"/>
  <c r="N8" i="2" s="1"/>
  <c r="H8" i="2"/>
  <c r="M7" i="2"/>
  <c r="N7" i="2" s="1"/>
  <c r="H7" i="2"/>
  <c r="M6" i="2"/>
  <c r="N6" i="2" s="1"/>
  <c r="H6" i="2"/>
  <c r="M5" i="2"/>
  <c r="N5" i="2" s="1"/>
  <c r="H5" i="2"/>
  <c r="M4" i="2"/>
  <c r="N4" i="2" s="1"/>
  <c r="H4" i="2"/>
  <c r="H15" i="2" l="1"/>
  <c r="N19" i="2"/>
  <c r="H17" i="2"/>
  <c r="H16" i="2"/>
  <c r="M19" i="2"/>
  <c r="H3" i="2" l="1"/>
</calcChain>
</file>

<file path=xl/sharedStrings.xml><?xml version="1.0" encoding="utf-8"?>
<sst xmlns="http://schemas.openxmlformats.org/spreadsheetml/2006/main" count="83" uniqueCount="61">
  <si>
    <t>OZN. OKNA</t>
  </si>
  <si>
    <t>UMÍSTĚNÍ</t>
  </si>
  <si>
    <t>FOTO
v příloze</t>
  </si>
  <si>
    <t>PARAPET</t>
  </si>
  <si>
    <t>PÁKOVÉ
 OVL.</t>
  </si>
  <si>
    <t>POZNÁMKA</t>
  </si>
  <si>
    <t>CENA OKNA
JC/ks
bez DPH</t>
  </si>
  <si>
    <t>CELKEM
bez DPH</t>
  </si>
  <si>
    <t>80a</t>
  </si>
  <si>
    <t>P13</t>
  </si>
  <si>
    <t>Obr1</t>
  </si>
  <si>
    <t>ano</t>
  </si>
  <si>
    <t>80b</t>
  </si>
  <si>
    <t>Obr2</t>
  </si>
  <si>
    <t>kastlík nad 
oknem z inter.</t>
  </si>
  <si>
    <t>79a</t>
  </si>
  <si>
    <t>Obr3</t>
  </si>
  <si>
    <t>79b</t>
  </si>
  <si>
    <t>Obr4</t>
  </si>
  <si>
    <t xml:space="preserve"> prostup vzt</t>
  </si>
  <si>
    <t>P13 SCHODIŠTĚ</t>
  </si>
  <si>
    <t>Obr5</t>
  </si>
  <si>
    <t>1076/SV</t>
  </si>
  <si>
    <t>SVĚTLÍK -C</t>
  </si>
  <si>
    <t>Obr6</t>
  </si>
  <si>
    <t>P14,P16</t>
  </si>
  <si>
    <t>Obr7,Obr8</t>
  </si>
  <si>
    <t>P16</t>
  </si>
  <si>
    <t>Obr9</t>
  </si>
  <si>
    <t>P3 SCHODIŠTĚ</t>
  </si>
  <si>
    <t>Obr10</t>
  </si>
  <si>
    <t>4128/SV</t>
  </si>
  <si>
    <t>SVĚTLÍK - VNITROBLOK</t>
  </si>
  <si>
    <t>Obr11</t>
  </si>
  <si>
    <t>P7 SCHODIŠTĚ</t>
  </si>
  <si>
    <t>Obr12,Obr13</t>
  </si>
  <si>
    <t>okno za podestou</t>
  </si>
  <si>
    <t>TRUH 1</t>
  </si>
  <si>
    <t>TRUHLÁRNA</t>
  </si>
  <si>
    <t>3X dvoukřídlé okno</t>
  </si>
  <si>
    <t>TRUH2</t>
  </si>
  <si>
    <t>Obr14</t>
  </si>
  <si>
    <t>TRUH3</t>
  </si>
  <si>
    <t>ŠÍŘKA
mm</t>
  </si>
  <si>
    <t>VÝŠKA
mm</t>
  </si>
  <si>
    <t>PLOCHA
m2</t>
  </si>
  <si>
    <t>Hodinová zúčtovací sazba</t>
  </si>
  <si>
    <t>POČET
JEDN.</t>
  </si>
  <si>
    <t>VÝMĚNA OKEN V BUDOVĚ KÚ</t>
  </si>
  <si>
    <t xml:space="preserve">Cena celkem </t>
  </si>
  <si>
    <t>CELKEM včetně DPH</t>
  </si>
  <si>
    <t>použití hodinové sazby bude určeno objednatelem</t>
  </si>
  <si>
    <t>Poznámka: Jednotkovou cenu okna uveďte včetně těchto činností:</t>
  </si>
  <si>
    <t xml:space="preserve">- Dodávka a montáž nových oken, včetně ošetření připojovací spáry dle ČSN 730 540 </t>
  </si>
  <si>
    <t xml:space="preserve">- Zednické začištění připojovací spáry a poškozené omítky vzniklé při výměně oken z exteriéru </t>
  </si>
  <si>
    <t xml:space="preserve">- Zednické začištění z interiéru, narovnání zalomeného ostění do roviny (špaletová okna za Euro okna) </t>
  </si>
  <si>
    <t xml:space="preserve">- Zednické začištění venkovní omítky ostění a nadpraží </t>
  </si>
  <si>
    <t xml:space="preserve">- Výmalba dotčených ostění barvou stejného odstínu dle původního nátěru interiéru a exteriéru </t>
  </si>
  <si>
    <t xml:space="preserve">- Protiprachové opatření – zakrytí vybavení místností ochranou folií, zakrytí podlah dostatečným způsobem, aby nedošlo k poškození povrchů </t>
  </si>
  <si>
    <t xml:space="preserve"> </t>
  </si>
  <si>
    <t xml:space="preserve">- Demontáž původních oken, včetně ekologické likvidace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</si>
</sst>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č&quot;_-;\-* #,##0.00\ &quot;Kč&quot;_-;_-* &quot;-&quot;??\ &quot;Kč&quot;_-;_-@_-"/>
    <numFmt numFmtId="164" formatCode="0000"/>
    <numFmt numFmtId="165" formatCode="0.00&quot;  m2&quot;"/>
    <numFmt numFmtId="166" formatCode="0&quot; ks&quot;"/>
    <numFmt numFmtId="167" formatCode="0&quot; hod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.5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Protection="1">
      <protection locked="0"/>
    </xf>
    <xf numFmtId="164" fontId="1" fillId="0" borderId="8" xfId="0" applyNumberFormat="1" applyFont="1" applyBorder="1" applyAlignment="1" applyProtection="1">
      <alignment horizontal="center" vertical="center" wrapText="1"/>
      <protection locked="0"/>
    </xf>
    <xf numFmtId="44" fontId="1" fillId="3" borderId="4" xfId="1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44" fontId="1" fillId="3" borderId="6" xfId="1" applyFont="1" applyFill="1" applyBorder="1" applyAlignment="1" applyProtection="1">
      <alignment vertical="center"/>
      <protection locked="0"/>
    </xf>
    <xf numFmtId="164" fontId="6" fillId="0" borderId="0" xfId="0" applyNumberFormat="1" applyFont="1" applyAlignment="1" applyProtection="1">
      <alignment horizontal="left" vertical="center" wrapText="1"/>
      <protection locked="0"/>
    </xf>
    <xf numFmtId="44" fontId="6" fillId="0" borderId="0" xfId="1" applyFont="1" applyBorder="1" applyAlignment="1" applyProtection="1">
      <alignment horizontal="right" vertical="center" indent="1"/>
      <protection locked="0"/>
    </xf>
    <xf numFmtId="44" fontId="6" fillId="0" borderId="0" xfId="0" applyNumberFormat="1" applyFont="1" applyAlignment="1" applyProtection="1">
      <alignment vertical="center"/>
      <protection locked="0"/>
    </xf>
    <xf numFmtId="164" fontId="0" fillId="0" borderId="0" xfId="0" applyNumberFormat="1" applyAlignment="1" applyProtection="1">
      <alignment horizontal="right" indent="1"/>
      <protection locked="0"/>
    </xf>
    <xf numFmtId="0" fontId="0" fillId="0" borderId="0" xfId="0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/>
    </xf>
    <xf numFmtId="166" fontId="1" fillId="0" borderId="8" xfId="0" applyNumberFormat="1" applyFont="1" applyBorder="1" applyAlignment="1">
      <alignment horizontal="right" vertical="center" indent="2"/>
    </xf>
    <xf numFmtId="164" fontId="1" fillId="0" borderId="8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 wrapText="1"/>
    </xf>
    <xf numFmtId="165" fontId="1" fillId="0" borderId="8" xfId="0" applyNumberFormat="1" applyFont="1" applyBorder="1" applyAlignment="1">
      <alignment horizontal="right" vertical="center" indent="1"/>
    </xf>
    <xf numFmtId="164" fontId="1" fillId="0" borderId="11" xfId="0" applyNumberFormat="1" applyFont="1" applyBorder="1" applyAlignment="1">
      <alignment horizontal="left" vertical="center" indent="4"/>
    </xf>
    <xf numFmtId="166" fontId="1" fillId="0" borderId="4" xfId="0" applyNumberFormat="1" applyFont="1" applyBorder="1" applyAlignment="1">
      <alignment horizontal="right" vertical="center" indent="2"/>
    </xf>
    <xf numFmtId="0" fontId="1" fillId="0" borderId="4" xfId="0" applyFont="1" applyBorder="1" applyAlignment="1">
      <alignment horizontal="left" vertical="center" indent="2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 indent="2"/>
    </xf>
    <xf numFmtId="0" fontId="1" fillId="0" borderId="4" xfId="0" applyFont="1" applyBorder="1" applyAlignment="1">
      <alignment horizontal="right" vertical="center" indent="1"/>
    </xf>
    <xf numFmtId="0" fontId="5" fillId="0" borderId="4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 wrapText="1" indent="1"/>
    </xf>
    <xf numFmtId="164" fontId="1" fillId="0" borderId="13" xfId="0" applyNumberFormat="1" applyFont="1" applyBorder="1" applyAlignment="1">
      <alignment horizontal="left" vertical="center" wrapText="1" indent="4"/>
    </xf>
    <xf numFmtId="167" fontId="1" fillId="0" borderId="6" xfId="0" applyNumberFormat="1" applyFont="1" applyBorder="1" applyAlignment="1">
      <alignment horizontal="right" vertical="center" indent="1"/>
    </xf>
    <xf numFmtId="0" fontId="1" fillId="0" borderId="10" xfId="0" applyFont="1" applyBorder="1"/>
    <xf numFmtId="44" fontId="1" fillId="0" borderId="4" xfId="1" applyFont="1" applyBorder="1" applyAlignment="1" applyProtection="1">
      <alignment horizontal="right" vertical="center" indent="1"/>
    </xf>
    <xf numFmtId="44" fontId="1" fillId="0" borderId="12" xfId="0" applyNumberFormat="1" applyFont="1" applyBorder="1" applyAlignment="1">
      <alignment vertical="center"/>
    </xf>
    <xf numFmtId="44" fontId="1" fillId="0" borderId="6" xfId="1" applyFont="1" applyBorder="1" applyAlignment="1" applyProtection="1">
      <alignment horizontal="right" vertical="center" indent="1"/>
    </xf>
    <xf numFmtId="44" fontId="6" fillId="0" borderId="1" xfId="1" applyFont="1" applyBorder="1" applyAlignment="1" applyProtection="1">
      <alignment horizontal="right" vertical="center" indent="1"/>
    </xf>
    <xf numFmtId="44" fontId="6" fillId="0" borderId="3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164" fontId="4" fillId="0" borderId="0" xfId="0" applyNumberFormat="1" applyFont="1" applyAlignment="1">
      <alignment horizontal="left" vertical="center" wrapText="1"/>
    </xf>
    <xf numFmtId="164" fontId="3" fillId="0" borderId="5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164" fontId="6" fillId="0" borderId="2" xfId="0" applyNumberFormat="1" applyFont="1" applyBorder="1" applyAlignment="1">
      <alignment horizontal="left" vertical="center" wrapText="1"/>
    </xf>
    <xf numFmtId="164" fontId="6" fillId="0" borderId="7" xfId="0" applyNumberFormat="1" applyFont="1" applyBorder="1" applyAlignment="1">
      <alignment horizontal="left" vertical="center" wrapText="1"/>
    </xf>
    <xf numFmtId="164" fontId="6" fillId="0" borderId="3" xfId="0" applyNumberFormat="1" applyFont="1" applyBorder="1" applyAlignment="1">
      <alignment horizontal="left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D15B0-4991-41CB-99AE-FEEF0E7BC573}">
  <sheetPr>
    <pageSetUpPr fitToPage="1"/>
  </sheetPr>
  <dimension ref="A1:Q33"/>
  <sheetViews>
    <sheetView tabSelected="1" zoomScale="77" zoomScaleNormal="77" workbookViewId="0">
      <selection activeCell="L4" sqref="L4"/>
    </sheetView>
  </sheetViews>
  <sheetFormatPr defaultRowHeight="15" x14ac:dyDescent="0.25"/>
  <cols>
    <col min="1" max="1" width="9.140625" style="1"/>
    <col min="2" max="2" width="21.140625" style="9" customWidth="1"/>
    <col min="3" max="3" width="10.85546875" style="1" customWidth="1"/>
    <col min="4" max="4" width="23.140625" style="1" customWidth="1"/>
    <col min="5" max="5" width="13.140625" style="1" customWidth="1"/>
    <col min="6" max="9" width="12" style="1" customWidth="1"/>
    <col min="10" max="10" width="9.7109375" style="1" customWidth="1"/>
    <col min="11" max="11" width="17.28515625" style="1" customWidth="1"/>
    <col min="12" max="14" width="18.140625" style="1" customWidth="1"/>
    <col min="15" max="15" width="23.140625" style="1" customWidth="1"/>
    <col min="16" max="16384" width="9.140625" style="1"/>
  </cols>
  <sheetData>
    <row r="1" spans="1:17" ht="21.75" thickBot="1" x14ac:dyDescent="0.4">
      <c r="A1"/>
      <c r="B1" s="38" t="s">
        <v>48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7" ht="54.75" customHeight="1" thickBot="1" x14ac:dyDescent="0.3">
      <c r="A2"/>
      <c r="B2" s="11" t="s">
        <v>0</v>
      </c>
      <c r="C2" s="12" t="s">
        <v>47</v>
      </c>
      <c r="D2" s="11" t="s">
        <v>1</v>
      </c>
      <c r="E2" s="12" t="s">
        <v>2</v>
      </c>
      <c r="F2" s="12" t="s">
        <v>43</v>
      </c>
      <c r="G2" s="12" t="s">
        <v>44</v>
      </c>
      <c r="H2" s="12" t="s">
        <v>45</v>
      </c>
      <c r="I2" s="11" t="s">
        <v>3</v>
      </c>
      <c r="J2" s="12" t="s">
        <v>4</v>
      </c>
      <c r="K2" s="11" t="s">
        <v>5</v>
      </c>
      <c r="L2" s="13" t="s">
        <v>6</v>
      </c>
      <c r="M2" s="12" t="s">
        <v>7</v>
      </c>
      <c r="N2" s="14" t="s">
        <v>50</v>
      </c>
    </row>
    <row r="3" spans="1:17" ht="24" customHeight="1" x14ac:dyDescent="0.25">
      <c r="B3" s="15"/>
      <c r="C3" s="16">
        <f>SUM(C4:C17)</f>
        <v>25</v>
      </c>
      <c r="D3" s="17"/>
      <c r="E3" s="18"/>
      <c r="F3" s="18"/>
      <c r="G3" s="18"/>
      <c r="H3" s="19">
        <f>SUM(H4:H17)</f>
        <v>58.83</v>
      </c>
      <c r="I3" s="17"/>
      <c r="J3" s="18"/>
      <c r="K3" s="17"/>
      <c r="L3" s="2"/>
      <c r="M3" s="18"/>
      <c r="N3" s="30"/>
    </row>
    <row r="4" spans="1:17" s="4" customFormat="1" ht="27.75" customHeight="1" x14ac:dyDescent="0.25">
      <c r="B4" s="20" t="s">
        <v>8</v>
      </c>
      <c r="C4" s="21">
        <v>1</v>
      </c>
      <c r="D4" s="22" t="s">
        <v>9</v>
      </c>
      <c r="E4" s="23" t="s">
        <v>10</v>
      </c>
      <c r="F4" s="24">
        <v>1519</v>
      </c>
      <c r="G4" s="24">
        <v>2500</v>
      </c>
      <c r="H4" s="25">
        <f>ROUND(F4*G4/1000000,2)</f>
        <v>3.8</v>
      </c>
      <c r="I4" s="23" t="s">
        <v>11</v>
      </c>
      <c r="J4" s="23"/>
      <c r="K4" s="26"/>
      <c r="L4" s="3"/>
      <c r="M4" s="31">
        <f t="shared" ref="M4:M18" si="0">C4*L4</f>
        <v>0</v>
      </c>
      <c r="N4" s="32">
        <f>M4*1.21</f>
        <v>0</v>
      </c>
      <c r="O4" s="1"/>
    </row>
    <row r="5" spans="1:17" s="4" customFormat="1" ht="27.75" customHeight="1" x14ac:dyDescent="0.25">
      <c r="B5" s="20" t="s">
        <v>12</v>
      </c>
      <c r="C5" s="21">
        <v>1</v>
      </c>
      <c r="D5" s="22" t="s">
        <v>9</v>
      </c>
      <c r="E5" s="23" t="s">
        <v>13</v>
      </c>
      <c r="F5" s="24">
        <v>1519</v>
      </c>
      <c r="G5" s="24">
        <v>2500</v>
      </c>
      <c r="H5" s="25">
        <f t="shared" ref="H5:H17" si="1">ROUND(F5*G5/1000000,2)</f>
        <v>3.8</v>
      </c>
      <c r="I5" s="23" t="s">
        <v>11</v>
      </c>
      <c r="J5" s="23"/>
      <c r="K5" s="27" t="s">
        <v>14</v>
      </c>
      <c r="L5" s="3"/>
      <c r="M5" s="31">
        <f t="shared" si="0"/>
        <v>0</v>
      </c>
      <c r="N5" s="32">
        <f t="shared" ref="N5:N18" si="2">M5*1.21</f>
        <v>0</v>
      </c>
      <c r="O5" s="1"/>
    </row>
    <row r="6" spans="1:17" s="4" customFormat="1" ht="27.75" customHeight="1" x14ac:dyDescent="0.25">
      <c r="B6" s="20" t="s">
        <v>15</v>
      </c>
      <c r="C6" s="21">
        <v>1</v>
      </c>
      <c r="D6" s="22" t="s">
        <v>9</v>
      </c>
      <c r="E6" s="23" t="s">
        <v>16</v>
      </c>
      <c r="F6" s="24">
        <v>1519</v>
      </c>
      <c r="G6" s="24">
        <v>2500</v>
      </c>
      <c r="H6" s="25">
        <f t="shared" si="1"/>
        <v>3.8</v>
      </c>
      <c r="I6" s="23" t="s">
        <v>11</v>
      </c>
      <c r="J6" s="23"/>
      <c r="K6" s="27"/>
      <c r="L6" s="3"/>
      <c r="M6" s="31">
        <f t="shared" si="0"/>
        <v>0</v>
      </c>
      <c r="N6" s="32">
        <f t="shared" si="2"/>
        <v>0</v>
      </c>
      <c r="O6" s="1"/>
    </row>
    <row r="7" spans="1:17" s="4" customFormat="1" ht="27.75" customHeight="1" x14ac:dyDescent="0.25">
      <c r="B7" s="20" t="s">
        <v>17</v>
      </c>
      <c r="C7" s="21">
        <v>1</v>
      </c>
      <c r="D7" s="22" t="s">
        <v>9</v>
      </c>
      <c r="E7" s="23" t="s">
        <v>18</v>
      </c>
      <c r="F7" s="24">
        <v>1519</v>
      </c>
      <c r="G7" s="24">
        <v>1527</v>
      </c>
      <c r="H7" s="25">
        <f t="shared" si="1"/>
        <v>2.3199999999999998</v>
      </c>
      <c r="I7" s="23" t="s">
        <v>11</v>
      </c>
      <c r="J7" s="23"/>
      <c r="K7" s="27" t="s">
        <v>19</v>
      </c>
      <c r="L7" s="3"/>
      <c r="M7" s="31">
        <f t="shared" si="0"/>
        <v>0</v>
      </c>
      <c r="N7" s="32">
        <f t="shared" si="2"/>
        <v>0</v>
      </c>
      <c r="O7" s="1"/>
    </row>
    <row r="8" spans="1:17" s="4" customFormat="1" ht="27.75" customHeight="1" x14ac:dyDescent="0.25">
      <c r="B8" s="20">
        <v>92</v>
      </c>
      <c r="C8" s="21">
        <v>1</v>
      </c>
      <c r="D8" s="22" t="s">
        <v>20</v>
      </c>
      <c r="E8" s="23" t="s">
        <v>21</v>
      </c>
      <c r="F8" s="24">
        <v>1030</v>
      </c>
      <c r="G8" s="24">
        <v>1892</v>
      </c>
      <c r="H8" s="25">
        <f t="shared" si="1"/>
        <v>1.95</v>
      </c>
      <c r="I8" s="23" t="s">
        <v>11</v>
      </c>
      <c r="J8" s="23"/>
      <c r="K8" s="27"/>
      <c r="L8" s="3"/>
      <c r="M8" s="31">
        <f t="shared" si="0"/>
        <v>0</v>
      </c>
      <c r="N8" s="32">
        <f t="shared" si="2"/>
        <v>0</v>
      </c>
      <c r="O8" s="1"/>
    </row>
    <row r="9" spans="1:17" s="4" customFormat="1" ht="27.75" customHeight="1" x14ac:dyDescent="0.25">
      <c r="B9" s="20" t="s">
        <v>22</v>
      </c>
      <c r="C9" s="21">
        <v>1</v>
      </c>
      <c r="D9" s="22" t="s">
        <v>23</v>
      </c>
      <c r="E9" s="23" t="s">
        <v>24</v>
      </c>
      <c r="F9" s="24">
        <v>1492</v>
      </c>
      <c r="G9" s="24">
        <v>2193</v>
      </c>
      <c r="H9" s="25">
        <f t="shared" si="1"/>
        <v>3.27</v>
      </c>
      <c r="I9" s="23" t="s">
        <v>11</v>
      </c>
      <c r="J9" s="23"/>
      <c r="K9" s="27"/>
      <c r="L9" s="3"/>
      <c r="M9" s="31">
        <f t="shared" si="0"/>
        <v>0</v>
      </c>
      <c r="N9" s="32">
        <f t="shared" si="2"/>
        <v>0</v>
      </c>
      <c r="O9" s="1"/>
    </row>
    <row r="10" spans="1:17" s="4" customFormat="1" ht="27.75" customHeight="1" x14ac:dyDescent="0.25">
      <c r="B10" s="20">
        <v>1112</v>
      </c>
      <c r="C10" s="21">
        <v>12</v>
      </c>
      <c r="D10" s="22" t="s">
        <v>25</v>
      </c>
      <c r="E10" s="23" t="s">
        <v>26</v>
      </c>
      <c r="F10" s="24">
        <v>2200</v>
      </c>
      <c r="G10" s="24">
        <v>2060</v>
      </c>
      <c r="H10" s="25">
        <f t="shared" si="1"/>
        <v>4.53</v>
      </c>
      <c r="I10" s="23" t="s">
        <v>11</v>
      </c>
      <c r="J10" s="23"/>
      <c r="K10" s="27"/>
      <c r="L10" s="3"/>
      <c r="M10" s="31">
        <f t="shared" si="0"/>
        <v>0</v>
      </c>
      <c r="N10" s="32">
        <f t="shared" si="2"/>
        <v>0</v>
      </c>
      <c r="O10" s="1"/>
    </row>
    <row r="11" spans="1:17" s="4" customFormat="1" ht="27.75" customHeight="1" x14ac:dyDescent="0.25">
      <c r="B11" s="20">
        <v>3085</v>
      </c>
      <c r="C11" s="21">
        <v>1</v>
      </c>
      <c r="D11" s="22" t="s">
        <v>27</v>
      </c>
      <c r="E11" s="23" t="s">
        <v>28</v>
      </c>
      <c r="F11" s="24">
        <v>1732</v>
      </c>
      <c r="G11" s="24">
        <v>2334</v>
      </c>
      <c r="H11" s="25">
        <f t="shared" si="1"/>
        <v>4.04</v>
      </c>
      <c r="I11" s="23" t="s">
        <v>11</v>
      </c>
      <c r="J11" s="23" t="s">
        <v>11</v>
      </c>
      <c r="K11" s="27"/>
      <c r="L11" s="3"/>
      <c r="M11" s="31">
        <f t="shared" si="0"/>
        <v>0</v>
      </c>
      <c r="N11" s="32">
        <f t="shared" si="2"/>
        <v>0</v>
      </c>
      <c r="O11" s="1"/>
      <c r="Q11" s="10"/>
    </row>
    <row r="12" spans="1:17" s="4" customFormat="1" ht="27.75" customHeight="1" x14ac:dyDescent="0.25">
      <c r="B12" s="20">
        <v>4141</v>
      </c>
      <c r="C12" s="21">
        <v>1</v>
      </c>
      <c r="D12" s="22" t="s">
        <v>29</v>
      </c>
      <c r="E12" s="23" t="s">
        <v>30</v>
      </c>
      <c r="F12" s="24">
        <v>1789</v>
      </c>
      <c r="G12" s="24">
        <v>2191</v>
      </c>
      <c r="H12" s="25">
        <f t="shared" si="1"/>
        <v>3.92</v>
      </c>
      <c r="I12" s="23" t="s">
        <v>11</v>
      </c>
      <c r="J12" s="23" t="s">
        <v>11</v>
      </c>
      <c r="K12" s="27"/>
      <c r="L12" s="3"/>
      <c r="M12" s="31">
        <f t="shared" si="0"/>
        <v>0</v>
      </c>
      <c r="N12" s="32">
        <f t="shared" si="2"/>
        <v>0</v>
      </c>
      <c r="O12" s="1"/>
    </row>
    <row r="13" spans="1:17" s="4" customFormat="1" ht="27.75" customHeight="1" x14ac:dyDescent="0.25">
      <c r="B13" s="20" t="s">
        <v>31</v>
      </c>
      <c r="C13" s="21">
        <v>1</v>
      </c>
      <c r="D13" s="22" t="s">
        <v>32</v>
      </c>
      <c r="E13" s="23" t="s">
        <v>33</v>
      </c>
      <c r="F13" s="24">
        <v>1476</v>
      </c>
      <c r="G13" s="24">
        <v>1484</v>
      </c>
      <c r="H13" s="25">
        <f t="shared" si="1"/>
        <v>2.19</v>
      </c>
      <c r="I13" s="23" t="s">
        <v>11</v>
      </c>
      <c r="J13" s="23"/>
      <c r="K13" s="27"/>
      <c r="L13" s="3"/>
      <c r="M13" s="31">
        <f t="shared" si="0"/>
        <v>0</v>
      </c>
      <c r="N13" s="32">
        <f t="shared" si="2"/>
        <v>0</v>
      </c>
      <c r="O13" s="1"/>
    </row>
    <row r="14" spans="1:17" s="4" customFormat="1" ht="27.75" customHeight="1" x14ac:dyDescent="0.25">
      <c r="B14" s="20">
        <v>4138</v>
      </c>
      <c r="C14" s="21">
        <v>1</v>
      </c>
      <c r="D14" s="22" t="s">
        <v>34</v>
      </c>
      <c r="E14" s="23" t="s">
        <v>35</v>
      </c>
      <c r="F14" s="24">
        <v>1820</v>
      </c>
      <c r="G14" s="24">
        <f>2000+150</f>
        <v>2150</v>
      </c>
      <c r="H14" s="25">
        <f t="shared" si="1"/>
        <v>3.91</v>
      </c>
      <c r="I14" s="23" t="s">
        <v>11</v>
      </c>
      <c r="J14" s="23"/>
      <c r="K14" s="27" t="s">
        <v>36</v>
      </c>
      <c r="L14" s="3"/>
      <c r="M14" s="31">
        <f t="shared" si="0"/>
        <v>0</v>
      </c>
      <c r="N14" s="32">
        <f t="shared" si="2"/>
        <v>0</v>
      </c>
      <c r="O14" s="1"/>
    </row>
    <row r="15" spans="1:17" s="4" customFormat="1" ht="27.75" customHeight="1" x14ac:dyDescent="0.25">
      <c r="B15" s="20" t="s">
        <v>37</v>
      </c>
      <c r="C15" s="21">
        <v>1</v>
      </c>
      <c r="D15" s="22" t="s">
        <v>38</v>
      </c>
      <c r="E15" s="23"/>
      <c r="F15" s="24">
        <f>4300+150</f>
        <v>4450</v>
      </c>
      <c r="G15" s="24">
        <f>1526+150</f>
        <v>1676</v>
      </c>
      <c r="H15" s="25">
        <f t="shared" si="1"/>
        <v>7.46</v>
      </c>
      <c r="I15" s="23" t="s">
        <v>11</v>
      </c>
      <c r="J15" s="23"/>
      <c r="K15" s="27" t="s">
        <v>39</v>
      </c>
      <c r="L15" s="3"/>
      <c r="M15" s="31">
        <f t="shared" si="0"/>
        <v>0</v>
      </c>
      <c r="N15" s="32">
        <f t="shared" si="2"/>
        <v>0</v>
      </c>
      <c r="O15" s="1"/>
    </row>
    <row r="16" spans="1:17" s="4" customFormat="1" ht="27.75" customHeight="1" x14ac:dyDescent="0.25">
      <c r="B16" s="20" t="s">
        <v>40</v>
      </c>
      <c r="C16" s="21">
        <v>1</v>
      </c>
      <c r="D16" s="22" t="s">
        <v>38</v>
      </c>
      <c r="E16" s="23" t="s">
        <v>41</v>
      </c>
      <c r="F16" s="24">
        <f>4200+150</f>
        <v>4350</v>
      </c>
      <c r="G16" s="24">
        <f t="shared" ref="G16:G17" si="3">1526+150</f>
        <v>1676</v>
      </c>
      <c r="H16" s="25">
        <f t="shared" si="1"/>
        <v>7.29</v>
      </c>
      <c r="I16" s="23" t="s">
        <v>11</v>
      </c>
      <c r="J16" s="23"/>
      <c r="K16" s="27" t="s">
        <v>39</v>
      </c>
      <c r="L16" s="3"/>
      <c r="M16" s="31">
        <f t="shared" si="0"/>
        <v>0</v>
      </c>
      <c r="N16" s="32">
        <f t="shared" si="2"/>
        <v>0</v>
      </c>
      <c r="O16" s="1"/>
    </row>
    <row r="17" spans="2:15" s="4" customFormat="1" ht="27.75" customHeight="1" x14ac:dyDescent="0.25">
      <c r="B17" s="20" t="s">
        <v>42</v>
      </c>
      <c r="C17" s="21">
        <v>1</v>
      </c>
      <c r="D17" s="22" t="s">
        <v>38</v>
      </c>
      <c r="E17" s="23"/>
      <c r="F17" s="24">
        <f>3757+150</f>
        <v>3907</v>
      </c>
      <c r="G17" s="24">
        <f t="shared" si="3"/>
        <v>1676</v>
      </c>
      <c r="H17" s="25">
        <f t="shared" si="1"/>
        <v>6.55</v>
      </c>
      <c r="I17" s="23" t="s">
        <v>11</v>
      </c>
      <c r="J17" s="23"/>
      <c r="K17" s="27" t="s">
        <v>39</v>
      </c>
      <c r="L17" s="3"/>
      <c r="M17" s="31">
        <f t="shared" si="0"/>
        <v>0</v>
      </c>
      <c r="N17" s="32">
        <f t="shared" si="2"/>
        <v>0</v>
      </c>
      <c r="O17" s="1"/>
    </row>
    <row r="18" spans="2:15" ht="38.25" customHeight="1" thickBot="1" x14ac:dyDescent="0.3">
      <c r="B18" s="28" t="s">
        <v>46</v>
      </c>
      <c r="C18" s="29">
        <v>10</v>
      </c>
      <c r="D18" s="39" t="s">
        <v>51</v>
      </c>
      <c r="E18" s="40"/>
      <c r="F18" s="40"/>
      <c r="G18" s="40"/>
      <c r="H18" s="40"/>
      <c r="I18" s="40"/>
      <c r="J18" s="40"/>
      <c r="K18" s="41"/>
      <c r="L18" s="5"/>
      <c r="M18" s="33">
        <f t="shared" si="0"/>
        <v>0</v>
      </c>
      <c r="N18" s="32">
        <f t="shared" si="2"/>
        <v>0</v>
      </c>
      <c r="O18"/>
    </row>
    <row r="19" spans="2:15" ht="32.25" customHeight="1" thickBot="1" x14ac:dyDescent="0.3">
      <c r="B19" s="42" t="s">
        <v>49</v>
      </c>
      <c r="C19" s="43"/>
      <c r="D19" s="43"/>
      <c r="E19" s="43"/>
      <c r="F19" s="43"/>
      <c r="G19" s="43"/>
      <c r="H19" s="43"/>
      <c r="I19" s="43"/>
      <c r="J19" s="43"/>
      <c r="K19" s="43"/>
      <c r="L19" s="44"/>
      <c r="M19" s="34">
        <f>SUM(M4:M18)</f>
        <v>0</v>
      </c>
      <c r="N19" s="35">
        <f>SUM(N4:N18)</f>
        <v>0</v>
      </c>
    </row>
    <row r="20" spans="2:15" ht="7.5" customHeigh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7"/>
      <c r="N20" s="8"/>
    </row>
    <row r="21" spans="2:15" ht="15.75" x14ac:dyDescent="0.25">
      <c r="B21" s="37" t="s">
        <v>52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</row>
    <row r="22" spans="2:15" x14ac:dyDescent="0.25">
      <c r="B22" s="36" t="s">
        <v>60</v>
      </c>
      <c r="C22"/>
      <c r="D22"/>
      <c r="E22"/>
      <c r="F22"/>
      <c r="G22"/>
      <c r="H22"/>
      <c r="I22"/>
      <c r="J22"/>
      <c r="K22"/>
      <c r="L22"/>
      <c r="M22"/>
      <c r="N22"/>
    </row>
    <row r="23" spans="2:15" x14ac:dyDescent="0.25">
      <c r="B23" s="36" t="s">
        <v>53</v>
      </c>
      <c r="C23"/>
      <c r="D23"/>
      <c r="E23"/>
      <c r="F23"/>
      <c r="G23"/>
      <c r="H23"/>
      <c r="I23"/>
      <c r="J23"/>
      <c r="K23"/>
      <c r="L23"/>
      <c r="M23"/>
      <c r="N23"/>
    </row>
    <row r="24" spans="2:15" x14ac:dyDescent="0.25">
      <c r="B24" s="36" t="s">
        <v>54</v>
      </c>
      <c r="C24"/>
      <c r="D24"/>
      <c r="E24"/>
      <c r="F24"/>
      <c r="G24"/>
      <c r="H24"/>
      <c r="I24"/>
      <c r="J24"/>
      <c r="K24"/>
      <c r="L24"/>
      <c r="M24"/>
      <c r="N24"/>
    </row>
    <row r="25" spans="2:15" x14ac:dyDescent="0.25">
      <c r="B25" s="36" t="s">
        <v>55</v>
      </c>
      <c r="C25"/>
      <c r="D25"/>
      <c r="E25"/>
      <c r="F25"/>
      <c r="G25"/>
      <c r="H25"/>
      <c r="I25"/>
      <c r="J25"/>
      <c r="K25"/>
      <c r="L25"/>
      <c r="M25"/>
      <c r="N25"/>
    </row>
    <row r="26" spans="2:15" x14ac:dyDescent="0.25">
      <c r="B26" s="36" t="s">
        <v>56</v>
      </c>
      <c r="C26"/>
      <c r="D26"/>
      <c r="E26"/>
      <c r="F26"/>
      <c r="G26"/>
      <c r="H26"/>
      <c r="I26"/>
      <c r="J26"/>
      <c r="K26"/>
      <c r="L26"/>
      <c r="M26"/>
      <c r="N26"/>
    </row>
    <row r="27" spans="2:15" x14ac:dyDescent="0.25">
      <c r="B27" s="36" t="s">
        <v>57</v>
      </c>
      <c r="C27"/>
      <c r="D27"/>
      <c r="E27"/>
      <c r="F27"/>
      <c r="G27"/>
      <c r="H27"/>
      <c r="I27"/>
      <c r="J27"/>
      <c r="K27"/>
      <c r="L27"/>
      <c r="M27"/>
      <c r="N27"/>
    </row>
    <row r="28" spans="2:15" x14ac:dyDescent="0.25">
      <c r="B28" s="36" t="s">
        <v>58</v>
      </c>
      <c r="C28"/>
      <c r="D28"/>
      <c r="E28"/>
      <c r="F28"/>
      <c r="G28"/>
      <c r="H28"/>
      <c r="I28"/>
      <c r="J28"/>
      <c r="K28"/>
      <c r="L28"/>
      <c r="M28"/>
      <c r="N28"/>
    </row>
    <row r="33" spans="3:3" x14ac:dyDescent="0.25">
      <c r="C33" s="1" t="s">
        <v>59</v>
      </c>
    </row>
  </sheetData>
  <sheetProtection algorithmName="SHA-512" hashValue="lv+Wv57jkBgkeYXEMIFh8D+8j6Y1gXg+yhcA7ol2G5tmtLvb9+PAyFCijalRRn1vvaOtU25mNdnFpQBxVM3K9g==" saltValue="fcdbP2WS9UQ2g16dJQZj2g==" spinCount="100000" sheet="1" objects="1" scenarios="1"/>
  <mergeCells count="4">
    <mergeCell ref="B21:N21"/>
    <mergeCell ref="B1:N1"/>
    <mergeCell ref="D18:K18"/>
    <mergeCell ref="B19:L19"/>
  </mergeCells>
  <pageMargins left="0.25" right="0.25" top="0.75" bottom="0.75" header="0.3" footer="0.3"/>
  <pageSetup paperSize="9" scale="6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okna KÚ</vt:lpstr>
      <vt:lpstr>'okna KÚ'!Oblast_tisku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Michl Jan</dc:creator>
  <cp:lastModifiedBy>Najmanová Jana</cp:lastModifiedBy>
  <dcterms:created xsi:type="dcterms:W3CDTF">2015-06-05T18:19:34Z</dcterms:created>
  <dcterms:modified xsi:type="dcterms:W3CDTF">2025-04-28T07:22:11Z</dcterms:modified>
</cp:coreProperties>
</file>