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Abc\21001_125_Vlasim-Pavlovice\Digidata\250409-PDPS_dopl 171\03_Soupis\"/>
    </mc:Choice>
  </mc:AlternateContent>
  <xr:revisionPtr revIDLastSave="0" documentId="13_ncr:1_{47B8AAAF-13C0-4DDE-A362-5FEFF66215B7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Rekapitulace" sheetId="19" r:id="rId1"/>
    <sheet name="000" sheetId="2" r:id="rId2"/>
    <sheet name="101" sheetId="3" r:id="rId3"/>
    <sheet name="111" sheetId="4" r:id="rId4"/>
    <sheet name="121" sheetId="5" r:id="rId5"/>
    <sheet name="171.1" sheetId="6" r:id="rId6"/>
    <sheet name="171.2" sheetId="7" r:id="rId7"/>
    <sheet name="211" sheetId="8" r:id="rId8"/>
    <sheet name="212" sheetId="9" r:id="rId9"/>
    <sheet name="301.1" sheetId="10" r:id="rId10"/>
    <sheet name="301.2" sheetId="11" r:id="rId11"/>
    <sheet name="302" sheetId="12" r:id="rId12"/>
    <sheet name="431" sheetId="13" r:id="rId13"/>
    <sheet name="452" sheetId="14" r:id="rId14"/>
    <sheet name="501" sheetId="15" r:id="rId15"/>
    <sheet name="701" sheetId="16" r:id="rId16"/>
    <sheet name="801" sheetId="17" r:id="rId17"/>
    <sheet name="802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8" l="1"/>
  <c r="C26" i="19" s="1"/>
  <c r="I8" i="18"/>
  <c r="O17" i="18"/>
  <c r="I17" i="18"/>
  <c r="I13" i="18"/>
  <c r="O13" i="18" s="1"/>
  <c r="I9" i="18"/>
  <c r="O9" i="18" s="1"/>
  <c r="I90" i="17"/>
  <c r="O90" i="17" s="1"/>
  <c r="I86" i="17"/>
  <c r="O86" i="17" s="1"/>
  <c r="I82" i="17"/>
  <c r="O82" i="17" s="1"/>
  <c r="O78" i="17"/>
  <c r="I78" i="17"/>
  <c r="O74" i="17"/>
  <c r="I74" i="17"/>
  <c r="I70" i="17"/>
  <c r="O70" i="17" s="1"/>
  <c r="I66" i="17"/>
  <c r="O66" i="17" s="1"/>
  <c r="I62" i="17"/>
  <c r="O62" i="17" s="1"/>
  <c r="I58" i="17"/>
  <c r="O58" i="17" s="1"/>
  <c r="I54" i="17"/>
  <c r="O54" i="17" s="1"/>
  <c r="I50" i="17"/>
  <c r="O50" i="17" s="1"/>
  <c r="O46" i="17"/>
  <c r="I46" i="17"/>
  <c r="O42" i="17"/>
  <c r="I42" i="17"/>
  <c r="I38" i="17"/>
  <c r="O38" i="17" s="1"/>
  <c r="I34" i="17"/>
  <c r="O34" i="17" s="1"/>
  <c r="I30" i="17"/>
  <c r="O30" i="17" s="1"/>
  <c r="I26" i="17"/>
  <c r="O26" i="17" s="1"/>
  <c r="I22" i="17"/>
  <c r="O22" i="17" s="1"/>
  <c r="I8" i="17"/>
  <c r="O17" i="17"/>
  <c r="I17" i="17"/>
  <c r="I13" i="17"/>
  <c r="O13" i="17" s="1"/>
  <c r="I9" i="17"/>
  <c r="O9" i="17" s="1"/>
  <c r="D25" i="19" s="1"/>
  <c r="I79" i="16"/>
  <c r="I78" i="16" s="1"/>
  <c r="I74" i="16"/>
  <c r="I73" i="16" s="1"/>
  <c r="I69" i="16"/>
  <c r="I68" i="16" s="1"/>
  <c r="I59" i="16"/>
  <c r="O64" i="16"/>
  <c r="I64" i="16"/>
  <c r="O60" i="16"/>
  <c r="I60" i="16"/>
  <c r="O55" i="16"/>
  <c r="I55" i="16"/>
  <c r="I51" i="16"/>
  <c r="I50" i="16" s="1"/>
  <c r="I46" i="16"/>
  <c r="O46" i="16" s="1"/>
  <c r="I42" i="16"/>
  <c r="O42" i="16" s="1"/>
  <c r="I38" i="16"/>
  <c r="O38" i="16" s="1"/>
  <c r="O34" i="16"/>
  <c r="I34" i="16"/>
  <c r="O30" i="16"/>
  <c r="I30" i="16"/>
  <c r="I26" i="16"/>
  <c r="O26" i="16" s="1"/>
  <c r="O22" i="16"/>
  <c r="I22" i="16"/>
  <c r="I18" i="16"/>
  <c r="O18" i="16" s="1"/>
  <c r="I14" i="16"/>
  <c r="I13" i="16" s="1"/>
  <c r="I9" i="16"/>
  <c r="I8" i="16" s="1"/>
  <c r="I3" i="16" s="1"/>
  <c r="C24" i="19" s="1"/>
  <c r="I100" i="15"/>
  <c r="I105" i="15"/>
  <c r="O105" i="15" s="1"/>
  <c r="I101" i="15"/>
  <c r="O101" i="15" s="1"/>
  <c r="O96" i="15"/>
  <c r="I96" i="15"/>
  <c r="I92" i="15"/>
  <c r="O92" i="15" s="1"/>
  <c r="I88" i="15"/>
  <c r="O88" i="15" s="1"/>
  <c r="I84" i="15"/>
  <c r="O84" i="15" s="1"/>
  <c r="I80" i="15"/>
  <c r="O80" i="15" s="1"/>
  <c r="O76" i="15"/>
  <c r="I76" i="15"/>
  <c r="O72" i="15"/>
  <c r="I72" i="15"/>
  <c r="I68" i="15"/>
  <c r="O68" i="15" s="1"/>
  <c r="O64" i="15"/>
  <c r="I64" i="15"/>
  <c r="I59" i="15"/>
  <c r="O59" i="15" s="1"/>
  <c r="O55" i="15"/>
  <c r="I55" i="15"/>
  <c r="I50" i="15"/>
  <c r="O50" i="15" s="1"/>
  <c r="O46" i="15"/>
  <c r="I46" i="15"/>
  <c r="O42" i="15"/>
  <c r="I42" i="15"/>
  <c r="I38" i="15"/>
  <c r="O38" i="15" s="1"/>
  <c r="I34" i="15"/>
  <c r="O34" i="15" s="1"/>
  <c r="I30" i="15"/>
  <c r="O30" i="15" s="1"/>
  <c r="I26" i="15"/>
  <c r="O26" i="15" s="1"/>
  <c r="I22" i="15"/>
  <c r="O22" i="15" s="1"/>
  <c r="I8" i="15"/>
  <c r="O17" i="15"/>
  <c r="I17" i="15"/>
  <c r="I13" i="15"/>
  <c r="O13" i="15" s="1"/>
  <c r="I9" i="15"/>
  <c r="O9" i="15" s="1"/>
  <c r="I73" i="14"/>
  <c r="O73" i="14" s="1"/>
  <c r="I69" i="14"/>
  <c r="O69" i="14" s="1"/>
  <c r="O65" i="14"/>
  <c r="I65" i="14"/>
  <c r="I64" i="14" s="1"/>
  <c r="I60" i="14"/>
  <c r="O56" i="14"/>
  <c r="I56" i="14"/>
  <c r="O52" i="14"/>
  <c r="I52" i="14"/>
  <c r="I48" i="14"/>
  <c r="O48" i="14" s="1"/>
  <c r="O44" i="14"/>
  <c r="I44" i="14"/>
  <c r="I39" i="14"/>
  <c r="O39" i="14" s="1"/>
  <c r="I34" i="14"/>
  <c r="O34" i="14" s="1"/>
  <c r="I30" i="14"/>
  <c r="O26" i="14"/>
  <c r="I26" i="14"/>
  <c r="O22" i="14"/>
  <c r="I22" i="14"/>
  <c r="I18" i="14"/>
  <c r="O18" i="14" s="1"/>
  <c r="O14" i="14"/>
  <c r="I14" i="14"/>
  <c r="I9" i="14"/>
  <c r="O9" i="14" s="1"/>
  <c r="I125" i="13"/>
  <c r="O125" i="13" s="1"/>
  <c r="O121" i="13"/>
  <c r="I121" i="13"/>
  <c r="I117" i="13"/>
  <c r="I112" i="13" s="1"/>
  <c r="I113" i="13"/>
  <c r="O113" i="13" s="1"/>
  <c r="O109" i="13"/>
  <c r="I109" i="13"/>
  <c r="I105" i="13"/>
  <c r="O105" i="13" s="1"/>
  <c r="I102" i="13"/>
  <c r="O102" i="13" s="1"/>
  <c r="I99" i="13"/>
  <c r="O99" i="13" s="1"/>
  <c r="I95" i="13"/>
  <c r="O95" i="13" s="1"/>
  <c r="O91" i="13"/>
  <c r="I91" i="13"/>
  <c r="O88" i="13"/>
  <c r="I88" i="13"/>
  <c r="I85" i="13"/>
  <c r="O85" i="13" s="1"/>
  <c r="O81" i="13"/>
  <c r="I81" i="13"/>
  <c r="I77" i="13"/>
  <c r="O77" i="13" s="1"/>
  <c r="I73" i="13"/>
  <c r="O73" i="13" s="1"/>
  <c r="I69" i="13"/>
  <c r="O69" i="13" s="1"/>
  <c r="I65" i="13"/>
  <c r="O65" i="13" s="1"/>
  <c r="O61" i="13"/>
  <c r="I61" i="13"/>
  <c r="I56" i="13" s="1"/>
  <c r="O57" i="13"/>
  <c r="I57" i="13"/>
  <c r="I51" i="13"/>
  <c r="O52" i="13"/>
  <c r="I52" i="13"/>
  <c r="I47" i="13"/>
  <c r="O47" i="13" s="1"/>
  <c r="O42" i="13"/>
  <c r="I42" i="13"/>
  <c r="I38" i="13"/>
  <c r="O38" i="13" s="1"/>
  <c r="O34" i="13"/>
  <c r="I34" i="13"/>
  <c r="I30" i="13"/>
  <c r="O30" i="13" s="1"/>
  <c r="I26" i="13"/>
  <c r="O26" i="13" s="1"/>
  <c r="O22" i="13"/>
  <c r="I22" i="13"/>
  <c r="I18" i="13"/>
  <c r="O18" i="13" s="1"/>
  <c r="I14" i="13"/>
  <c r="O14" i="13" s="1"/>
  <c r="I8" i="13"/>
  <c r="I9" i="13"/>
  <c r="O9" i="13" s="1"/>
  <c r="I88" i="12"/>
  <c r="O93" i="12"/>
  <c r="I93" i="12"/>
  <c r="O89" i="12"/>
  <c r="I89" i="12"/>
  <c r="O84" i="12"/>
  <c r="I84" i="12"/>
  <c r="I80" i="12"/>
  <c r="O80" i="12" s="1"/>
  <c r="I76" i="12"/>
  <c r="O76" i="12" s="1"/>
  <c r="O72" i="12"/>
  <c r="I72" i="12"/>
  <c r="I68" i="12"/>
  <c r="O68" i="12" s="1"/>
  <c r="O64" i="12"/>
  <c r="I64" i="12"/>
  <c r="I60" i="12"/>
  <c r="O60" i="12" s="1"/>
  <c r="I56" i="12"/>
  <c r="O56" i="12" s="1"/>
  <c r="O52" i="12"/>
  <c r="I52" i="12"/>
  <c r="I48" i="12"/>
  <c r="O48" i="12" s="1"/>
  <c r="I44" i="12"/>
  <c r="I43" i="12" s="1"/>
  <c r="I38" i="12"/>
  <c r="I39" i="12"/>
  <c r="O39" i="12" s="1"/>
  <c r="I13" i="12"/>
  <c r="O34" i="12"/>
  <c r="I34" i="12"/>
  <c r="I30" i="12"/>
  <c r="O30" i="12" s="1"/>
  <c r="I26" i="12"/>
  <c r="O26" i="12" s="1"/>
  <c r="O22" i="12"/>
  <c r="I22" i="12"/>
  <c r="I18" i="12"/>
  <c r="O18" i="12" s="1"/>
  <c r="I14" i="12"/>
  <c r="O14" i="12" s="1"/>
  <c r="I8" i="12"/>
  <c r="I9" i="12"/>
  <c r="O9" i="12" s="1"/>
  <c r="I69" i="11"/>
  <c r="O74" i="11"/>
  <c r="I74" i="11"/>
  <c r="O70" i="11"/>
  <c r="I70" i="11"/>
  <c r="O65" i="11"/>
  <c r="I65" i="11"/>
  <c r="I61" i="11"/>
  <c r="I60" i="11" s="1"/>
  <c r="I56" i="11"/>
  <c r="O56" i="11" s="1"/>
  <c r="I52" i="11"/>
  <c r="O52" i="11" s="1"/>
  <c r="I48" i="11"/>
  <c r="O44" i="11"/>
  <c r="I44" i="11"/>
  <c r="O40" i="11"/>
  <c r="I40" i="11"/>
  <c r="I34" i="11"/>
  <c r="O35" i="11"/>
  <c r="I35" i="11"/>
  <c r="I30" i="11"/>
  <c r="O30" i="11" s="1"/>
  <c r="I26" i="11"/>
  <c r="O26" i="11" s="1"/>
  <c r="I22" i="11"/>
  <c r="O22" i="11" s="1"/>
  <c r="I18" i="11"/>
  <c r="O18" i="11" s="1"/>
  <c r="O14" i="11"/>
  <c r="I14" i="11"/>
  <c r="I8" i="11"/>
  <c r="I9" i="11"/>
  <c r="O9" i="11" s="1"/>
  <c r="I134" i="10"/>
  <c r="O134" i="10" s="1"/>
  <c r="I130" i="10"/>
  <c r="O130" i="10" s="1"/>
  <c r="O126" i="10"/>
  <c r="I126" i="10"/>
  <c r="I125" i="10" s="1"/>
  <c r="I121" i="10"/>
  <c r="O121" i="10" s="1"/>
  <c r="O117" i="10"/>
  <c r="I117" i="10"/>
  <c r="O113" i="10"/>
  <c r="I113" i="10"/>
  <c r="O109" i="10"/>
  <c r="I109" i="10"/>
  <c r="I105" i="10"/>
  <c r="O105" i="10" s="1"/>
  <c r="I101" i="10"/>
  <c r="O101" i="10" s="1"/>
  <c r="I97" i="10"/>
  <c r="O97" i="10" s="1"/>
  <c r="I93" i="10"/>
  <c r="O93" i="10" s="1"/>
  <c r="I89" i="10"/>
  <c r="O85" i="10"/>
  <c r="I85" i="10"/>
  <c r="O81" i="10"/>
  <c r="I81" i="10"/>
  <c r="O76" i="10"/>
  <c r="I76" i="10"/>
  <c r="I72" i="10"/>
  <c r="O72" i="10" s="1"/>
  <c r="I68" i="10"/>
  <c r="O68" i="10" s="1"/>
  <c r="O64" i="10"/>
  <c r="I64" i="10"/>
  <c r="I60" i="10"/>
  <c r="O60" i="10" s="1"/>
  <c r="O56" i="10"/>
  <c r="I56" i="10"/>
  <c r="I55" i="10" s="1"/>
  <c r="I50" i="10"/>
  <c r="O51" i="10"/>
  <c r="I51" i="10"/>
  <c r="O46" i="10"/>
  <c r="I46" i="10"/>
  <c r="I42" i="10"/>
  <c r="O42" i="10" s="1"/>
  <c r="I38" i="10"/>
  <c r="O38" i="10" s="1"/>
  <c r="O34" i="10"/>
  <c r="I34" i="10"/>
  <c r="I30" i="10"/>
  <c r="O30" i="10" s="1"/>
  <c r="O26" i="10"/>
  <c r="I26" i="10"/>
  <c r="I22" i="10"/>
  <c r="O22" i="10" s="1"/>
  <c r="I18" i="10"/>
  <c r="O18" i="10" s="1"/>
  <c r="O14" i="10"/>
  <c r="I14" i="10"/>
  <c r="I9" i="10"/>
  <c r="I8" i="10" s="1"/>
  <c r="I164" i="9"/>
  <c r="O164" i="9" s="1"/>
  <c r="I160" i="9"/>
  <c r="O157" i="9"/>
  <c r="I157" i="9"/>
  <c r="O153" i="9"/>
  <c r="I153" i="9"/>
  <c r="O150" i="9"/>
  <c r="I150" i="9"/>
  <c r="I145" i="9"/>
  <c r="O145" i="9" s="1"/>
  <c r="I141" i="9"/>
  <c r="I140" i="9" s="1"/>
  <c r="I135" i="9"/>
  <c r="I136" i="9"/>
  <c r="O136" i="9" s="1"/>
  <c r="I126" i="9"/>
  <c r="O131" i="9"/>
  <c r="I131" i="9"/>
  <c r="I127" i="9"/>
  <c r="O127" i="9" s="1"/>
  <c r="O122" i="9"/>
  <c r="I122" i="9"/>
  <c r="O118" i="9"/>
  <c r="I118" i="9"/>
  <c r="I114" i="9"/>
  <c r="O114" i="9" s="1"/>
  <c r="I110" i="9"/>
  <c r="I109" i="9" s="1"/>
  <c r="I105" i="9"/>
  <c r="O105" i="9" s="1"/>
  <c r="O101" i="9"/>
  <c r="I101" i="9"/>
  <c r="I98" i="9"/>
  <c r="O98" i="9" s="1"/>
  <c r="I94" i="9"/>
  <c r="O94" i="9" s="1"/>
  <c r="O90" i="9"/>
  <c r="I90" i="9"/>
  <c r="I86" i="9"/>
  <c r="O86" i="9" s="1"/>
  <c r="I82" i="9"/>
  <c r="O82" i="9" s="1"/>
  <c r="O78" i="9"/>
  <c r="I78" i="9"/>
  <c r="I74" i="9"/>
  <c r="O74" i="9" s="1"/>
  <c r="O70" i="9"/>
  <c r="I70" i="9"/>
  <c r="I66" i="9"/>
  <c r="O66" i="9" s="1"/>
  <c r="I62" i="9"/>
  <c r="O62" i="9" s="1"/>
  <c r="O58" i="9"/>
  <c r="I58" i="9"/>
  <c r="I54" i="9"/>
  <c r="O54" i="9" s="1"/>
  <c r="I50" i="9"/>
  <c r="I49" i="9" s="1"/>
  <c r="I45" i="9"/>
  <c r="O45" i="9" s="1"/>
  <c r="I41" i="9"/>
  <c r="O37" i="9"/>
  <c r="I37" i="9"/>
  <c r="O33" i="9"/>
  <c r="I33" i="9"/>
  <c r="O29" i="9"/>
  <c r="I29" i="9"/>
  <c r="O25" i="9"/>
  <c r="I25" i="9"/>
  <c r="I21" i="9"/>
  <c r="O21" i="9" s="1"/>
  <c r="I17" i="9"/>
  <c r="O17" i="9" s="1"/>
  <c r="I13" i="9"/>
  <c r="O13" i="9" s="1"/>
  <c r="O9" i="9"/>
  <c r="I9" i="9"/>
  <c r="I8" i="9" s="1"/>
  <c r="I148" i="8"/>
  <c r="O148" i="8" s="1"/>
  <c r="O144" i="8"/>
  <c r="I144" i="8"/>
  <c r="I141" i="8"/>
  <c r="O141" i="8" s="1"/>
  <c r="I137" i="8"/>
  <c r="I133" i="8" s="1"/>
  <c r="O134" i="8"/>
  <c r="I134" i="8"/>
  <c r="I129" i="8"/>
  <c r="O125" i="8"/>
  <c r="I125" i="8"/>
  <c r="I111" i="8"/>
  <c r="I120" i="8"/>
  <c r="O120" i="8" s="1"/>
  <c r="O116" i="8"/>
  <c r="I116" i="8"/>
  <c r="I112" i="8"/>
  <c r="O112" i="8" s="1"/>
  <c r="I107" i="8"/>
  <c r="I106" i="8" s="1"/>
  <c r="I103" i="8"/>
  <c r="O103" i="8" s="1"/>
  <c r="O100" i="8"/>
  <c r="I100" i="8"/>
  <c r="I99" i="8" s="1"/>
  <c r="I90" i="8"/>
  <c r="O95" i="8"/>
  <c r="I95" i="8"/>
  <c r="O91" i="8"/>
  <c r="I91" i="8"/>
  <c r="I86" i="8"/>
  <c r="O86" i="8" s="1"/>
  <c r="I82" i="8"/>
  <c r="O82" i="8" s="1"/>
  <c r="O78" i="8"/>
  <c r="I78" i="8"/>
  <c r="I74" i="8"/>
  <c r="O74" i="8" s="1"/>
  <c r="I49" i="8"/>
  <c r="O69" i="8"/>
  <c r="I69" i="8"/>
  <c r="O65" i="8"/>
  <c r="I65" i="8"/>
  <c r="O61" i="8"/>
  <c r="I61" i="8"/>
  <c r="O57" i="8"/>
  <c r="I57" i="8"/>
  <c r="I53" i="8"/>
  <c r="O53" i="8" s="1"/>
  <c r="I50" i="8"/>
  <c r="O50" i="8" s="1"/>
  <c r="I45" i="8"/>
  <c r="O45" i="8" s="1"/>
  <c r="O41" i="8"/>
  <c r="I41" i="8"/>
  <c r="I37" i="8"/>
  <c r="O37" i="8" s="1"/>
  <c r="I33" i="8"/>
  <c r="O33" i="8" s="1"/>
  <c r="O29" i="8"/>
  <c r="I29" i="8"/>
  <c r="I25" i="8"/>
  <c r="O25" i="8" s="1"/>
  <c r="I21" i="8"/>
  <c r="O21" i="8" s="1"/>
  <c r="O17" i="8"/>
  <c r="I17" i="8"/>
  <c r="I16" i="8" s="1"/>
  <c r="I13" i="8"/>
  <c r="O9" i="8"/>
  <c r="I9" i="8"/>
  <c r="O140" i="7"/>
  <c r="I140" i="7"/>
  <c r="O136" i="7"/>
  <c r="I136" i="7"/>
  <c r="I132" i="7"/>
  <c r="O132" i="7" s="1"/>
  <c r="I128" i="7"/>
  <c r="O128" i="7" s="1"/>
  <c r="I124" i="7"/>
  <c r="O124" i="7" s="1"/>
  <c r="I120" i="7"/>
  <c r="O120" i="7" s="1"/>
  <c r="O116" i="7"/>
  <c r="I116" i="7"/>
  <c r="O112" i="7"/>
  <c r="I112" i="7"/>
  <c r="O108" i="7"/>
  <c r="I108" i="7"/>
  <c r="O104" i="7"/>
  <c r="I104" i="7"/>
  <c r="I100" i="7"/>
  <c r="O100" i="7" s="1"/>
  <c r="I96" i="7"/>
  <c r="O96" i="7" s="1"/>
  <c r="I92" i="7"/>
  <c r="O92" i="7" s="1"/>
  <c r="I88" i="7"/>
  <c r="O88" i="7" s="1"/>
  <c r="O84" i="7"/>
  <c r="I84" i="7"/>
  <c r="O80" i="7"/>
  <c r="I80" i="7"/>
  <c r="O76" i="7"/>
  <c r="I76" i="7"/>
  <c r="O72" i="7"/>
  <c r="I72" i="7"/>
  <c r="I68" i="7"/>
  <c r="O68" i="7" s="1"/>
  <c r="I64" i="7"/>
  <c r="O64" i="7" s="1"/>
  <c r="I60" i="7"/>
  <c r="O60" i="7" s="1"/>
  <c r="I38" i="7"/>
  <c r="O55" i="7"/>
  <c r="I55" i="7"/>
  <c r="I51" i="7"/>
  <c r="O51" i="7" s="1"/>
  <c r="I47" i="7"/>
  <c r="O47" i="7" s="1"/>
  <c r="O43" i="7"/>
  <c r="I43" i="7"/>
  <c r="I39" i="7"/>
  <c r="O39" i="7" s="1"/>
  <c r="I34" i="7"/>
  <c r="O34" i="7" s="1"/>
  <c r="I30" i="7"/>
  <c r="O30" i="7" s="1"/>
  <c r="I26" i="7"/>
  <c r="O22" i="7"/>
  <c r="I22" i="7"/>
  <c r="O18" i="7"/>
  <c r="I18" i="7"/>
  <c r="O14" i="7"/>
  <c r="I14" i="7"/>
  <c r="I9" i="7"/>
  <c r="I8" i="7" s="1"/>
  <c r="O157" i="6"/>
  <c r="I157" i="6"/>
  <c r="I153" i="6"/>
  <c r="O153" i="6" s="1"/>
  <c r="O149" i="6"/>
  <c r="I149" i="6"/>
  <c r="I148" i="6" s="1"/>
  <c r="O144" i="6"/>
  <c r="I144" i="6"/>
  <c r="O140" i="6"/>
  <c r="I140" i="6"/>
  <c r="O136" i="6"/>
  <c r="I136" i="6"/>
  <c r="I132" i="6"/>
  <c r="O132" i="6" s="1"/>
  <c r="I128" i="6"/>
  <c r="O128" i="6" s="1"/>
  <c r="I124" i="6"/>
  <c r="O124" i="6" s="1"/>
  <c r="I120" i="6"/>
  <c r="O120" i="6" s="1"/>
  <c r="O116" i="6"/>
  <c r="I116" i="6"/>
  <c r="I103" i="6" s="1"/>
  <c r="O112" i="6"/>
  <c r="I112" i="6"/>
  <c r="O108" i="6"/>
  <c r="I108" i="6"/>
  <c r="O104" i="6"/>
  <c r="I104" i="6"/>
  <c r="I99" i="6"/>
  <c r="O99" i="6" s="1"/>
  <c r="O95" i="6"/>
  <c r="I95" i="6"/>
  <c r="I90" i="6"/>
  <c r="O90" i="6" s="1"/>
  <c r="O86" i="6"/>
  <c r="I86" i="6"/>
  <c r="O82" i="6"/>
  <c r="I82" i="6"/>
  <c r="O78" i="6"/>
  <c r="I78" i="6"/>
  <c r="O74" i="6"/>
  <c r="I74" i="6"/>
  <c r="I70" i="6"/>
  <c r="O70" i="6" s="1"/>
  <c r="I66" i="6"/>
  <c r="O66" i="6" s="1"/>
  <c r="I62" i="6"/>
  <c r="O62" i="6" s="1"/>
  <c r="I58" i="6"/>
  <c r="O58" i="6" s="1"/>
  <c r="O54" i="6"/>
  <c r="I54" i="6"/>
  <c r="O50" i="6"/>
  <c r="I50" i="6"/>
  <c r="O46" i="6"/>
  <c r="I46" i="6"/>
  <c r="O42" i="6"/>
  <c r="I42" i="6"/>
  <c r="I38" i="6"/>
  <c r="O38" i="6" s="1"/>
  <c r="I34" i="6"/>
  <c r="O34" i="6" s="1"/>
  <c r="I30" i="6"/>
  <c r="O30" i="6" s="1"/>
  <c r="I26" i="6"/>
  <c r="O22" i="6"/>
  <c r="I22" i="6"/>
  <c r="I8" i="6"/>
  <c r="I17" i="6"/>
  <c r="O17" i="6" s="1"/>
  <c r="O13" i="6"/>
  <c r="I13" i="6"/>
  <c r="I9" i="6"/>
  <c r="O9" i="6" s="1"/>
  <c r="O216" i="5"/>
  <c r="I216" i="5"/>
  <c r="I212" i="5"/>
  <c r="O212" i="5" s="1"/>
  <c r="O208" i="5"/>
  <c r="I208" i="5"/>
  <c r="I204" i="5"/>
  <c r="O204" i="5" s="1"/>
  <c r="I200" i="5"/>
  <c r="O200" i="5" s="1"/>
  <c r="O196" i="5"/>
  <c r="I196" i="5"/>
  <c r="I192" i="5"/>
  <c r="O192" i="5" s="1"/>
  <c r="I188" i="5"/>
  <c r="O188" i="5" s="1"/>
  <c r="O184" i="5"/>
  <c r="I184" i="5"/>
  <c r="I180" i="5"/>
  <c r="O180" i="5" s="1"/>
  <c r="O176" i="5"/>
  <c r="I176" i="5"/>
  <c r="I175" i="5" s="1"/>
  <c r="I170" i="5"/>
  <c r="O171" i="5"/>
  <c r="I171" i="5"/>
  <c r="I165" i="5"/>
  <c r="O166" i="5"/>
  <c r="I166" i="5"/>
  <c r="I161" i="5"/>
  <c r="O161" i="5" s="1"/>
  <c r="I157" i="5"/>
  <c r="O157" i="5" s="1"/>
  <c r="I153" i="5"/>
  <c r="O153" i="5" s="1"/>
  <c r="I149" i="5"/>
  <c r="O149" i="5" s="1"/>
  <c r="O145" i="5"/>
  <c r="I145" i="5"/>
  <c r="O141" i="5"/>
  <c r="I141" i="5"/>
  <c r="I135" i="5"/>
  <c r="O136" i="5"/>
  <c r="I136" i="5"/>
  <c r="I131" i="5"/>
  <c r="I130" i="5" s="1"/>
  <c r="O126" i="5"/>
  <c r="I126" i="5"/>
  <c r="I122" i="5"/>
  <c r="O122" i="5" s="1"/>
  <c r="O118" i="5"/>
  <c r="I118" i="5"/>
  <c r="I114" i="5"/>
  <c r="O114" i="5" s="1"/>
  <c r="I110" i="5"/>
  <c r="O110" i="5" s="1"/>
  <c r="O106" i="5"/>
  <c r="I106" i="5"/>
  <c r="I102" i="5"/>
  <c r="O102" i="5" s="1"/>
  <c r="I98" i="5"/>
  <c r="O98" i="5" s="1"/>
  <c r="O94" i="5"/>
  <c r="I94" i="5"/>
  <c r="I90" i="5"/>
  <c r="O90" i="5" s="1"/>
  <c r="O86" i="5"/>
  <c r="I86" i="5"/>
  <c r="I82" i="5"/>
  <c r="O82" i="5" s="1"/>
  <c r="I78" i="5"/>
  <c r="O78" i="5" s="1"/>
  <c r="O74" i="5"/>
  <c r="I74" i="5"/>
  <c r="I70" i="5"/>
  <c r="O70" i="5" s="1"/>
  <c r="I66" i="5"/>
  <c r="O66" i="5" s="1"/>
  <c r="O62" i="5"/>
  <c r="I62" i="5"/>
  <c r="I58" i="5"/>
  <c r="O58" i="5" s="1"/>
  <c r="O54" i="5"/>
  <c r="I54" i="5"/>
  <c r="I50" i="5"/>
  <c r="O50" i="5" s="1"/>
  <c r="I46" i="5"/>
  <c r="O46" i="5" s="1"/>
  <c r="O42" i="5"/>
  <c r="I42" i="5"/>
  <c r="I38" i="5"/>
  <c r="O38" i="5" s="1"/>
  <c r="I34" i="5"/>
  <c r="O34" i="5" s="1"/>
  <c r="O30" i="5"/>
  <c r="I30" i="5"/>
  <c r="I26" i="5"/>
  <c r="I8" i="5"/>
  <c r="O21" i="5"/>
  <c r="I21" i="5"/>
  <c r="O17" i="5"/>
  <c r="I17" i="5"/>
  <c r="O13" i="5"/>
  <c r="I13" i="5"/>
  <c r="O9" i="5"/>
  <c r="I9" i="5"/>
  <c r="I364" i="4"/>
  <c r="O364" i="4" s="1"/>
  <c r="I360" i="4"/>
  <c r="O360" i="4" s="1"/>
  <c r="O356" i="4"/>
  <c r="I356" i="4"/>
  <c r="O352" i="4"/>
  <c r="I352" i="4"/>
  <c r="O348" i="4"/>
  <c r="I348" i="4"/>
  <c r="O344" i="4"/>
  <c r="I344" i="4"/>
  <c r="O340" i="4"/>
  <c r="I340" i="4"/>
  <c r="I336" i="4"/>
  <c r="O336" i="4" s="1"/>
  <c r="I332" i="4"/>
  <c r="O332" i="4" s="1"/>
  <c r="I328" i="4"/>
  <c r="O328" i="4" s="1"/>
  <c r="I324" i="4"/>
  <c r="O324" i="4" s="1"/>
  <c r="O320" i="4"/>
  <c r="I320" i="4"/>
  <c r="O316" i="4"/>
  <c r="I316" i="4"/>
  <c r="O312" i="4"/>
  <c r="I312" i="4"/>
  <c r="O308" i="4"/>
  <c r="I308" i="4"/>
  <c r="I304" i="4"/>
  <c r="O304" i="4" s="1"/>
  <c r="I300" i="4"/>
  <c r="O300" i="4" s="1"/>
  <c r="I296" i="4"/>
  <c r="O296" i="4" s="1"/>
  <c r="I292" i="4"/>
  <c r="O288" i="4"/>
  <c r="I288" i="4"/>
  <c r="O284" i="4"/>
  <c r="I284" i="4"/>
  <c r="O280" i="4"/>
  <c r="I280" i="4"/>
  <c r="O276" i="4"/>
  <c r="I276" i="4"/>
  <c r="I272" i="4"/>
  <c r="O272" i="4" s="1"/>
  <c r="O267" i="4"/>
  <c r="I267" i="4"/>
  <c r="I263" i="4"/>
  <c r="O263" i="4" s="1"/>
  <c r="O259" i="4"/>
  <c r="I259" i="4"/>
  <c r="I254" i="4" s="1"/>
  <c r="I255" i="4"/>
  <c r="O255" i="4" s="1"/>
  <c r="O250" i="4"/>
  <c r="I250" i="4"/>
  <c r="I249" i="4" s="1"/>
  <c r="I245" i="4"/>
  <c r="O245" i="4" s="1"/>
  <c r="I241" i="4"/>
  <c r="O241" i="4" s="1"/>
  <c r="O237" i="4"/>
  <c r="I237" i="4"/>
  <c r="I233" i="4"/>
  <c r="O233" i="4" s="1"/>
  <c r="O229" i="4"/>
  <c r="I229" i="4"/>
  <c r="I225" i="4"/>
  <c r="O225" i="4" s="1"/>
  <c r="I221" i="4"/>
  <c r="O221" i="4" s="1"/>
  <c r="O217" i="4"/>
  <c r="I217" i="4"/>
  <c r="I213" i="4"/>
  <c r="O213" i="4" s="1"/>
  <c r="I209" i="4"/>
  <c r="O209" i="4" s="1"/>
  <c r="O205" i="4"/>
  <c r="I205" i="4"/>
  <c r="I201" i="4"/>
  <c r="O201" i="4" s="1"/>
  <c r="O197" i="4"/>
  <c r="I197" i="4"/>
  <c r="I193" i="4"/>
  <c r="O193" i="4" s="1"/>
  <c r="I189" i="4"/>
  <c r="O189" i="4" s="1"/>
  <c r="O184" i="4"/>
  <c r="I184" i="4"/>
  <c r="I180" i="4"/>
  <c r="O180" i="4" s="1"/>
  <c r="I176" i="4"/>
  <c r="O176" i="4" s="1"/>
  <c r="I172" i="4"/>
  <c r="O172" i="4" s="1"/>
  <c r="I168" i="4"/>
  <c r="I167" i="4" s="1"/>
  <c r="I150" i="4"/>
  <c r="I163" i="4"/>
  <c r="O163" i="4" s="1"/>
  <c r="I159" i="4"/>
  <c r="O159" i="4" s="1"/>
  <c r="O155" i="4"/>
  <c r="I155" i="4"/>
  <c r="I151" i="4"/>
  <c r="O151" i="4" s="1"/>
  <c r="I146" i="4"/>
  <c r="O146" i="4" s="1"/>
  <c r="I142" i="4"/>
  <c r="O142" i="4" s="1"/>
  <c r="O138" i="4"/>
  <c r="I138" i="4"/>
  <c r="O134" i="4"/>
  <c r="I134" i="4"/>
  <c r="O130" i="4"/>
  <c r="I130" i="4"/>
  <c r="O126" i="4"/>
  <c r="I126" i="4"/>
  <c r="O122" i="4"/>
  <c r="I122" i="4"/>
  <c r="I118" i="4"/>
  <c r="O118" i="4" s="1"/>
  <c r="I114" i="4"/>
  <c r="O114" i="4" s="1"/>
  <c r="I110" i="4"/>
  <c r="O110" i="4" s="1"/>
  <c r="I106" i="4"/>
  <c r="O106" i="4" s="1"/>
  <c r="O102" i="4"/>
  <c r="I102" i="4"/>
  <c r="O98" i="4"/>
  <c r="I98" i="4"/>
  <c r="O94" i="4"/>
  <c r="I94" i="4"/>
  <c r="O90" i="4"/>
  <c r="I90" i="4"/>
  <c r="I86" i="4"/>
  <c r="O86" i="4" s="1"/>
  <c r="I82" i="4"/>
  <c r="O82" i="4" s="1"/>
  <c r="I78" i="4"/>
  <c r="O78" i="4" s="1"/>
  <c r="I74" i="4"/>
  <c r="O74" i="4" s="1"/>
  <c r="O70" i="4"/>
  <c r="I70" i="4"/>
  <c r="O66" i="4"/>
  <c r="I66" i="4"/>
  <c r="O62" i="4"/>
  <c r="I62" i="4"/>
  <c r="O58" i="4"/>
  <c r="I58" i="4"/>
  <c r="I54" i="4"/>
  <c r="O54" i="4" s="1"/>
  <c r="I50" i="4"/>
  <c r="O50" i="4" s="1"/>
  <c r="I46" i="4"/>
  <c r="O46" i="4" s="1"/>
  <c r="I42" i="4"/>
  <c r="I25" i="4" s="1"/>
  <c r="O38" i="4"/>
  <c r="I38" i="4"/>
  <c r="O34" i="4"/>
  <c r="I34" i="4"/>
  <c r="O30" i="4"/>
  <c r="I30" i="4"/>
  <c r="O26" i="4"/>
  <c r="I26" i="4"/>
  <c r="I21" i="4"/>
  <c r="O21" i="4" s="1"/>
  <c r="O17" i="4"/>
  <c r="I17" i="4"/>
  <c r="I13" i="4"/>
  <c r="O13" i="4" s="1"/>
  <c r="O9" i="4"/>
  <c r="I9" i="4"/>
  <c r="I8" i="4" s="1"/>
  <c r="I398" i="3"/>
  <c r="O398" i="3" s="1"/>
  <c r="O394" i="3"/>
  <c r="I394" i="3"/>
  <c r="I390" i="3"/>
  <c r="O390" i="3" s="1"/>
  <c r="I386" i="3"/>
  <c r="O386" i="3" s="1"/>
  <c r="O382" i="3"/>
  <c r="I382" i="3"/>
  <c r="I378" i="3"/>
  <c r="O378" i="3" s="1"/>
  <c r="O374" i="3"/>
  <c r="I374" i="3"/>
  <c r="I370" i="3"/>
  <c r="O370" i="3" s="1"/>
  <c r="I366" i="3"/>
  <c r="O366" i="3" s="1"/>
  <c r="O362" i="3"/>
  <c r="I362" i="3"/>
  <c r="I358" i="3"/>
  <c r="O358" i="3" s="1"/>
  <c r="I354" i="3"/>
  <c r="O354" i="3" s="1"/>
  <c r="O350" i="3"/>
  <c r="I350" i="3"/>
  <c r="I346" i="3"/>
  <c r="O346" i="3" s="1"/>
  <c r="O342" i="3"/>
  <c r="I342" i="3"/>
  <c r="I338" i="3"/>
  <c r="O338" i="3" s="1"/>
  <c r="I334" i="3"/>
  <c r="O334" i="3" s="1"/>
  <c r="O330" i="3"/>
  <c r="I330" i="3"/>
  <c r="I326" i="3"/>
  <c r="O326" i="3" s="1"/>
  <c r="I322" i="3"/>
  <c r="O322" i="3" s="1"/>
  <c r="O318" i="3"/>
  <c r="I318" i="3"/>
  <c r="I314" i="3"/>
  <c r="O314" i="3" s="1"/>
  <c r="O310" i="3"/>
  <c r="I310" i="3"/>
  <c r="I306" i="3"/>
  <c r="O306" i="3" s="1"/>
  <c r="I302" i="3"/>
  <c r="O302" i="3" s="1"/>
  <c r="I298" i="3"/>
  <c r="O298" i="3" s="1"/>
  <c r="I294" i="3"/>
  <c r="O294" i="3" s="1"/>
  <c r="I289" i="3"/>
  <c r="O289" i="3" s="1"/>
  <c r="I285" i="3"/>
  <c r="O285" i="3" s="1"/>
  <c r="I281" i="3"/>
  <c r="I276" i="3" s="1"/>
  <c r="O277" i="3"/>
  <c r="I277" i="3"/>
  <c r="I272" i="3"/>
  <c r="O272" i="3" s="1"/>
  <c r="I268" i="3"/>
  <c r="O268" i="3" s="1"/>
  <c r="I264" i="3"/>
  <c r="O264" i="3" s="1"/>
  <c r="I260" i="3"/>
  <c r="O260" i="3" s="1"/>
  <c r="O256" i="3"/>
  <c r="I256" i="3"/>
  <c r="I252" i="3"/>
  <c r="O252" i="3" s="1"/>
  <c r="O248" i="3"/>
  <c r="I248" i="3"/>
  <c r="I244" i="3"/>
  <c r="O244" i="3" s="1"/>
  <c r="I240" i="3"/>
  <c r="O240" i="3" s="1"/>
  <c r="I236" i="3"/>
  <c r="O236" i="3" s="1"/>
  <c r="I232" i="3"/>
  <c r="O232" i="3" s="1"/>
  <c r="I228" i="3"/>
  <c r="O228" i="3" s="1"/>
  <c r="O224" i="3"/>
  <c r="I224" i="3"/>
  <c r="I220" i="3"/>
  <c r="O220" i="3" s="1"/>
  <c r="O216" i="3"/>
  <c r="I216" i="3"/>
  <c r="O211" i="3"/>
  <c r="I211" i="3"/>
  <c r="O207" i="3"/>
  <c r="I207" i="3"/>
  <c r="O203" i="3"/>
  <c r="I203" i="3"/>
  <c r="I199" i="3"/>
  <c r="O199" i="3" s="1"/>
  <c r="I195" i="3"/>
  <c r="I190" i="3"/>
  <c r="O190" i="3" s="1"/>
  <c r="O186" i="3"/>
  <c r="I186" i="3"/>
  <c r="I182" i="3"/>
  <c r="O182" i="3" s="1"/>
  <c r="I178" i="3"/>
  <c r="O178" i="3" s="1"/>
  <c r="I174" i="3"/>
  <c r="O174" i="3" s="1"/>
  <c r="I170" i="3"/>
  <c r="O170" i="3" s="1"/>
  <c r="I166" i="3"/>
  <c r="O166" i="3" s="1"/>
  <c r="O162" i="3"/>
  <c r="I162" i="3"/>
  <c r="I158" i="3"/>
  <c r="O158" i="3" s="1"/>
  <c r="O154" i="3"/>
  <c r="I154" i="3"/>
  <c r="I150" i="3"/>
  <c r="O150" i="3" s="1"/>
  <c r="I146" i="3"/>
  <c r="O146" i="3" s="1"/>
  <c r="I142" i="3"/>
  <c r="O142" i="3" s="1"/>
  <c r="I138" i="3"/>
  <c r="O138" i="3" s="1"/>
  <c r="I134" i="3"/>
  <c r="O134" i="3" s="1"/>
  <c r="O130" i="3"/>
  <c r="I130" i="3"/>
  <c r="I126" i="3"/>
  <c r="O126" i="3" s="1"/>
  <c r="O122" i="3"/>
  <c r="I122" i="3"/>
  <c r="I118" i="3"/>
  <c r="O118" i="3" s="1"/>
  <c r="I114" i="3"/>
  <c r="O114" i="3" s="1"/>
  <c r="I110" i="3"/>
  <c r="O110" i="3" s="1"/>
  <c r="I106" i="3"/>
  <c r="O106" i="3" s="1"/>
  <c r="I102" i="3"/>
  <c r="O102" i="3" s="1"/>
  <c r="O98" i="3"/>
  <c r="I98" i="3"/>
  <c r="I94" i="3"/>
  <c r="O94" i="3" s="1"/>
  <c r="O90" i="3"/>
  <c r="I90" i="3"/>
  <c r="I86" i="3"/>
  <c r="O86" i="3" s="1"/>
  <c r="I82" i="3"/>
  <c r="O82" i="3" s="1"/>
  <c r="I78" i="3"/>
  <c r="O78" i="3" s="1"/>
  <c r="I74" i="3"/>
  <c r="O74" i="3" s="1"/>
  <c r="I70" i="3"/>
  <c r="O70" i="3" s="1"/>
  <c r="O66" i="3"/>
  <c r="I66" i="3"/>
  <c r="I62" i="3"/>
  <c r="O62" i="3" s="1"/>
  <c r="O58" i="3"/>
  <c r="I58" i="3"/>
  <c r="I54" i="3"/>
  <c r="O54" i="3" s="1"/>
  <c r="I50" i="3"/>
  <c r="O50" i="3" s="1"/>
  <c r="O46" i="3"/>
  <c r="I46" i="3"/>
  <c r="I42" i="3"/>
  <c r="O42" i="3" s="1"/>
  <c r="I38" i="3"/>
  <c r="O38" i="3" s="1"/>
  <c r="O34" i="3"/>
  <c r="I34" i="3"/>
  <c r="I29" i="3"/>
  <c r="I8" i="3" s="1"/>
  <c r="O25" i="3"/>
  <c r="I25" i="3"/>
  <c r="O21" i="3"/>
  <c r="I21" i="3"/>
  <c r="O17" i="3"/>
  <c r="I17" i="3"/>
  <c r="O13" i="3"/>
  <c r="I13" i="3"/>
  <c r="I9" i="3"/>
  <c r="O9" i="3" s="1"/>
  <c r="I93" i="2"/>
  <c r="O93" i="2" s="1"/>
  <c r="I89" i="2"/>
  <c r="O89" i="2" s="1"/>
  <c r="O85" i="2"/>
  <c r="I85" i="2"/>
  <c r="O81" i="2"/>
  <c r="I81" i="2"/>
  <c r="O77" i="2"/>
  <c r="I77" i="2"/>
  <c r="O73" i="2"/>
  <c r="I73" i="2"/>
  <c r="I69" i="2"/>
  <c r="O69" i="2" s="1"/>
  <c r="I65" i="2"/>
  <c r="O65" i="2" s="1"/>
  <c r="I61" i="2"/>
  <c r="O61" i="2" s="1"/>
  <c r="O57" i="2"/>
  <c r="I57" i="2"/>
  <c r="O53" i="2"/>
  <c r="I53" i="2"/>
  <c r="O49" i="2"/>
  <c r="I49" i="2"/>
  <c r="O45" i="2"/>
  <c r="I45" i="2"/>
  <c r="O41" i="2"/>
  <c r="I41" i="2"/>
  <c r="I37" i="2"/>
  <c r="O37" i="2" s="1"/>
  <c r="I33" i="2"/>
  <c r="O33" i="2" s="1"/>
  <c r="I29" i="2"/>
  <c r="O29" i="2" s="1"/>
  <c r="I25" i="2"/>
  <c r="I8" i="2" s="1"/>
  <c r="I3" i="2" s="1"/>
  <c r="C10" i="19" s="1"/>
  <c r="O21" i="2"/>
  <c r="I21" i="2"/>
  <c r="O17" i="2"/>
  <c r="I17" i="2"/>
  <c r="O13" i="2"/>
  <c r="I13" i="2"/>
  <c r="O9" i="2"/>
  <c r="I9" i="2"/>
  <c r="O42" i="4" l="1"/>
  <c r="O25" i="2"/>
  <c r="D10" i="19" s="1"/>
  <c r="E10" i="19" s="1"/>
  <c r="I124" i="8"/>
  <c r="O129" i="8"/>
  <c r="I3" i="10"/>
  <c r="C18" i="19" s="1"/>
  <c r="O160" i="9"/>
  <c r="I149" i="9"/>
  <c r="I13" i="11"/>
  <c r="I3" i="11" s="1"/>
  <c r="C19" i="19" s="1"/>
  <c r="I215" i="3"/>
  <c r="D26" i="19"/>
  <c r="E26" i="19" s="1"/>
  <c r="D23" i="19"/>
  <c r="D12" i="19"/>
  <c r="O13" i="8"/>
  <c r="I8" i="8"/>
  <c r="O30" i="14"/>
  <c r="D22" i="19" s="1"/>
  <c r="I13" i="14"/>
  <c r="O168" i="4"/>
  <c r="I80" i="10"/>
  <c r="O89" i="10"/>
  <c r="O26" i="6"/>
  <c r="I21" i="6"/>
  <c r="O26" i="5"/>
  <c r="D13" i="19" s="1"/>
  <c r="I25" i="5"/>
  <c r="I3" i="5" s="1"/>
  <c r="C13" i="19" s="1"/>
  <c r="E13" i="19" s="1"/>
  <c r="I3" i="3"/>
  <c r="C11" i="19" s="1"/>
  <c r="O41" i="9"/>
  <c r="D17" i="19" s="1"/>
  <c r="I16" i="9"/>
  <c r="I3" i="9" s="1"/>
  <c r="C17" i="19" s="1"/>
  <c r="E17" i="19" s="1"/>
  <c r="O281" i="3"/>
  <c r="O48" i="11"/>
  <c r="D19" i="19" s="1"/>
  <c r="I39" i="11"/>
  <c r="I33" i="3"/>
  <c r="D14" i="19"/>
  <c r="I140" i="5"/>
  <c r="O29" i="3"/>
  <c r="D11" i="19" s="1"/>
  <c r="I43" i="14"/>
  <c r="O60" i="14"/>
  <c r="O26" i="7"/>
  <c r="I13" i="7"/>
  <c r="I271" i="4"/>
  <c r="I3" i="12"/>
  <c r="C20" i="19" s="1"/>
  <c r="D21" i="19"/>
  <c r="I194" i="3"/>
  <c r="O195" i="3"/>
  <c r="O292" i="4"/>
  <c r="I3" i="6"/>
  <c r="C14" i="19" s="1"/>
  <c r="I3" i="17"/>
  <c r="C25" i="19" s="1"/>
  <c r="E25" i="19" s="1"/>
  <c r="O14" i="16"/>
  <c r="O110" i="9"/>
  <c r="O74" i="16"/>
  <c r="I21" i="17"/>
  <c r="O131" i="5"/>
  <c r="O9" i="10"/>
  <c r="I38" i="14"/>
  <c r="I54" i="15"/>
  <c r="O9" i="7"/>
  <c r="D15" i="19" s="1"/>
  <c r="O61" i="11"/>
  <c r="I46" i="13"/>
  <c r="I3" i="13" s="1"/>
  <c r="C21" i="19" s="1"/>
  <c r="E21" i="19" s="1"/>
  <c r="O51" i="16"/>
  <c r="O79" i="16"/>
  <c r="O107" i="8"/>
  <c r="O50" i="9"/>
  <c r="O141" i="9"/>
  <c r="O44" i="12"/>
  <c r="D20" i="19" s="1"/>
  <c r="I8" i="14"/>
  <c r="I3" i="14" s="1"/>
  <c r="C22" i="19" s="1"/>
  <c r="I188" i="4"/>
  <c r="I3" i="4" s="1"/>
  <c r="C12" i="19" s="1"/>
  <c r="E12" i="19" s="1"/>
  <c r="I73" i="8"/>
  <c r="I63" i="15"/>
  <c r="I13" i="13"/>
  <c r="I94" i="6"/>
  <c r="I13" i="10"/>
  <c r="O137" i="8"/>
  <c r="I59" i="7"/>
  <c r="I3" i="7" s="1"/>
  <c r="C15" i="19" s="1"/>
  <c r="E15" i="19" s="1"/>
  <c r="I293" i="3"/>
  <c r="O117" i="13"/>
  <c r="I21" i="15"/>
  <c r="O9" i="16"/>
  <c r="O69" i="16"/>
  <c r="E19" i="19" l="1"/>
  <c r="E14" i="19"/>
  <c r="E22" i="19"/>
  <c r="D24" i="19"/>
  <c r="E24" i="19" s="1"/>
  <c r="I3" i="15"/>
  <c r="C23" i="19" s="1"/>
  <c r="E23" i="19" s="1"/>
  <c r="E11" i="19"/>
  <c r="E20" i="19"/>
  <c r="D18" i="19"/>
  <c r="E18" i="19" s="1"/>
  <c r="I3" i="8"/>
  <c r="C16" i="19" s="1"/>
  <c r="C6" i="19" s="1"/>
  <c r="D16" i="19"/>
  <c r="E16" i="19" l="1"/>
  <c r="C7" i="19" s="1"/>
</calcChain>
</file>

<file path=xl/sharedStrings.xml><?xml version="1.0" encoding="utf-8"?>
<sst xmlns="http://schemas.openxmlformats.org/spreadsheetml/2006/main" count="7561" uniqueCount="1721">
  <si>
    <t>EstiCon</t>
  </si>
  <si>
    <t xml:space="preserve">Firma: </t>
  </si>
  <si>
    <t>Rekapitulace ceny</t>
  </si>
  <si>
    <t>Stavba: 5/21001 - II/125 Vlašim – Pavlovice, narovnání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</si>
  <si>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</si>
  <si>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</si>
  <si>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</si>
  <si>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</si>
  <si>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</si>
  <si>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</si>
  <si>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</si>
  <si>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</si>
  <si>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Vedlejší a ostatní náklady</t>
  </si>
  <si>
    <t>101</t>
  </si>
  <si>
    <t>Silnice II/125</t>
  </si>
  <si>
    <t>111</t>
  </si>
  <si>
    <t>Místní a účelové komunikace</t>
  </si>
  <si>
    <t>121</t>
  </si>
  <si>
    <t>Chodníky</t>
  </si>
  <si>
    <t>171.1</t>
  </si>
  <si>
    <t>Dopravní opatření - provizorní komunikace</t>
  </si>
  <si>
    <t>171.2</t>
  </si>
  <si>
    <t>Dopravní opatření - opravy objízdných a návozních tras</t>
  </si>
  <si>
    <t>211</t>
  </si>
  <si>
    <t>Zárubní zeď vlevo v km 0,220</t>
  </si>
  <si>
    <t>212</t>
  </si>
  <si>
    <t>Zárubní zeď vpravo v km 0,300</t>
  </si>
  <si>
    <t>301.1</t>
  </si>
  <si>
    <t>Dešťová kanlizace_město Vlašim</t>
  </si>
  <si>
    <t>301.2</t>
  </si>
  <si>
    <t>Dešťová kanlizace_Středočeský kraj</t>
  </si>
  <si>
    <t>302</t>
  </si>
  <si>
    <t>Odvodnění parkoviště</t>
  </si>
  <si>
    <t>431</t>
  </si>
  <si>
    <t>Veřejné osvětlení</t>
  </si>
  <si>
    <t>452</t>
  </si>
  <si>
    <t>Ochrana optické trasy Telia</t>
  </si>
  <si>
    <t>501</t>
  </si>
  <si>
    <t>Přeložka STL plynovodní přípojky dn 32</t>
  </si>
  <si>
    <t>701</t>
  </si>
  <si>
    <t>Přeložka oplocení v km 0,250</t>
  </si>
  <si>
    <t>801</t>
  </si>
  <si>
    <t>Rekultivace opuštěných úseků silnice II/125</t>
  </si>
  <si>
    <t>802</t>
  </si>
  <si>
    <t>Náhradní výsadby dřevin</t>
  </si>
  <si>
    <t>Soupis prací objektu</t>
  </si>
  <si>
    <t>S</t>
  </si>
  <si>
    <t>Stavba:</t>
  </si>
  <si>
    <t>5/21001</t>
  </si>
  <si>
    <t>II/125 Vlašim – Pavlovice, narovnání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</si>
  <si>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</si>
  <si>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</si>
  <si>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</si>
  <si>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</si>
  <si>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</si>
  <si>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</si>
  <si>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</si>
  <si>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</si>
  <si>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</si>
  <si>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</si>
  <si>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</si>
  <si>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</si>
  <si>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</si>
  <si>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</si>
  <si>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</si>
  <si>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</si>
  <si>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</si>
  <si>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</si>
  <si>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>a</t>
  </si>
  <si>
    <t>ZKOUŠENÍ MATERIÁLŮ ZKUŠEBNOU ZHOTOVITELE</t>
  </si>
  <si>
    <t>KPL</t>
  </si>
  <si>
    <t>PP</t>
  </si>
  <si>
    <t>zkoušky zatěžovací po obou stranách komunikace_x000D_
3x tištěné a 3x CD</t>
  </si>
  <si>
    <t>VV</t>
  </si>
  <si>
    <t>1 = 1,000 [A]</t>
  </si>
  <si>
    <t>TS</t>
  </si>
  <si>
    <t>Položka zahrnuje:
- veškeré náklady spojené s objednatelem požadovanými zkouškami
Položka nezahrnuje:
- x</t>
  </si>
  <si>
    <t>b</t>
  </si>
  <si>
    <t>zkoušky konstrukčních vrstev vozovky, zkoušky dodávaných materiálů, dle platných ČSN pro jednotlivé SO _x000D_
3x tištěné a 3x CD</t>
  </si>
  <si>
    <t>c</t>
  </si>
  <si>
    <t>Požadavky na obsah škodlivin ve výluhu vyzískané asf. směsi - analýza ověření kvalitativních vlastností odpadu - dle Přílohy č. 2 k vyhlášce č. 283/2023 Sb.</t>
  </si>
  <si>
    <t>d</t>
  </si>
  <si>
    <t>Požadavky na obsah škodlivin ve vykopaných zeminách - zkušební vzorky zemin pro zjištění obsahu škodlivin podle vyhl. č. 273/2021 Sb.</t>
  </si>
  <si>
    <t>02720</t>
  </si>
  <si>
    <t/>
  </si>
  <si>
    <t>POMOC PRÁCE ZŘÍZ NEBO ZAJIŠŤ REGULACI A OCHRANU DOPRAVY</t>
  </si>
  <si>
    <t>- návrh, projednání, vyřízení stanovení přechodného dopravního značení_x000D_
- návrh, projednání, vyřízení stanovení trvalého dopravního značení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</si>
  <si>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</si>
  <si>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</si>
  <si>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</si>
  <si>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- včetně jejich ochránění</t>
  </si>
  <si>
    <t>Položka zahrnuje:
- veškeré náklady spojené s ochranou inženýrských sítí
Položka nezahrnuje:
- x</t>
  </si>
  <si>
    <t>02911</t>
  </si>
  <si>
    <t>OSTATNÍ POŽADAVKY - GEODETICKÉ ZAMĚŘENÍ</t>
  </si>
  <si>
    <t>Geodetické zaměření před zahájením stavby:_x000D_
- napojovací body_x000D_
4x tištěné + 4x CD</t>
  </si>
  <si>
    <t>Položka zahrnuje:
- veškeré náklady spojené s objednatelem požadovanými pracemi
Položka nezahrnuje:
- x</t>
  </si>
  <si>
    <t>Geodetické práce při provádění stavby: _x000D_
- vytyčení objektů stavby a pevných, vytyčovacích bodů vč. fixace a obnovení zhotovitelem _x000D_
4x tištěné + 4x CD</t>
  </si>
  <si>
    <t>Geodetické práce po výstavbě:_x000D_
- vyhotovení zaměření skutečného stavu, vč. ověření autorizovanou osobou dle platné legislativy_x000D_
- včetně DTM_x000D_
6x tištěné + 6x CD</t>
  </si>
  <si>
    <t>02940</t>
  </si>
  <si>
    <t>OSTATNÍ POŽADAVKY - VYPRACOVÁNÍ DOKUMENTACE</t>
  </si>
  <si>
    <t>RDS, DSPS_x000D_
předáno v tisku a elektronicky v počtu dle SOD</t>
  </si>
  <si>
    <t>02945</t>
  </si>
  <si>
    <t>OSTAT POŽADAVKY - GEOMETRICKÝ PLÁN</t>
  </si>
  <si>
    <t>po stavbě_x000D_
- pro věcná břemena a MP vypořádání pozemků Středočeského kraje a města Vlašim_x000D_
- zavkladování do KN_x000D_
- tisk v počtu dle požadavku objednatele / SOD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</si>
  <si>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</si>
  <si>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</si>
  <si>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</si>
  <si>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Fotografie pořízené před zahájením stavby, v průběhu stavby a po stavbě. _x000D_
(Dodavatel zajistí zpracování fotodokumentace průběhu prací na stavbě, kterou následně předá investorovi. Fotodokumentace bude dokladovat postup prací po jednotlivých dnech a fakturovaných stavebních objektech a nasazení stavebních mechanismů i prováděných zkoušek).  _x000D_
Snímky budou předány na CD ve složkách pojmenovaných dle jednotl. časových celků (např. měsíc). _x000D_
Součástí odevzdané fotodokumentace bude srovnávací fotodokumentace úseků silnice před a po výstavbě.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</si>
  <si>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</si>
  <si>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</si>
  <si>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</si>
  <si>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>Pasportizace stávajících objektů v blízkosti stavby:_x000D_
- před začátkem stavby a po dokončení stavby + 1x měsíčně během stavby _x000D_
2x CD</t>
  </si>
  <si>
    <t>pasportizace stávajících stromů v prostoru stavby _x000D_
2x CD</t>
  </si>
  <si>
    <t>KM</t>
  </si>
  <si>
    <t>pasportizace objízdných tras:_x000D_
celková délka OT po dobu stavby: 10,3 km_x000D_
2x CD</t>
  </si>
  <si>
    <t>10,3 = 10,300 [A]</t>
  </si>
  <si>
    <t>02960</t>
  </si>
  <si>
    <t>OSTATNÍ POŽADAVKY - ODBORNÝ DOZOR</t>
  </si>
  <si>
    <t>vlastníků inženýrských sítí_x000D_
koordinace se souvisejícími stavbami přeložek inženýrských sítí</t>
  </si>
  <si>
    <t>1,000 = 1,000 [A]</t>
  </si>
  <si>
    <t>02991</t>
  </si>
  <si>
    <t>OSTATNÍ POŽADAVKY - INFORMAČNÍ TABULE</t>
  </si>
  <si>
    <t>KUS</t>
  </si>
  <si>
    <t>informačních tabule o stavbě dle požadavku objednatele - výroba, instalace, odstranění po ukončení stavby_x000D_
2 ks „omluvná“ + 2 ks „dotační program IROP“</t>
  </si>
  <si>
    <t>4 = 4,000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</si>
  <si>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</si>
  <si>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1 ks pamětní deska osazená na kámen o stavbě dle požadavku objednatele - výroba, instalace</t>
  </si>
  <si>
    <t>03100R</t>
  </si>
  <si>
    <t>ZAŘÍZENÍ STAVENIŠTĚ - ZŘÍZENÍ</t>
  </si>
  <si>
    <t>- zřízení přípojek energií k objektům ZS _x000D_
- vybudování měřících odběrných míst ZS _x000D_
- příprava území pro ZS _x000D_
- vlastní vybudování objektů ZS _x000D_
- oplocení zařízení staveniště _x000D_
- vyjednání nájemních smluv s majiteli pozemků pro zřízení zařízení staveniště a mezideponií</t>
  </si>
  <si>
    <t>Položka zahrnuje:
 objednatelem povolené náklady na pořízení (event. pronájem), provozování, udržování a likvidaci zhotovitelova zařízení
Položka nezahrnuje:
- x</t>
  </si>
  <si>
    <t>ZAŘÍZENÍ STAVENIŠTĚ - PROVOZ</t>
  </si>
  <si>
    <t>měsíc</t>
  </si>
  <si>
    <t>- náklady na vybavení ZS  _x000D_
- náklady na energie spotřebované dodavatelem v rámci provozu ZS  _x000D_
- náklady na úklid prostor ZS  _x000D_
- náklady na nutnou údržbu a opravy na objektech ZS a přípojkách energií_x000D_
1. etapa = 5 měsíců + 2. etapa = 2 měsíce + 3 etapa = 3 měsíce =&gt; celkem 10 měsíců_x000D_
+ 4 měsíce zimní přestávka</t>
  </si>
  <si>
    <t>14,000 = 14,000 [A]</t>
  </si>
  <si>
    <t>ZAŘÍZENÍ STAVENIŠTĚ - DEMONTÁŽ</t>
  </si>
  <si>
    <t>- odstranění ZS vč. přípojek energií a jejich odvoz  _x000D_
- náklady na úpravu povrchů po odstranění ZS  _x000D_
- úklid ploch po ZS</t>
  </si>
  <si>
    <t>03720</t>
  </si>
  <si>
    <t>POMOC PRÁCE ZAJIŠŤ NEBO ZŘÍZ REGULACI A OCHRANU DOPRAVY</t>
  </si>
  <si>
    <t>Zajištění a značení náhradní trasy pro pěší - v rozsahu viz úkony:  _x000D_
- dočasné značení pěších cest _x000D_
- zajištění přístupu k nemovitostem (lávky, rampy) _x000D_
- zabezpečení výkopů olem. páskem _x000D_
- zajištění trvalého přístupu vozidlům záchranné služby a hasičské techniky _x000D_
- zajištění trvalého přístupu vozidlům pohřební služby a pozůstalých k areálu hřbitova_x000D_
- zajištění informování obyvatel dotčeného území v předstihu o realizaci rozsahu  stavby _x000D_
- zajištění sběru popelnic _x000D_
- zajištění čištění přístupových komunikací na stavbu</t>
  </si>
  <si>
    <t>Položka zahrnuje:
- objednatelem povolené náklady na požadovaná zařízení zhotovitele
Položka nezahrnuje:
- x</t>
  </si>
  <si>
    <t>014102R</t>
  </si>
  <si>
    <t>ZPRACOVÁNÍ ODPADU ZE STAVBY - RECYKLAČNÍ STŘEDISKO</t>
  </si>
  <si>
    <t>T</t>
  </si>
  <si>
    <t>přebytečná zemina, obj. hm. 1,7 t/m3 _x000D_
dle pol. 11130, 17120e_x000D_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</si>
  <si>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1,000 = 0 [A]_x000D_
 8400,400 = 0 [A]</t>
  </si>
  <si>
    <t>Položka zahrnuje:
- veškeré poplatky provozovateli skládky související s uložením odpadu na skládce.
Položka nezahrnuje:
- x_x000D_
Položka zahrnuje náklad na provedení veškerých prací spojených s recyklací a to nejenom náklad pro uskladnění, pronájem ploch, ošetření, přetřídění, přesuny, atd.</t>
  </si>
  <si>
    <t>kamenivo, obj. hm. 1,8 t/m3_x000D_
viz pol. 11332_x000D_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</si>
  <si>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1453,396 = 1453,396 [A]</t>
  </si>
  <si>
    <t>Položka zahrnuje:
- veškeré poplatky provozovateli skládky související s uložením odpadu na skládce.
Položka nezahrnuje:
- x</t>
  </si>
  <si>
    <t>beton, obj. hm. 2,2 t/m3_x000D_
viz pol. 11316_x000D_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</si>
  <si>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50,572 = 50,572 [A]</t>
  </si>
  <si>
    <t>plasty, hmotnost sloupku 1,6 kg_x000D_
dle pol. 912283_x000D_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</si>
  <si>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0,045 = 0,045 [A]</t>
  </si>
  <si>
    <t>e</t>
  </si>
  <si>
    <t>ZAS-T3_x000D_
asf. zpevněné vrstvy, obj. hm. 2,2 t/m3 _x000D_
viz pol. 11333_x000D_
Podle vyhlášky č. 283/2023 Sb., §7, odst. 1, písmeno c) lze odvést jako odpad k dalšímu zpracování na obalovnu, která je podle §21 zák. č. 541/2020 Sb. o odpadech zařízením určeným pro nakládání s tímto odpadem.</t>
  </si>
  <si>
    <t>1126,147 = 1126,147 [A]</t>
  </si>
  <si>
    <t>014131R</t>
  </si>
  <si>
    <t>POPLATKY ZA SKLÁDKU TYP S-NO (NEBEZPEČNÝ ODPAD)</t>
  </si>
  <si>
    <t>kontaminovaná zemina, zahrnuje veškeré poplatky provozovateli skládky související s uložením odpadu na skládce. _x000D_
odhad 1% z objemu výkopu v třídě těžitelnosti 1. Z položky bude čerpáno v množství na základě rozhodnutí TDI._x000D_
obj. hm. 1,7 t/m3 _x000D_
viz pol. 12373b</t>
  </si>
  <si>
    <t>78,513 = 78,513 [A]</t>
  </si>
  <si>
    <t>1</t>
  </si>
  <si>
    <t>Zemní práce</t>
  </si>
  <si>
    <t>11020R</t>
  </si>
  <si>
    <t>VŠEOBECNÉ VYKLIZENÍ ZEMĚDĚLSKÝCH PLOCH</t>
  </si>
  <si>
    <t>M2</t>
  </si>
  <si>
    <t>vyklizení plochy s pozemky ZPF v rozsahu TZ - sběr, odvoz odpadu a poplatek v recyklačního středisku</t>
  </si>
  <si>
    <t>8291,000 = 8291,000 [A]</t>
  </si>
  <si>
    <t>Položka zahrnuje:
 odstranění všech překážek pro uskutečnění stavby
Položka nezahrhuje:
-sejmutí ornice a  podorničních vrstev</t>
  </si>
  <si>
    <t>11090R</t>
  </si>
  <si>
    <t>VŠEOBECNÉ VYKLIZENÍ OSTATNÍCH PLOCH</t>
  </si>
  <si>
    <t>vyklizení plochy mimo pozemků ZPF v rozsahu TZ - sběr, odvoz odpadu a poplatek v recyklačního středisku</t>
  </si>
  <si>
    <t>15392,000 = 15392,000 [A]</t>
  </si>
  <si>
    <t>Položka zahrnuje:
 odstranění všech překážek pro uskutečnění stavby
Položka nezahrhuje:
- x</t>
  </si>
  <si>
    <t>11120</t>
  </si>
  <si>
    <t>ODSTRANĚNÍ KŘOVIN</t>
  </si>
  <si>
    <t>OTSKP ~ 2024</t>
  </si>
  <si>
    <t>odstranění křovin a stromů do průměru 100 mm, doprava dřevin na předepsanou vzdálenost, odkup zhotovitelem. Likvidace štěpkováním nebo odvozem._x000D_
Odhad plochy.</t>
  </si>
  <si>
    <t>150,000 = 150,000 [A]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</si>
  <si>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</si>
  <si>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</si>
  <si>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</si>
  <si>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tl. 100 mm, vč. odvozu a uložení do recyklačního střediska _x000D_
viz "SO 101 Výkaz výměr - Vozovky"</t>
  </si>
  <si>
    <t>4486,507 = 4486,507 [A]</t>
  </si>
  <si>
    <t>Položka zahrnuje:
- vodorovnou dopravu  a uložení na skládku
Položka nezahrnuje:
- x</t>
  </si>
  <si>
    <t>11221</t>
  </si>
  <si>
    <t>ODSTRANĚNÍ PAŘEZŮ D DO 0,5M</t>
  </si>
  <si>
    <t>Odkup štěpky dle platné směrnice Zadavatele R-Sm-16 _x000D_
viz "SO 101 Výkaz výměr - Vozovky"</t>
  </si>
  <si>
    <t>30,000 = 30,000 [A]</t>
  </si>
  <si>
    <t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</si>
  <si>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</t>
  </si>
  <si>
    <t>ODSTRANĚNÍ PAŘEZŮ D DO 0,9M</t>
  </si>
  <si>
    <t>2,000 = 2,000 [A]</t>
  </si>
  <si>
    <t>11223</t>
  </si>
  <si>
    <t>ODSTRANĚNÍ PAŘEZŮ D PŘES 0,9M</t>
  </si>
  <si>
    <t>odkup štěpky dle platné směrnice Zadavatele R-Sm-16 _x000D_
viz "SO 101 Výkaz výměr - Vozovky"</t>
  </si>
  <si>
    <t>11316</t>
  </si>
  <si>
    <t>ODSTRANĚNÍ KRYTU ZPEVNĚNÝCH PLOCH ZE SILNIČNÍCH DÍLCŮ</t>
  </si>
  <si>
    <t>M3</t>
  </si>
  <si>
    <t>- chodník z panelů. Vč. odvozu a uložení do recyklačního střediska._x000D_
viz "SO 101 Výkaz výměr - Vozovky"</t>
  </si>
  <si>
    <t>22,987 = 22,987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</si>
  <si>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</si>
  <si>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</t>
  </si>
  <si>
    <t>ODSTRANĚNÍ KRYTU ZPEVNĚNÝCH PLOCH Z DLAŽDIC</t>
  </si>
  <si>
    <t>- kryt stáv. chodníku ze zámkové dlažby. Vč. odvozu a uložení do recyklačního střediska._x000D_
viz "SO 101 Výkaz výměr - Vozovky"</t>
  </si>
  <si>
    <t>3,296 = 3,296 [A]</t>
  </si>
  <si>
    <t>11332</t>
  </si>
  <si>
    <t>ODSTRANĚNÍ PODKLADŮ ZPEVNĚNÝCH PLOCH Z KAMENIVA NESTMELENÉHO</t>
  </si>
  <si>
    <t>- stávající zpevněné konstukce. Vč. odvozu a uložení do recyklačního střediska. Část v mn. dle pol. 21450 odvést na meziskládku viz pol. 17120b pro využití do sanace._x000D_
     - II/125... tl. 0,30 m_x000D_
     - MK... tl. 0,20 m_x000D_
     - chodník... tl. 0,20 m_x000D_
     - sjezd... tl. 0,25 m_x000D_
     - konstrukce vozovky B - sanace propadlých okrajů st. vozovky_x000D_
viz "SO 101 Výkaz výměr - Vozovky"</t>
  </si>
  <si>
    <t>1245,922 = 1245,922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</si>
  <si>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</si>
  <si>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</si>
  <si>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</si>
  <si>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ZAS-T3, odvoz a uložení na skládku nebezpečného odpadu. _x000D_
- stávající zpevněné konstukce. _x000D_
   - II/125 v úseku č.1 v O tl. 125 mm a č.2. v O tl. 40 mm _x000D_
   - MK v O tl. 100 mm _x000D_
viz "SO 101 Výkaz výměr - Vozovky"</t>
  </si>
  <si>
    <t>511,885 = 511,885 [A]</t>
  </si>
  <si>
    <t>11372</t>
  </si>
  <si>
    <t>FRÉZOVÁNÍ ZPEVNĚNÝCH PLOCH ASFALTOVÝCH</t>
  </si>
  <si>
    <t>ZAS-T1, část využita do stavby, zbytek odkup zhotovitelem, s odvozem. Cena odkupu dle platné směrnice Zadavatele R-Sm-16._x000D_
- stávající zpevněné konstukce_x000D_
     - II/125 v úseku č.1 a č.2. tl. 0,40 m_x000D_
     - MK tl. 0,40 m_x000D_
Využití... do NK dle pol. 56963...916,58 m2*0,15 m=137,50 m3_x000D_
viz "SO 101 Výkaz výměr - Vozovky"</t>
  </si>
  <si>
    <t>213,043 = 213,043 [A]</t>
  </si>
  <si>
    <t>12110</t>
  </si>
  <si>
    <t>SEJMUTÍ ORNICE NEBO LESNÍ PŮDY</t>
  </si>
  <si>
    <t>Odvoz ma mezideponii viz pol. 17120c pro opětovné využití ve stavbě._x000D_
viz "SO 101 Výkaz výměr - zeminy"</t>
  </si>
  <si>
    <t>1632,332 = 1632,332 [A]</t>
  </si>
  <si>
    <t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</si>
  <si>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</si>
  <si>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</si>
  <si>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Podmínečně vhodná zemina, odhad množství 94% všech výkopů. Odvoz ma mezideponii viz pol. 17120a v mn. dle pol. 17111, pol. 17310 a SO 801 pol. 12573b pro opětovné využití ve stavbě._x000D_
- výkop_x000D_
- konstrukce vozovky B - sanace propadlých okrajů_x000D_
viz "SO 101 Výkaz výměr - zeminy"</t>
  </si>
  <si>
    <t>5241,328 = 5241,328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</si>
  <si>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</si>
  <si>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kontaminovaná zemina, odhad množství 1% všech výkopů. Vč. odvozu na skládku nebezpečného odpadu._x000D_
viz "SO 101 Výkaz výměr - zeminy"</t>
  </si>
  <si>
    <t>46,184 = 46,184 [A]</t>
  </si>
  <si>
    <t>12383</t>
  </si>
  <si>
    <t>ODKOP PRO SPOD STAVBU SILNIC A ŽELEZNIC TŘ. II</t>
  </si>
  <si>
    <t>Vhodná zemina, odhad množství 5% z celkových výkopů, odvoz na mezideponi viz pol. 17120d pro zpětné využití do AZ konstrukce A, zbytek do recyklačního dvora_x000D_
viz "SO 101 Výkaz výměr - zeminy"</t>
  </si>
  <si>
    <t>245,660 = 245,660 [A]</t>
  </si>
  <si>
    <t>12573</t>
  </si>
  <si>
    <t>VYKOPÁVKY ZE ZEMNÍKŮ A SKLÁDEK TŘ. I</t>
  </si>
  <si>
    <t>z mezideponie dle pol. 17120a_x000D_
- Násyp dle pol. 17111_x000D_
- DK dle pol. 17310_x000D_
- nedostatek násypu v SO 801 dle pol. 12573bR</t>
  </si>
  <si>
    <t>899,942 = 899,942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</si>
  <si>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</si>
  <si>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kamenivo do pol. 21450</t>
  </si>
  <si>
    <t>438,480 = 438,480 [A]</t>
  </si>
  <si>
    <t>ornice dle pol. 18222, 18231, 18232, 18234, 18235_x000D_
viz "SO 101 Výkaz výměr - zeminy"_x000D_
nedostatek ornice:_x000D_
- v SO 111 - 12573cR_x000D_
- v SO 121 - 12573cR_x000D_
- v SO 171.1 - pol. 12573bR_x000D_
- v SO 801 - pol. 12573dR</t>
  </si>
  <si>
    <t>1385,460 = 1385,460 [A]</t>
  </si>
  <si>
    <t>12583</t>
  </si>
  <si>
    <t>VYKOPÁVKY ZE ZEMNÍKŮ A SKLÁDEK TŘ. II</t>
  </si>
  <si>
    <t>zemina do pol. 17130</t>
  </si>
  <si>
    <t>155,700 = 155,700 [A]</t>
  </si>
  <si>
    <t>12841</t>
  </si>
  <si>
    <t>DOLAMOVÁNÍ ODKOPÁVEK TŘ. II</t>
  </si>
  <si>
    <t>vč. odvozu do recyklačního střediska_x000D_
viz "SO 101 Výkaz výměr - zeminy"</t>
  </si>
  <si>
    <t>61,415 = 61,415 [A]</t>
  </si>
  <si>
    <t>Položka zahrnuje:
- těžení výkopu bez použití trhavin.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</si>
  <si>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12843</t>
  </si>
  <si>
    <t>PŘEDRCENÍ VÝKOPKU TŘ. II</t>
  </si>
  <si>
    <t>mn. dle pol. 17130</t>
  </si>
  <si>
    <t>Položka zahrnuje:
- předrcení výkopku dané třídy zeminy
Položka nezahrnuje:
-  žádnou manipulaci s výkopkem (nakládání, doprava)</t>
  </si>
  <si>
    <t>17111</t>
  </si>
  <si>
    <t>ULOŽENÍ SYPANINY DO NÁSYPŮ SE ZLEPŠENÍM ZEMINY</t>
  </si>
  <si>
    <t>násyp, dovoz z mezideponie, viz pol. 12573a</t>
  </si>
  <si>
    <t>104,900 = 104,900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</si>
  <si>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</si>
  <si>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</si>
  <si>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</si>
  <si>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zemina dle pol. 12373a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</si>
  <si>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</si>
  <si>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kamenivo dle pol. 11332_x000D_
viz "SO 101 Výkaz výměr -zeminy"</t>
  </si>
  <si>
    <t>ornice dle pol. 12110_x000D_
viz "SO 101 Výkaz výměr - zeminy"</t>
  </si>
  <si>
    <t>- zemina tř. II z pol. 12383_x000D_
viz "SO 101 Výkaz výměr - zeminy"</t>
  </si>
  <si>
    <t>- přebytečná zemina, odvoz do recyklačního střediska_x000D_
mat. z pol. 12373a, 12383</t>
  </si>
  <si>
    <t>4492,761 = 4492,761 [A]</t>
  </si>
  <si>
    <t>f</t>
  </si>
  <si>
    <t>- přebytek ornice, odvoz na pozemek dle domluvy s místním ZD_x000D_
mat. z pol. 12110</t>
  </si>
  <si>
    <t>246,872 = 246,872 [A]</t>
  </si>
  <si>
    <t>17130</t>
  </si>
  <si>
    <t>ULOŽENÍ SYPANINY DO NÁSYPŮ V AKTIVNÍ ZÓNĚ SE ZHUTNĚNÍM</t>
  </si>
  <si>
    <t>- zemina tř. II z pol. 12583</t>
  </si>
  <si>
    <t>17310</t>
  </si>
  <si>
    <t>ZEMNÍ KRAJNICE A DOSYPÁVKY SE ZHUTNĚNÍM</t>
  </si>
  <si>
    <t>mat. z mezideponie viz pol. 12573a_x000D_
viz "SO 101 Výkaz výměr - vozovky"</t>
  </si>
  <si>
    <t>268,700 = 268,700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</si>
  <si>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</si>
  <si>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</si>
  <si>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</si>
  <si>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- konstrukce vozovky A_x000D_
- konstrukce vozovky B _x000D_
- konstrukce vozovky C _x000D_
- konstrukce vozovky G_x000D_
viz "SO 101 Výkaz výměr - Vozovky"</t>
  </si>
  <si>
    <t>9322,794 = 9322,794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</si>
  <si>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</si>
  <si>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</si>
  <si>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</si>
  <si>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tl. 0,15 m, dovoz z meziskládky viz pol. 12573c_x000D_
- zemní těleso_x000D_
viz "SO 111 Výkaz výměr - zeminy"</t>
  </si>
  <si>
    <t>3881,373 = 3881,373 [A]</t>
  </si>
  <si>
    <t>Položka zahrnuje:
- nutné přemístění ornice z dočasných skládek vzdálených do 50m
- rozprostření ornice v předepsané tloušťce ve svahu přes 1:5
Položka nezahrnuje:
- x</t>
  </si>
  <si>
    <t>18231</t>
  </si>
  <si>
    <t>ROZPROSTŘENÍ ORNICE V ROVINĚ V TL DO 0,10M</t>
  </si>
  <si>
    <t>tl. 0,225 m, dovoz z meziskládky viz pol. 12573c_x000D_
- v rovině po hranu záboru (pozemky ZPF 1. úsek)_x000D_
viz "SO 101 Výkaz výměr - zeminy"</t>
  </si>
  <si>
    <t>369,736 = 369,736 [A]</t>
  </si>
  <si>
    <t>Položka zahrnuje:
- nutné přemístění ornice z dočasných skládek vzdálených do 50m
- rozprostření ornice v předepsané tloušťce v rovině a ve svahu do 1:5
Položka nezahrnuje:
- x</t>
  </si>
  <si>
    <t>18232</t>
  </si>
  <si>
    <t>ROZPROSTŘENÍ ORNICE V ROVINĚ V TL DO 0,15M</t>
  </si>
  <si>
    <t>tl. 0,15 m, dovoz z meziskládky viz pol. 12573c_x000D_
- zemní těleso_x000D_
viz "SO 101 Výkaz výměr - zeminy"</t>
  </si>
  <si>
    <t>299,431 = 299,431 [A]</t>
  </si>
  <si>
    <t>18234</t>
  </si>
  <si>
    <t>ROZPROSTŘENÍ ORNICE V ROVINĚ V TL DO 0,25M</t>
  </si>
  <si>
    <t>797,589 = 797,589 [A]</t>
  </si>
  <si>
    <t>18235</t>
  </si>
  <si>
    <t>ROZPROSTŘENÍ ORNICE V ROVINĚ V TL DO 0,50M</t>
  </si>
  <si>
    <t>tl. 400 mm, dovoz z meziskládky viz pol. 12573c_x000D_
- v rovině po hranu záboru (pozemky ZPF 2. úsek)_x000D_
viz "SO 101 Výkaz výměr - zeminy"</t>
  </si>
  <si>
    <t>173,345 = 173,345 [A]</t>
  </si>
  <si>
    <t>18242</t>
  </si>
  <si>
    <t>ZALOŽENÍ TRÁVNÍKU HYDROOSEVEM NA ORNICI</t>
  </si>
  <si>
    <t>viz pol. 18222, 18231, 18232, 18234, 18235</t>
  </si>
  <si>
    <t>5521,473 = 5521,473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</si>
  <si>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</si>
  <si>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</si>
  <si>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</si>
  <si>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2x pol. 18242</t>
  </si>
  <si>
    <t>11042,947 = 11042,947 [A]</t>
  </si>
  <si>
    <t>Položka zahrnuje:
- pokosení se shrabáním, naložení shrabků na dopravní prostředek, s odvozem a se složením, to vše bez ohledu na sklon terénu
- nutné zalití a hnojení
Položka nezahrnuje:
- x</t>
  </si>
  <si>
    <t>18481</t>
  </si>
  <si>
    <t>OCHRANA STROMŮ BEDNĚNÍM</t>
  </si>
  <si>
    <t>viz "SO 101 Výkaz výměr - Vozovky"</t>
  </si>
  <si>
    <t>288,000 = 288,000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</si>
  <si>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</si>
  <si>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</si>
  <si>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</si>
  <si>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21197</t>
  </si>
  <si>
    <t>OPLÁŠTĚNÍ ODVODŇOVACÍCH ŽEBER Z GEOTEXTILIE</t>
  </si>
  <si>
    <t>separační geotextilie 400 g/m2 okolo trativodů, přesahy jsou zahrnuty do výměry (min. pevnost proti protlačení 3.0 kN)_x000D_
viz "SO 101 Výkaz výměr - Vozovky"</t>
  </si>
  <si>
    <t>1370,938 = 1370,938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</si>
  <si>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</si>
  <si>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212035</t>
  </si>
  <si>
    <t>TRATIVODY KOMPLET Z TRUB NEKOV DN DO 150MM, RÝHA TŘ I</t>
  </si>
  <si>
    <t>M</t>
  </si>
  <si>
    <t>- drenáž, trubky PP DN 150, SN 8_x000D_
viz "SO 101 Výkaz výměr - Vozovky"</t>
  </si>
  <si>
    <t>596,060 = 596,060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</si>
  <si>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</si>
  <si>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</si>
  <si>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</si>
  <si>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tl. 0,40 m, dovoz z meziskládky viz pol. 12573b, vč. naložení _x000D_
- konstrukce vozovky C - sanace propadlých okrajů v úseku č.2  _x000D_
viz "SO 101 Výkaz výměr - Vozovky"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</si>
  <si>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</si>
  <si>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215663</t>
  </si>
  <si>
    <t>ÚPRAVA PODLOŽÍ HYDRAULICKÝMI POJIVY DO 2% HL DO 0,5M</t>
  </si>
  <si>
    <t>- konstrukce vozovky A_x000D_
- konstrukce vozovky C _x000D_
- konstrukce vozovky G_x000D_
viz "SO 101 Výkaz výměr - Vozovky"</t>
  </si>
  <si>
    <t>8365,794 = 8365,794 [A]</t>
  </si>
  <si>
    <t>Položka zahrnuje:
- zafrézování předepsaného množství hydraulického pojiva do podloží do hloubky do 0,5m
- zhutnění
- druh hydraulického pojiva stanoví zadávací dokumentace
Položka nezahrnuje:
- x</t>
  </si>
  <si>
    <t>289971</t>
  </si>
  <si>
    <t>OPLÁŠTĚNÍ (ZPEVNĚNÍ) Z GEOTEXTILIE</t>
  </si>
  <si>
    <t>- sanace propadlých okrajů v úseku č. 2_x000D_
Separační geotextilie okolo sanace podloží v Úseku č.2, TP 10/10kN/m, min. pevnost proti protlačení 3kN, vč. úpravy podkladu_x000D_
viz "SO 101 Výkaz výměr - Vozovky"</t>
  </si>
  <si>
    <t>2088,000 = 2088,000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</si>
  <si>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</si>
  <si>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</t>
  </si>
  <si>
    <t>Komunikace</t>
  </si>
  <si>
    <t>56144G</t>
  </si>
  <si>
    <t>SMĚSI Z KAMENIVA STMELENÉ CEMENTEM  SC C 8/10 TL. DO 200MM</t>
  </si>
  <si>
    <t>SC C8/10 tl. 180 mm_x000D_
- konstrukce vozovky C tl. 180 mm_x000D_
viz "SO 101 Výkaz výměr - Vozovky"</t>
  </si>
  <si>
    <t>131,665 = 131,665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</si>
  <si>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</si>
  <si>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SC C8/10 tl. 170 mm_x000D_
- konstrukce vozovky G_x000D_
viz "SO 101 Výkaz výměr - Vozovky"</t>
  </si>
  <si>
    <t>34,856 = 34,856 [A]</t>
  </si>
  <si>
    <t>56314</t>
  </si>
  <si>
    <t>VOZOVKOVÉ VRSTVY Z MECHANICKY ZPEVNĚNÉHO KAMENIVA TL. DO 200MM</t>
  </si>
  <si>
    <t>tl. 170 mm_x000D_
- konstrukce vozovky A_x000D_
viz "SO 101 Výkaz výměr - Vozovky"</t>
  </si>
  <si>
    <t>6945,737 = 6945,737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</si>
  <si>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</si>
  <si>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56330</t>
  </si>
  <si>
    <t>VOZOVKOVÉ VRSTVY ZE ŠTĚRKODRTI</t>
  </si>
  <si>
    <t>ŠDA fr. 0/32_x000D_
- konstrukce vozovky A... O tl. 270 mm_x000D_
- konstrukce vozovky C... O tl. 210 mm_x000D_
- konstrukce vozovky G... O tl. 210 mm_x000D_
- sanace propadlých okrajů v úseku č. 2_x000D_
viz "SO 101 Výkaz výměr - Vozovky"</t>
  </si>
  <si>
    <t>2401,383 = 2401,383 [A]</t>
  </si>
  <si>
    <t>567554</t>
  </si>
  <si>
    <t>VRST PRO OBNOVU A OPR RECYK ZA STUD CEM A ASF EM TL DO 250MM</t>
  </si>
  <si>
    <t>RS fr. 0/63 CA tl. 250 mm, TP 208_x000D_
Asfaltové pojivo - pěnoasfalt, asf. emulze - předpoklad 4% zbytkového množství_x000D_
Cement - předpoklad 4% zbytkového množství._x000D_
Přesné množství bude stanoveno laboratorními zkouškami._x000D_
- konstrukce vozovky B_x000D_
viz "SO 101 Výkaz výměr - Vozovky"</t>
  </si>
  <si>
    <t>1967,654 = 1967,654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</si>
  <si>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</si>
  <si>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56963</t>
  </si>
  <si>
    <t>ZPEVNĚNÍ KRAJNIC Z RECYKLOVANÉHO MATERIÁLU TL DO 150MM</t>
  </si>
  <si>
    <t>fr. 0/22 tl. 0,15 m (mat. z pol. 11372)_x000D_
viz "SO 101 Výkaz výměr - Vozovky"</t>
  </si>
  <si>
    <t>916,580 = 916,580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</si>
  <si>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</si>
  <si>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</si>
  <si>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</si>
  <si>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PI-CP, C 50 BP 5, mn. 0,60 kg/m2_x000D_
- konstrukce vozovky A_x000D_
- konstrukce vozovky B_x000D_
viz "SO 101 Výkaz výměr - Vozovky"</t>
  </si>
  <si>
    <t>8913,391 = 8913,391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</si>
  <si>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</si>
  <si>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</si>
  <si>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</si>
  <si>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PS-CP, C 60 BP 5, mn. 0,40kg/m2_x000D_
- konstrukce vozovky A…2x_x000D_
- konstrukce vozovky B_x000D_
viz "SO 101 Výkaz výměr - Vozovky"</t>
  </si>
  <si>
    <t>14964,384 = 14964,384 [A]</t>
  </si>
  <si>
    <t>574A34</t>
  </si>
  <si>
    <t>ASFALTOVÝ BETON PRO OBRUSNÉ VRSTVY ACO 11+ TL. 40MM</t>
  </si>
  <si>
    <t>ACO 11+ 50/70_x000D_
- konstrukce vozovky A_x000D_
- konstrukce vozovky B_x000D_
Pozn.: Bude provedeno zaměření každé asfaltové vrstvy zvlášť. Fakturace bude provedena na základě skutečnosti._x000D_
viz "SO 101 Výkaz výměr - Vozovky"</t>
  </si>
  <si>
    <t>8196,481 = 8196,481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</si>
  <si>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</si>
  <si>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</si>
  <si>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</si>
  <si>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16+ 50/70_x000D_
- konstrukce vozovky A_x000D_
Pozn.: Bude provedeno zaměření každé asfaltové vrstvy zvlášť. Fakturace bude provedena na základě skutečnosti._x000D_
viz "SO 101 Výkaz výměr - Vozovky"</t>
  </si>
  <si>
    <t>6506,828 = 6506,828 [A]</t>
  </si>
  <si>
    <t>574E46</t>
  </si>
  <si>
    <t>ASFALTOVÝ BETON PRO PODKLADNÍ VRSTVY ACP 16+, 16S TL. 50MM</t>
  </si>
  <si>
    <t>ACP 16+ 50/70_x000D_
- konstrukce vozovky A_x000D_
Pozn.: Bude provedeno zaměření každé asfaltové vrstvy zvlášť. Fakturace bude provedena na základě skutečnosti._x000D_
viz "SO 101 Výkaz výměr - Vozovky"</t>
  </si>
  <si>
    <t>6617,631 = 6617,631 [A]</t>
  </si>
  <si>
    <t>574E76</t>
  </si>
  <si>
    <t>ASFALTOVÝ BETON PRO PODKLADNÍ VRSTVY ACP 16+, 16S TL. 80MM</t>
  </si>
  <si>
    <t>ACP 16+ 50/70_x000D_
- konstrukce vozovky B_x000D_
Pozn.: Bude provedeno zaměření každé asfaltové vrstvy zvlášť. Fakturace bude provedena na základě skutečnosti._x000D_
viz "SO 101 Výkaz výměr - Vozovky"</t>
  </si>
  <si>
    <t>1839,925 = 1839,925 [A]</t>
  </si>
  <si>
    <t>57621</t>
  </si>
  <si>
    <t>POSYP KAMENIVEM DRCENÝM 5KG/M2</t>
  </si>
  <si>
    <t>fr. 2/4, 3 kg/m2, dle pol. 572123_x000D_
viz "SO 101 Výkaz výměr - Vozovky"</t>
  </si>
  <si>
    <t>Položka zahrnuje:
- dodání kameniva předepsané kvality a zrnitosti
- posyp předepsaným množstvím
Položka nezahrnuje:
- x</t>
  </si>
  <si>
    <t>58212</t>
  </si>
  <si>
    <t>DLÁŽDĚNÉ KRYTY Z VELKÝCH KOSTEK DO LOŽE Z MC</t>
  </si>
  <si>
    <t>- konstrukce vozovky C_x000D_
kamenné kostky 160x160 mm, vč. bet. lože C20/25n-XF3 tl. 50 mm_x000D_
viz "SO 101 Výkaz výměr - Vozovky"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</si>
  <si>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</si>
  <si>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- konstrukce vozovky G_x000D_
kamenné kostky 120x120 mm, vč. bet. lože C20/25n-XF3 tl. 40 mm_x000D_
viz "SO 101 Výkaz výměr - Vozovky"</t>
  </si>
  <si>
    <t>8</t>
  </si>
  <si>
    <t>Potrubí</t>
  </si>
  <si>
    <t>87633</t>
  </si>
  <si>
    <t>CHRÁNIČKY Z TRUB PLASTOVÝCH DN DO 150MM</t>
  </si>
  <si>
    <t>2 rezervní chráničky podél celé trasy_x000D_
kompl. konstrukce (vč. zemních prací, zásypů,…). Popis konstrukce viz TZ SO 101._x000D_
viz "SO 101 Výkaz výměr - Vozovky"</t>
  </si>
  <si>
    <t>2040,000 = 2040,000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</si>
  <si>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</si>
  <si>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89921</t>
  </si>
  <si>
    <t>VÝŠKOVÁ ÚPRAVA POKLOPŮ</t>
  </si>
  <si>
    <t>odhad_x000D_
odečteno ze zaměření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</si>
  <si>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</si>
  <si>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</si>
  <si>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</si>
  <si>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89980</t>
  </si>
  <si>
    <t>TELEVIZNÍ PROHLÍDKA POTRUBÍ</t>
  </si>
  <si>
    <t>1x drenážní potrubí DN 150 dle pol. 212035</t>
  </si>
  <si>
    <t>Položka zahrnuje:
- prohlídku potrubí televizní kamerou
- záznam prohlídky na nosičích DVD
- vyhotovení závěrečného písemného protokolu
Položka nezahrnuje:
- x</t>
  </si>
  <si>
    <t>9</t>
  </si>
  <si>
    <t>Ostatní konstrukce a práce</t>
  </si>
  <si>
    <t>9113B1</t>
  </si>
  <si>
    <t>SVODIDLO OCEL SILNIČ JEDNOSTR, ÚROVEŇ ZADRŽ H1 -DODÁVKA A MONTÁŽ</t>
  </si>
  <si>
    <t>vč. náběhů_x000D_
- km 0,427-0,483 vpravo_x000D_
- km 0,613-0,658 vlevo_x000D_
viz "SO 101 Výkaz výměr - Specifikace Dzn"</t>
  </si>
  <si>
    <t>100,000 = 100,000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</si>
  <si>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</si>
  <si>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</si>
  <si>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</si>
  <si>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bílé - flexibilní s bodcem_x000D_
viz "SO 101 Výkaz výměr - Specifikace Dzn"</t>
  </si>
  <si>
    <t>28,000 = 28,000 [A]</t>
  </si>
  <si>
    <t>Položka zahrnuje:
- dodání a osazení sloupku včetně nutných zemních prací
- vnitrostaveništní a mimostaveništní doprava
- odrazky plastové nebo z retroreflexní fólie
Položka nezahrnuje:
- x</t>
  </si>
  <si>
    <t>červené - u sjezdů _x000D_
viz "SO 101 Výkaz výměr - Specifikace Dzn"</t>
  </si>
  <si>
    <t>6,000 = 6,000 [A]</t>
  </si>
  <si>
    <t>912283</t>
  </si>
  <si>
    <t>SMĚROVÉ SLOUPKY Z PLAST HMOT - DEMONTÁŽ A ODVOZ</t>
  </si>
  <si>
    <t>stávající sloupky a červené nástavce, vč. odvozu a uložení do recyklačního střediska._x000D_
viz "SO 101 Výkaz výměr - Specifikace Dzn"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</si>
  <si>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</si>
  <si>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</si>
  <si>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</si>
  <si>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nástavce_x000D_
viz "SO 101 Výkaz výměr - Specifikace Dzn"</t>
  </si>
  <si>
    <t>914131</t>
  </si>
  <si>
    <t>DOPRAVNÍ ZNAČKY ZÁKLADNÍ VELIKOSTI OCELOVÉ FÓLIE TŘ 2 - DODÁVKA A MONTÁŽ</t>
  </si>
  <si>
    <t>vč. upevňovacího materiálu buď na ocel. sloupky nebo sloupy VO._x000D_
Konkr. Počet a způsob uchycení viz "SO 101 Výkaz výměr - Specifikace Dzn".</t>
  </si>
  <si>
    <t>16,000 = 16,000 [A]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</si>
  <si>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</si>
  <si>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</si>
  <si>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</si>
  <si>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trvalé odstranění, odkup zhotovitelem_x000D_
Konkr. počet viz "SO 101 Výkaz výměr - Specifikace Dzn".</t>
  </si>
  <si>
    <t>10,000 = 10,000 [A]</t>
  </si>
  <si>
    <t>Položka zahrnuje:
- odstranění, demontáž a odklizení materiálu s odvozem na předepsané místo
Položka nezahrnuje:
- x</t>
  </si>
  <si>
    <t>914212R</t>
  </si>
  <si>
    <t>DOPRAVNÍ ZNAČKY ZVĚTŠENÉ VELIKOSTI OCELOVÉ - MONTÁŽ S PŘEMÍSTĚNÍM</t>
  </si>
  <si>
    <t>opětovné osazení značek viz pol. 914213R do původní polohy, vč. všech nutných prací a materiálů.</t>
  </si>
  <si>
    <t>Položka zahrnuje:
- dopravu demontované značky z dočasné skládky
- osazení a montáž značky na místě určeném projektem
- nutnou opravu poškozených částí
Položka nezahrnuje:
- dodávku značky</t>
  </si>
  <si>
    <t>914213R</t>
  </si>
  <si>
    <t>DOPRAVNÍ ZNAČKY ZVĚTŠENÉ VELIKOSTI OCELOVÉ - DEMONTÁŽ</t>
  </si>
  <si>
    <t>demontáž reklamních značek vč. jejich 2 sloupků "Metalkov" a "Vítá vás město Vlašim", vč. všech nutných prací pro jejich odstranění. Odvoz na místo určené zhotovitelem pro opětovné osazení.</t>
  </si>
  <si>
    <t>914431</t>
  </si>
  <si>
    <t>DOPRAVNÍ ZNAČKY 100X150CM OCELOVÉ FÓLIE TŘ 2 - DODÁVKA A MONTÁŽ</t>
  </si>
  <si>
    <t>dovoz z meziskládky pro opětovné osazení_x000D_
Konkr. počet viz "SO 101 Výkaz výměr - Specifikace Dzn".</t>
  </si>
  <si>
    <t>3,000 = 3,000 [A]</t>
  </si>
  <si>
    <t>914433</t>
  </si>
  <si>
    <t>DOPRAVNÍ ZNAČKY 100X150CM OCELOVÉ FÓLIE TŘ 2 - DEMONTÁŽ</t>
  </si>
  <si>
    <t>914921</t>
  </si>
  <si>
    <t>SLOUPKY A STOJKY DOPRAVNÍCH ZNAČEK Z OCEL TRUBEK DO PATKY - DODÁVKA A MONTÁŽ</t>
  </si>
  <si>
    <t>sloupky a upevňovací zařízení včetně jejich osazení (betonová patka, zemní práce) _x000D_
Konkr. počet viz "SO 101 Výkaz výměr - Specifikace Dzn".</t>
  </si>
  <si>
    <t>21,000 = 21,000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</si>
  <si>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</si>
  <si>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</si>
  <si>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</si>
  <si>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odkup zhotovitelem_x000D_
Konkr. počet viz "SO 101 Výkaz výměr - Specifikace Dzn".</t>
  </si>
  <si>
    <t>11,000 = 11,000 [A]</t>
  </si>
  <si>
    <t>914982R</t>
  </si>
  <si>
    <t>SLOUPKY A STOJKY DZ Z PŘÍHRAD KONSTR MONTÁŽ S PŘESUNEM</t>
  </si>
  <si>
    <t>Opětovné osazení značek viz pol. 914983R do původní polohy, vč. všech nutných prací a materiálů.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</si>
  <si>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</si>
  <si>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914983R</t>
  </si>
  <si>
    <t>SLOUPKY A STOJKY DZ Z PŘÍHRAD KONSTR DEMONTÁŽ</t>
  </si>
  <si>
    <t>demontáž reklamní značky "Jíša composite" vč. příhr. konstrukce, vč. všech nutných prací pro její odstranění. Odvoz na místo určené zhotovitelem pro opětovné osazení.</t>
  </si>
  <si>
    <t>915111</t>
  </si>
  <si>
    <t>VODOROVNÉ DOPRAVNÍ ZNAČENÍ BARVOU HLADKÉ - DODÁVKA A POKLÁDKA</t>
  </si>
  <si>
    <t>1. fáze, bílé_x000D_
viz "SO 101 Výkaz výměr - Specifikace</t>
  </si>
  <si>
    <t>670,458 = 670,458 [A]</t>
  </si>
  <si>
    <t>Položka zahrnuje:
- dodání a pokládku nátěrového materiálu
- předznačení a reflexní úpravu
Položka nezahrnuje:
- x
Způsob měření:
- měří se pouze natíraná plocha</t>
  </si>
  <si>
    <t>1. fáze, žluté - zastávka BUS_x000D_
viz "SO 101 Výkaz výměr - Specifikace Dzn"</t>
  </si>
  <si>
    <t>7,701 = 7,701 [A]</t>
  </si>
  <si>
    <t>1. fáze, červené (V15 vnější plocha)_x000D_
viz "SO 101 Výkaz výměr - Specifikace Dzn"</t>
  </si>
  <si>
    <t>3,230 = 3,230 [A]</t>
  </si>
  <si>
    <t>915111R</t>
  </si>
  <si>
    <t>Vodící pás přechodu._x000D_
Dodávka a pokládka samostatných 2*3ks pásků (délka osy přechodu, nikoliv délky všech pásků)._x000D_
Součástí položky je dodání a pokládka barvy včetně předznačení a reflexní úpravy._x000D_
viz "SO 101 Výkaz výměr - Specifikace Dzn"</t>
  </si>
  <si>
    <t>8,000 = 8,000 [A]</t>
  </si>
  <si>
    <t>915211</t>
  </si>
  <si>
    <t>VODOROVNÉ DOPRAVNÍ ZNAČENÍ PLASTEM HLADKÉ - DODÁVKA A POKLÁDKA</t>
  </si>
  <si>
    <t>2. fáze, bílé_x000D_
viz "SO 101 Výkaz výměr - Specifikace Dzn"</t>
  </si>
  <si>
    <t>88,519 = 88,519 [A]</t>
  </si>
  <si>
    <t>2. fáze, žluté - zastávka BUS_x000D_
viz "SO 101 Výkaz výměr - Specifikace Dzn"</t>
  </si>
  <si>
    <t>915221</t>
  </si>
  <si>
    <t>VODOR DOPRAV ZNAČ PLASTEM STRUKTURÁLNÍ NEHLUČNÉ - DOD A POKLÁDKA</t>
  </si>
  <si>
    <t>2. fáze,  bílé_x000D_
viz "SO 101 Výkaz výměr - Specifikace Dzn"</t>
  </si>
  <si>
    <t>581,940 = 581,940 [A]</t>
  </si>
  <si>
    <t>917224</t>
  </si>
  <si>
    <t>SILNIČNÍ A CHODNÍKOVÉ OBRUBY Z BETONOVÝCH OBRUBNÍKŮ ŠÍŘ 150MM</t>
  </si>
  <si>
    <t>150x250x1000_x000D_
- podél II/125 mimo chodník_x000D_
viz "SO 101 Výkaz výměr - Vozovky"</t>
  </si>
  <si>
    <t>226,813 = 226,813 [A]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</si>
  <si>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</si>
  <si>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</si>
  <si>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</si>
  <si>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hl. 30mm_x000D_
- proříznutí krytu před vyplnění zálivkou_x000D_
viz "SO 101 Výkaz výměr - Vozovky"</t>
  </si>
  <si>
    <t>159,440 = 159,440 [A]</t>
  </si>
  <si>
    <t>Položka zahrnuje:
- řezání vozovkové vrstvy v předepsané tloušťce
- spotřeba vody
Položka nezahrnuje:
- x</t>
  </si>
  <si>
    <t>919112</t>
  </si>
  <si>
    <t>ŘEZÁNÍ ASFALTOVÉHO KRYTU VOZOVEK TL DO 100MM</t>
  </si>
  <si>
    <t>hl. 100 mm_x000D_
- před začátkem frézování_x000D_
viz "SO 101 Výkaz výměr - Vozovky"</t>
  </si>
  <si>
    <t>116,860 = 116,860 [A]</t>
  </si>
  <si>
    <t>931323</t>
  </si>
  <si>
    <t>TĚSNĚNÍ DILATAČ SPAR ASF ZÁLIVKOU MODIFIK PRŮŘ DO 300MM2</t>
  </si>
  <si>
    <t>viz pol. 919111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</si>
  <si>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</si>
  <si>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</si>
  <si>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</si>
  <si>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lože bet. C20/25n-XF3, spáry vyplnit cementovou maltou MC 25 XF4_x000D_
viz "SO 101 Výkaz výměr - Vozovky"</t>
  </si>
  <si>
    <t>443,00 = 443,000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</si>
  <si>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</si>
  <si>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zemina, obj. hm. 1,7 t/m3 _x000D_
viz pol. 11130, 17120d_x000D_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</si>
  <si>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440,159 = 440,159 [A]</t>
  </si>
  <si>
    <t>357,094 = 357,094 [A]</t>
  </si>
  <si>
    <t>beton, obj. hm. 2,2 t/m3_x000D_
viz pol. 96656, 96687, 96716_x000D_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</si>
  <si>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78,466 = 78,466 [A]</t>
  </si>
  <si>
    <t>175,090 = 175,090 [A]</t>
  </si>
  <si>
    <t>tl. 100 mm, vč. odvozu a uložení do recyklačního střediska_x000D_
viz "SO 111 Výkaz výměr - zeminy"</t>
  </si>
  <si>
    <t>637,616 = 637,616 [A]</t>
  </si>
  <si>
    <t>ODSTRAN PODKL ZPEVNĚNÝCH PLOCH Z KAMENIVA NESTMEL_x000D_
vč. odvozu a uložení do recyklačního střediska_x000D_
- stávající zpevněné konstrukce_x000D_
     - II/125... tl. 0,30 m_x000D_
     - MK... tl. 0,20 m_x000D_
     - sjezd... tl. 0,25 m_x000D_
viz "SO 111 Výkaz výměr - vozovky"</t>
  </si>
  <si>
    <t>198,386 = 198,386 [A]</t>
  </si>
  <si>
    <t>ZAS-T3, vč. odvozu a uložení do recyklačního střediska _x000D_
- stávající zpevněné konstrukce_x000D_
     - II/125 v O tl. 125 mm  _x000D_
     - MK tl. O 100 mm _x000D_
viz "SO 111 Výkaz výměr - vozovky"</t>
  </si>
  <si>
    <t>79,586 = 79,586 [A]</t>
  </si>
  <si>
    <t>ZAS-T1, část využita do stavby, zbytek odkup zhotovitelem, s odvozem. Cena odkupu dle platné směrnice Zadavatele R-Sm-16._x000D_
- stávající zpevněné konstrukce_x000D_
     - II/125 tl. 0,40 m_x000D_
     - MK tl. 0,40 m_x000D_
Využití: _x000D_
- do NK...dle pol. 56963...106,2 m2*0,15 m=15,93 m3_x000D_
viz "SO 111 Výkaz výměr - vozovky"</t>
  </si>
  <si>
    <t>22,325 = 22,325 [A]</t>
  </si>
  <si>
    <t>Odvoz ma mezideponii viz pol. 17120c pro opětovné využití ve stavbě._x000D_
viz "SO 111 Výkaz výměr - zeminy"</t>
  </si>
  <si>
    <t>65,251 = 65,251 [A]</t>
  </si>
  <si>
    <t>Podmínečně vhodná zemina, odhad množství 95% všech výkopů. Odvoz ma mezideponii viz pol. 17120a v mn. dle pol. 17111 a 17310 pro opětovné využití, zbytek do recyklačního střediska._x000D_
- pod štěrbinovým žlabem_x000D_
- výkop v trase_x000D_
- propustky v km 0,06820 a 0,12617_x000D_
viz "SO 111 Výkaz výměr - vozovky", viz "SO 111 Výkaz výměr - zeminy", viz "SO 111 Výkaz výměr - propustky"</t>
  </si>
  <si>
    <t>302,083 = 302,083 [A]</t>
  </si>
  <si>
    <t>Vhodný materiál, odhad množství 5% z celkových výkopů. Vč. odvozu do recyklačního střediska._x000D_
- výkop v trase_x000D_
viz "SO 111 Výkaz výměr - zeminy"</t>
  </si>
  <si>
    <t>14,271 = 14,271 [A]</t>
  </si>
  <si>
    <t>násyp v mn. dle pol. 17111,_x000D_
DK v mn. dle pol. 17310</t>
  </si>
  <si>
    <t>190,340 = 190,340 [A]</t>
  </si>
  <si>
    <t>ornice, mn. dle pol. 17120c</t>
  </si>
  <si>
    <t>zpětný zásyp, dle pol. 17411</t>
  </si>
  <si>
    <t>137,879 = 137,879 [A]</t>
  </si>
  <si>
    <t>12573R</t>
  </si>
  <si>
    <t>nedostatek ornice - dovoz z meziskládky SO 101 - pol. 12573c</t>
  </si>
  <si>
    <t>32,961 = 32,961 [A]</t>
  </si>
  <si>
    <t>12673</t>
  </si>
  <si>
    <t>ZŘÍZENÍ STUPŇŮ V PODLOŽÍ NÁSYPŮ TŘ. I</t>
  </si>
  <si>
    <t>Podmínečně vhodná zemina, vč. odvozu do recyklačního střediska._x000D_
viz "SO 111 Výkaz výměr - zeminy"</t>
  </si>
  <si>
    <t>9,690 = 9,690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</si>
  <si>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</si>
  <si>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12683</t>
  </si>
  <si>
    <t>ZŘÍZENÍ STUPŇŮ V PODLOŽÍ NÁSYPŮ TŘ. II</t>
  </si>
  <si>
    <t>Vhodný materiál, odhad množství 5% z celkových výkopů, odvoz do recyklačního střediska._x000D_
viz "SO 111 Výkaz výměr - zeminy"</t>
  </si>
  <si>
    <t>0,510 = 0,510 [A]</t>
  </si>
  <si>
    <t>13173</t>
  </si>
  <si>
    <t>HLOUBENÍ JAM ZAPAŽ I NEPAŽ TŘ. I</t>
  </si>
  <si>
    <t>Odvoz a uložení na meziskládku viz pol. 17120b v mn. dle pol. 17411 pro zpětný zásyp, zbytek odvoz do recyklačního střediska._x000D_
- bet. jímka_x000D_
- propustek pod parkovištěm_x000D_
- reklamní totem "ŠKODA Plus"_x000D_
viz "SO 111 Výkaz výměr - Propustky" a "SO 111 Výkaz výměr - Specifikace Dzn"</t>
  </si>
  <si>
    <t>142,990 = 142,990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</si>
  <si>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</si>
  <si>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</si>
  <si>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</si>
  <si>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Vč. odvozu do recyklačního střediska._x000D_
- propustky v km 0,06820 a 0,12617_x000D_
viz "SO 111 Výkaz výměr - Propustky"</t>
  </si>
  <si>
    <t>53,830 = 53,830 [A]</t>
  </si>
  <si>
    <t>násyp, dovoz z meziskládky dle pol. 12573a</t>
  </si>
  <si>
    <t>176,040 = 176,040 [A]</t>
  </si>
  <si>
    <t>zemina dle pol. 12373 - pro násyp a DK</t>
  </si>
  <si>
    <t>zemina dle pol. 13173 - pro zpětný zásyp propustků a jímky viz pol. 17411_x000D_
viz "SO 111 Výkaz výměr - Propustky"</t>
  </si>
  <si>
    <t>ornice, dle pol. 12110</t>
  </si>
  <si>
    <t>přebytečná zemina, dle pol. 12373, 12383, 12673, 12683, 13173, 13273</t>
  </si>
  <si>
    <t>195,155 = 195,155 [A]</t>
  </si>
  <si>
    <t>mat. z mezideponie dle pol. 12573a_x000D_
viz "SO 111 Výkaz výměr - zeminy"</t>
  </si>
  <si>
    <t>14,300 = 14,300 [A]</t>
  </si>
  <si>
    <t>17411</t>
  </si>
  <si>
    <t>ZÁSYP JAM A RÝH ZEMINOU SE ZHUTNĚNÍM</t>
  </si>
  <si>
    <t>Dovoz z meziskládky dle pol. 12573d_x000D_
- zpětný zásyp_x000D_
viz "SO 111 Výkaz výměr - Propustky"  a "SO 111 Výkaz výměr - Specifikace Dzn"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</si>
  <si>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</si>
  <si>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</si>
  <si>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</si>
  <si>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ŠP (drcené kamenivo) fr. 8/16 mm._x000D_
- propustky v km 0,06820 a 0,12617_x000D_
viz "SO 111 Výkaz výměr - Propustky"</t>
  </si>
  <si>
    <t>29,475 = 29,475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</si>
  <si>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</si>
  <si>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- konstrukce vozovky A_x000D_
- konstrukce vozovky D _x000D_
- konstrukce vozovky F _x000D_
viz "SO 111 Výkaz výměr - vozovky"</t>
  </si>
  <si>
    <t>920,715 = 920,715 [A]</t>
  </si>
  <si>
    <t>- propustky v km 0,06820 a 0,12617_x000D_
viz "SO 111 Výkaz výměr - Propustky"</t>
  </si>
  <si>
    <t>40,647 = 40,647 [A]</t>
  </si>
  <si>
    <t>dovoz ornice z meziskládky, dle pol. 12573b, pol. 12573cR_x000D_
- svahy podél úseku č.2  _x000D_
viz "SO 111 Výkaz výměr - zeminy"</t>
  </si>
  <si>
    <t>419,798 = 419,798 [A]</t>
  </si>
  <si>
    <t>tl. 0,10 m, dle pol. 12573b, pol. 12573cR_x000D_
- v rovině po hranu záboru (mimo pozemky ZPF)_x000D_
viz "SO 111 Výkaz výměr - zeminy"</t>
  </si>
  <si>
    <t>55,246 = 55,246 [A]</t>
  </si>
  <si>
    <t>18233</t>
  </si>
  <si>
    <t>ROZPROSTŘENÍ ORNICE V ROVINĚ V TL DO 0,20M</t>
  </si>
  <si>
    <t>tl. 0,20 m, dle pol. 12573b, pol. 12573cR_x000D_
- v km 0,100 vpravo_x000D_
viz "SO 111 Výkaz výměr - zeminy"</t>
  </si>
  <si>
    <t>132,420 = 132,420 [A]</t>
  </si>
  <si>
    <t>tl. 0,225 m, dle pol. 12573b, pol. 12573cR_x000D_
- v rovině po hranu záboru (pozemky ZPF)_x000D_
viz "SO 111 Výkaz výměr - zeminy"</t>
  </si>
  <si>
    <t>14,372 = 14,372 [A]</t>
  </si>
  <si>
    <t>viz pol. 18222, 18231, 18233, 18234</t>
  </si>
  <si>
    <t>621,836 = 621,836 [A]</t>
  </si>
  <si>
    <t>1243,671 = 1243,671 [A]</t>
  </si>
  <si>
    <t>separační geotextilie 400 g/m2 okolo trativodů, přesahy jsou zahrnuty do výměry (min. pevnost proti protlačení 3.0 kN)_x000D_
viz "SO 111 Výkaz výměr - vozovky"</t>
  </si>
  <si>
    <t>39,120 = 39,120 [A]</t>
  </si>
  <si>
    <t>- trubky PP DN 150, SN 8, kompletní konstrukce vč. zaústění_x000D_
viz "SO 111 Výkaz výměr - vozovky"</t>
  </si>
  <si>
    <t>16,300 = 16,300 [A]</t>
  </si>
  <si>
    <t>viz "SO 111 Výkaz výměr - zemina"</t>
  </si>
  <si>
    <t>272314</t>
  </si>
  <si>
    <t>ZÁKLADY Z PROSTÉHO BETONU DO C25/30</t>
  </si>
  <si>
    <t>Základ pro přesun reklamního totemu "Škoda Plus" v km 0,300 vpravo_x000D_
viz "SO 111 Výkaz výměr - Specifikace Dzn"</t>
  </si>
  <si>
    <t>3,840 = 3,840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</si>
  <si>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</si>
  <si>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</si>
  <si>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</si>
  <si>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451312</t>
  </si>
  <si>
    <t>PODKLADNÍ A VÝPLŇOVÉ VRSTVY Z PROSTÉHO BETONU C12/15</t>
  </si>
  <si>
    <t>bet. lože, beton C 12/15 - X0_x000D_
- pod bet. jímku propustku km 0,06821_x000D_
viz "SO 111 Výkaz výměr - Propustky"</t>
  </si>
  <si>
    <t>0,270 = 0,270 [A]</t>
  </si>
  <si>
    <t>451314</t>
  </si>
  <si>
    <t>PODKLADNÍ A VÝPLŇOVÉ VRSTVY Z PROSTÉHO BETONU C25/30</t>
  </si>
  <si>
    <t>lože pod dlažbou viz pol. 465512, beton C 20/25n-XF3 tl. 0,10 m _x000D_
- propustek pod sjezdem v km 0,0682_x000D_
- propustek pod sjezdem v km 0,12617_x000D_
viz "SO 111 Výkaz výměr - Propustky"</t>
  </si>
  <si>
    <t>1,338 = 1,338 [A]</t>
  </si>
  <si>
    <t>45157</t>
  </si>
  <si>
    <t>PODKLADNÍ A VÝPLŇOVÉ VRSTVY Z KAMENIVA TĚŽENÉHO</t>
  </si>
  <si>
    <t>ŠP 0/8 mm, tl. min. 100 mm, se zhutněním, včetně dovozu ze zemníku, natěžení a poplatku za natěžení_x000D_
- lože pod propustky _x000D_
- lože pod jímku_x000D_
- lože pod bet. Prahy_x000D_
- lože pod reklamní totem_x000D_
viz "SO 111 Výkaz výměr - Propustky" a "SO 111 Výkaz výměr - Specifikace Dzn"</t>
  </si>
  <si>
    <t>7,175 = 7,175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</si>
  <si>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</si>
  <si>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</si>
  <si>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</si>
  <si>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bet. lože viz pol. 451314_x000D_
- vtok a výtok propustků umístěných pod sjezdy_x000D_
- bet. lože tl. 0,10 m, vč. vyspárování maltou M25-XF4 _x000D_
viz "SO 111 Výkaz výměr - vozovky"</t>
  </si>
  <si>
    <t>2,676 = 2,676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</si>
  <si>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</si>
  <si>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</si>
  <si>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</si>
  <si>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příčné prahy - zakončení dlažby u propustků , beton C 25/30-XF3_x000D_
viz "SO 111 Výkaz výměr - Propustky"</t>
  </si>
  <si>
    <t>1,775 = 1,775 [A]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</si>
  <si>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</si>
  <si>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56313</t>
  </si>
  <si>
    <t>VOZOVKOVÉ VRSTVY Z MECHANICKY ZPEVNĚNÉHO KAMENIVA TL. DO 150MM</t>
  </si>
  <si>
    <t>tl. 150 mm_x000D_
- konstrukce vozovky D_x000D_
viz "SO 111 Výkaz výměr - vozovky"</t>
  </si>
  <si>
    <t>273,090 = 273,090 [A]</t>
  </si>
  <si>
    <t>tl. 170 mm_x000D_
- konstrukce vozovky A_x000D_
viz "SO 111 Výkaz výměr - vozovky"</t>
  </si>
  <si>
    <t>372,238 = 372,238 [A]</t>
  </si>
  <si>
    <t>ŠDA fr. 0/32, O tl. 260 mm_x000D_
- konstrukce vozovky A_x000D_
viz "SO 111 Výkaz výměr - vozovky"</t>
  </si>
  <si>
    <t>103,919 = 103,919 [A]</t>
  </si>
  <si>
    <t>ŠDB fr. 0/32_x000D_
- konstrukce vozovky D, O tl. 210 mm_x000D_
- konstrukce vozovky F, O tl. 260 mm_x000D_
- konstrukce vozovky H, výměra z příč. řezu_x000D_
viz "SO 111 Výkaz výměr - vozovky"</t>
  </si>
  <si>
    <t>137,585 = 137,585 [A]</t>
  </si>
  <si>
    <t>564632</t>
  </si>
  <si>
    <t>VOZOVKOVÉ VRSTVY Z PENETRAČNÍHO MAKADAMU HRUBÉHO TL. 100MM</t>
  </si>
  <si>
    <t>PMH tl. 0,10 m, využití mat. z pol. 11372_x000D_
- konstrukce vozovky F_x000D_
viz "SO 111 Výkaz výměr - vozovky"</t>
  </si>
  <si>
    <t>196,692 = 196,692 [A]</t>
  </si>
  <si>
    <t>Položka zahrnuje:
- 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Položka nezahrnuje:
- postřiky, nátěry</t>
  </si>
  <si>
    <t>fr. 0/22 tl. 0,15 m, využití mat. z pol. 11372_x000D_
- konstrukce vozovky A_x000D_
- konstrukce vozovky D _x000D_
- konstrukce vozovky F _x000D_
viz "SO 111 Výkaz výměr - vozovky"</t>
  </si>
  <si>
    <t>106,200 = 106,200 [A]</t>
  </si>
  <si>
    <t>PI-CP, C 50 BP 5, mn. 0,60 kg/m2_x000D_
- konstrukce vozovky A_x000D_
- konstrukce vozovky D_x000D_
- konstrukce vozovky H_x000D_
viz "SO 111 Výkaz výměr - vozovky"</t>
  </si>
  <si>
    <t>753,078 = 753,078 [A]</t>
  </si>
  <si>
    <t>PS-CP, C 60 BP 5, mn. 0,40kg/m2_x000D_
- konstrukce vozovky A…2x_x000D_
- konstrukce vozovky D_x000D_
- konstrukce vozovky H_x000D_
viz "SO 111 Výkaz výměr - vozovky"</t>
  </si>
  <si>
    <t>1081,078 = 1081,078 [A]</t>
  </si>
  <si>
    <t>572741</t>
  </si>
  <si>
    <t>DVOUVRSTVÝ ASFALTOVÝ NÁTĚR DO 2,0KG/M2</t>
  </si>
  <si>
    <t>- konstrukce vozovky F_x000D_
kamenivo viz. pol. č. 57622_x000D_
viz "Výkaz výměr SO 111 -  Vozovky"</t>
  </si>
  <si>
    <t>194,890 = 194,890 [A]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</si>
  <si>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</si>
  <si>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ACO 11+ 50/70_x000D_
- konstrukce vozovky A_x000D_
- konstrukce vozovky D_x000D_
- konstrukce vozovky H_x000D_
Pozn.: Bude provedeno zaměření každé asfaltové vrstvy zvlášť. Fakturace bude provedena na základě skutečnosti._x000D_
viz "SO 111 Výkaz výměr - vozovky"</t>
  </si>
  <si>
    <t>716,384 = 716,384 [A]</t>
  </si>
  <si>
    <t>ACL 16+ 50/70_x000D_
- konstrukce vozovky A_x000D_
Pozn.: Bude provedeno zaměření každé asfaltové vrstvy zvlášť. Fakturace bude provedena na základě skutečnosti._x000D_
viz "SO 111 Výkaz výměr - vozovky"</t>
  </si>
  <si>
    <t>342,126 = 342,126 [A]</t>
  </si>
  <si>
    <t>ACP 16+ 50/70_x000D_
- konstrukce vozovky A_x000D_
Pozn.: Bude provedeno zaměření každé asfaltové vrstvy zvlášť. Fakturace bude provedena na základě skutečnosti._x000D_
viz "SO 111 Výkaz výměr - vozovky"</t>
  </si>
  <si>
    <t>349,904 = 349,904 [A]</t>
  </si>
  <si>
    <t>574E66</t>
  </si>
  <si>
    <t>ASFALTOVÝ BETON PRO PODKLADNÍ VRSTVY ACP 16+, 16S TL. 70MM</t>
  </si>
  <si>
    <t>ACP 16+ 50/70_x000D_
- konstrukce vozovky D_x000D_
- konstrukce vozovky H_x000D_
Pozn.: Bude provedeno zaměření každé asfaltové vrstvy zvlášť. Fakturace bude provedena na základě skutečnosti._x000D_
viz "SO 111 Výkaz výměr - vozovky"</t>
  </si>
  <si>
    <t>362,616 = 362,616 [A]</t>
  </si>
  <si>
    <t>fr. 2/4, 3 kg/m2, dle pol. 572123_x000D_
viz "SO 111 Výkaz výměr - vozovky"</t>
  </si>
  <si>
    <t>57622</t>
  </si>
  <si>
    <t>POSYP KAMENIVEM DRCENÝM 10KG/M2</t>
  </si>
  <si>
    <t>povrch hospodářských sjezdů - zadrcení 2 vrstev kameniva do nátěru viz pol. 572741_x000D_
1. vrstva kameniva fr. 8-11 _x000D_
2. vrstva kameniva fr. 4-8_x000D_
2x pol. 572741</t>
  </si>
  <si>
    <t>7</t>
  </si>
  <si>
    <t>Přidružená stavební výroba</t>
  </si>
  <si>
    <t>711111</t>
  </si>
  <si>
    <t>IZOLACE BĚŽNÝCH KONSTRUKCÍ PROTI ZEMNÍ VLHKOSTI ASFALTOVÝMI NÁTĚRY</t>
  </si>
  <si>
    <t>nátěr štěrbinového žlabu_x000D_
viz "SO 111 Výkaz výměr - vozovky"</t>
  </si>
  <si>
    <t>71,000 = 71,000 [A]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</si>
  <si>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</si>
  <si>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897626</t>
  </si>
  <si>
    <t>VPUSŤ ŠTĚRBINOVÝCH ŽLABŮ Z BETON DÍLCŮ SV. ŠÍŘKY DO 400MM</t>
  </si>
  <si>
    <t>vč. veškeré práce nutné pro zřízení, včetně zemních prací._x000D_
viz "SO 111 Výkaz výměr - Vozovky"</t>
  </si>
  <si>
    <t>Položka zahrnuje:
- dodávku a osazení předepsaného dílce včetně mříže
Položka nezahrnuje:
- předepsané podkladní konstrukce</t>
  </si>
  <si>
    <t>897726</t>
  </si>
  <si>
    <t>ČISTÍCÍ KUSY ŠTĚRBIN ŽLABŮ Z BETON DÍLCŮ SV. ŠÍŘKY DO 400MM</t>
  </si>
  <si>
    <t>vč. veškeré práce nutné pro zřízení těchto konstrukcí, včetně zemních prací a bet. lože._x000D_
viz "SO 111 Výkaz výměr - Vozovky"</t>
  </si>
  <si>
    <t>Položka zahrnuje:
- dodávku a osazení předepsaného dílce
Položka nezahrnuje:
- předepsané podkladní konstrukce</t>
  </si>
  <si>
    <t>899123</t>
  </si>
  <si>
    <t>MŘÍŽE Z KOMPOZITU SAMOSTATNÉ</t>
  </si>
  <si>
    <t>0,86 m x 0,86 m, vč. osazení, vč. rámu_x000D_
- propustek pod sjezdem v km 0,0682_x000D_
viz "SO 111 Výkaz výměr - Propustky"</t>
  </si>
  <si>
    <t>Položka zahrnuje:
- dodávku a osazení předepsané mříže včetně rámu
Položka nezahrnuje:
- x</t>
  </si>
  <si>
    <t>89915</t>
  </si>
  <si>
    <t>STUPADLA (A POD)</t>
  </si>
  <si>
    <t>- vtoková jímka propustku pod sjezdem v km 0,0682_x000D_
viz "SO 111 Výkaz výměr - Propustky"</t>
  </si>
  <si>
    <t>12,000 = 12,000 [A]</t>
  </si>
  <si>
    <t>Položka zahrnuje:
- veškerý materiál, výrobky a polotovary
- mimostaveništní a vnitrostaveništní dopravy (rovněž přesuny), včetně naložení a složení,případně s uložením
Položka nezahrnuje:
- x</t>
  </si>
  <si>
    <t>9111A1</t>
  </si>
  <si>
    <t>ZÁBRADLÍ SILNIČNÍ S VODOR MADLY - DODÁVKA A MONTÁŽ</t>
  </si>
  <si>
    <t>- na vtokové jímce propustku pod sjezdem v km 0,0682_x000D_
     - zábradlí v. 1,1 m vodorovná výplň_x000D_
viz "SO 111 Výkaz výměr - Propustky"</t>
  </si>
  <si>
    <t>3,400 = 3,400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</si>
  <si>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</si>
  <si>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vč. náběhů_x000D_
- výjezd z parkoviště km 0,42062_x000D_
- MK průmyslový areál km 0,600_x000D_
viz "SO 111 - Specifikace Dzn"</t>
  </si>
  <si>
    <t>vč. upevňovacího materiálu_x000D_
Konkr. počet viz "SO 111 - Specifikace Dzn".</t>
  </si>
  <si>
    <t>7,000 = 7,000 [A]</t>
  </si>
  <si>
    <t>Konkr. počet viz "SO 111 - Specifikace Dzn".</t>
  </si>
  <si>
    <t>opětovné osazení reklamního totemu viz pol. 914213R do původní polohy, vč. všech nutných prací a materiálů.</t>
  </si>
  <si>
    <t>demontáž reklamního totemu "ŠKODA Plus". Odvoz na místo určené zhotovitelem pro opětovné osazení do nové polohy.</t>
  </si>
  <si>
    <t>sloupky a upevňovací zařízení včetně jejich osazení (betonová patka, zemní práce) _x000D_
Konkr. počet viz "SO 111 - Specifikace Dzn".</t>
  </si>
  <si>
    <t>trvalé odstranění, odkup zhotovitelem_x000D_
Konkr. počet viz "SO 111 - Specifikace Dzn".</t>
  </si>
  <si>
    <t>4,000 = 4,000 [A]</t>
  </si>
  <si>
    <t>1. fáze_x000D_
viz "SO 111 - Výkaz výměr - Specifikace Dzn"</t>
  </si>
  <si>
    <t>10,425 = 10,425 [A]</t>
  </si>
  <si>
    <t>VODÍCÍ LINIE PRO SLABOZRAKÉ - DODÁVKA A POKLÁDKA</t>
  </si>
  <si>
    <t>Vodící pásy míst pro přecházení_x000D_
Dodávka a pokládka samostatných 2*3ks pásků (odp. délce místa pro přecházení, nikoliv délce všech pásků). Součástí položky je dodání a pokládka barvy včetně předznačení a reflexní úpravy._x000D_
viz "SO 111 - Výkaz výměr - Specifikace Dzn"</t>
  </si>
  <si>
    <t>16,660 = 16,660 [A]</t>
  </si>
  <si>
    <t>2. fáze_x000D_
viz "SO 111 - Výkaz výměr - Specifikace Dzn"</t>
  </si>
  <si>
    <t>917211</t>
  </si>
  <si>
    <t>ZÁHONOVÉ OBRUBY Z BETONOVÝCH OBRUBNÍKŮ ŠÍŘ 50MM</t>
  </si>
  <si>
    <t>50x250x1000, vč. bet. lože_x000D_
- sjezd v km 0,08463 _x000D_
viz "SO 111 Výkaz výměr - vozovky"</t>
  </si>
  <si>
    <t>17,243 = 17,243 [A]</t>
  </si>
  <si>
    <t>silniční 150x250x1000, vč. bet. lože_x000D_
- podél chodníku vpravo cca v km 0,278 - 0,339_x000D_
viz "SO 111 Výkaz výměr - vozovky"</t>
  </si>
  <si>
    <t>61,200 = 61,200 [A]</t>
  </si>
  <si>
    <t>nájezdové 150x150x1000, vč. bet. lože_x000D_
- sjezd v km 0,08463_x000D_
viz "SO 111 Výkaz výměr - vozovky"</t>
  </si>
  <si>
    <t>9182D</t>
  </si>
  <si>
    <t>VTOKOVÉ JÍMKY BETONOVÉ VČETNĚ DLAŽBY PROPUSTU Z TRUB DN DO 600MM</t>
  </si>
  <si>
    <t>kompl. zřízení žb jímky, vč. odláždění dna_x000D_
- propustek pod sjezdem v km 0,0682_x000D_
viz "SO 111 Výkaz výměr - Propustky"</t>
  </si>
  <si>
    <t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</si>
  <si>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9183D3</t>
  </si>
  <si>
    <t>PROPUSTY Z TRUB DN 600MM PLASTOVÝCH</t>
  </si>
  <si>
    <t>- propustek pod sjezdem v km 0,0682_x000D_
- propustek pod sjezdem v km 0,12617_x000D_
viz "SO 111 Výkaz výměr - Propustky"</t>
  </si>
  <si>
    <t>23,770 = 23,770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</si>
  <si>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</si>
  <si>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hl. 30mm_x000D_
- proříznutí krytu podél štěrbin před vyplnění zálivkou_x000D_
viz "SO 111 Výkaz výměr - vozovky"</t>
  </si>
  <si>
    <t>299,310 = 299,310 [A]</t>
  </si>
  <si>
    <t>hl. 100 mm_x000D_
- před začátkem frézování_x000D_
viz "SO 111 Výkaz výměr - vozovky"</t>
  </si>
  <si>
    <t>146,320 = 146,320 [A]</t>
  </si>
  <si>
    <t>dle pol. 919111</t>
  </si>
  <si>
    <t>935111</t>
  </si>
  <si>
    <t>ŠTĚRBINOVÉ ŽLABY Z BETONOVÝCH DÍLCŮ ŠÍŘ DO 400MM VÝŠ DO 500MM BEZ OBRUBY</t>
  </si>
  <si>
    <t>- veškerý materiál, veškeré práce nutné pro zřízení těchto konstrukcí, vč. bet. lože. Čistící a štěrbinové vpusti jsou uvedeny v pol. 897626 a 897726._x000D_
viz "SO 111 Výkaz výměr - vozovky"</t>
  </si>
  <si>
    <t>68,000 = 68,000 [A]</t>
  </si>
  <si>
    <t>Položka zahrnuje:
- veškerý materiál, výrobky a polotovary
-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
Položka nezahrnuje:
- x
Způsob měření:
- měří se v [m] délky osy žlabu bez čistících kusů a odtokových vpustí.</t>
  </si>
  <si>
    <t>lože bet. C20/25n-XF3, spáry vyplnit cementovou maltou MC 25 XF4_x000D_
viz "SO 111 Výkaz výměr - vozovky"</t>
  </si>
  <si>
    <t>70,600 = 70,600 [A]</t>
  </si>
  <si>
    <t>96656</t>
  </si>
  <si>
    <t>ODSTRANĚNÍ ŽLABŮ Z DÍLCŮ (VČET ŠTĚRBINOVÝCH) ŠÍŘKY 400MM</t>
  </si>
  <si>
    <t>Odvoz a uložení do recyklačního střediska._x000D_
- odstranění stávajícího otevřeného žlabu na parkovišti před auto Brejla, vč. podklad. vrstev._x000D_
viz "SO 111 Výkaz výměr - vozovky"</t>
  </si>
  <si>
    <t>60,100 = 60,100 [A]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</si>
  <si>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</si>
  <si>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</si>
  <si>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</si>
  <si>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Odvoz a uložení do recyklačního střediska, viz pol. 014102cR. Hmotnost UV ...0,40 t._x000D_
vpusti jsou zaústěny do propustku pod parkovištěm u hřbitova - km 0,395 a 0,418 (staničení SO 101)_x000D_
viz "SO 111 Výkaz výměr - propustky"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</si>
  <si>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</si>
  <si>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</si>
  <si>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</si>
  <si>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>- stávající propustky DN 500 a DN 600_x000D_
- stávající základ reklamního totemu "ŠKODA Plus"_x000D_
viz "SO 111 Výkaz výměr - propustky" a "SO 111 Výkaz výměr - specifikace Dzn"</t>
  </si>
  <si>
    <t>20,879 = 20,879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</si>
  <si>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</si>
  <si>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zemina, obj. hm. 1,7 t/m3 _x000D_
viz pol. 11130, 17120b_x000D_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</si>
  <si>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1450,063 = 1450,063 [A]</t>
  </si>
  <si>
    <t>89,376 = 89,376 [A]</t>
  </si>
  <si>
    <t>beton, obj. hm. 2,2 t/m3_x000D_
viz pol. 11318, 11325, 13514, 113524_x000D_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</si>
  <si>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32,567 = 32,567 [A]</t>
  </si>
  <si>
    <t>44,577 = 44,577 [A]</t>
  </si>
  <si>
    <t>tl. 0,10 m. Odvoz a uložení do recyklačního střediska._x000D_
viz "SO 121 Výkaz výměr - vozovky"</t>
  </si>
  <si>
    <t>1637,782 = 1637,782 [A]</t>
  </si>
  <si>
    <t>11313</t>
  </si>
  <si>
    <t>ODSTRANĚNÍ KRYTU ZPEVNĚNÝCH PLOCH S ASFALTOVÝM POJIVEM</t>
  </si>
  <si>
    <t>ZAS-T1, odkup zhotovitelem, s odvozem. Cena odkupu dle platné směrnice Zadavatele R-Sm-16._x000D_
- kryt stávajícího chodníku_x000D_
viz "SO 121 Výkaz výměr - vozovky"</t>
  </si>
  <si>
    <t>3,649 = 3,649 [A]</t>
  </si>
  <si>
    <t>- kryt stáv. chodníku ze zámkové dlažby, odvoz a uložení do recyklačního střediska_x000D_
viz "SO 121 Výkaz výměr - vozovky"</t>
  </si>
  <si>
    <t>1,648 = 1,648 [A]</t>
  </si>
  <si>
    <t>11325</t>
  </si>
  <si>
    <t>ODSTRANĚNÍ PŘÍKOPŮ A RIGOLŮ Z MONOLIT BETONU</t>
  </si>
  <si>
    <t>- bet. žlab š. 0,60 m - 1,05, včetně bet. lože, odvoz a uložení do recyklačního střediska_x000D_
viz "SO 121 Výkaz výměr - vozovky"</t>
  </si>
  <si>
    <t>10,075 = 10,075 [A]</t>
  </si>
  <si>
    <t>Položka zahrnuje:
- odstranění betonové konstrukce
- veškerou manipulaci s vybouranou sutí a s vybouranými hmotami vč. uložení na skládku. 
Položka nezahrnuje:
- odstranění nezpevněných podkladních konstrukcí, vykazuje se v pol. 11332.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</si>
  <si>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Odvoz a uložení do recyklačního střediska._x000D_
- konstrukce stávající vozovky_x000D_
     - MK... tl. 0,20 m_x000D_
     - chodník... tl. 0,20 m_x000D_
     - sjezd... tl. 0,25 m_x000D_
     - lože stáv. monolit. žlabu viz pol. 11325_x000D_
viz "SO 121 Výkaz výměr - vozovky"</t>
  </si>
  <si>
    <t>49,653 = 49,653 [A]</t>
  </si>
  <si>
    <t>ZAS-T3, odvoz a uložení na skládku nebezpečného odpadu._x000D_
- konstrukce stávající vozovky_x000D_
     - II/125 v O tl. 125 mm_x000D_
     - MK v O tl. 100 mm _x000D_
viz "SO 121 Výkaz výměr - vozovky"</t>
  </si>
  <si>
    <t>20,262 = 20,262 [A]</t>
  </si>
  <si>
    <t>11351</t>
  </si>
  <si>
    <t>ODSTRANĚNÍ ZÁHONOVÝCH OBRUBNÍKŮ</t>
  </si>
  <si>
    <t>záhonové, odvoz do recyklačního střediska_x000D_
viz "SO 121 Výkaz výměr - vozovky"</t>
  </si>
  <si>
    <t>44,000 = 44,000 [A]</t>
  </si>
  <si>
    <t>113524</t>
  </si>
  <si>
    <t>ODSTRANĚNÍ CHODNÍKOVÝCH A SILNIČNÍCH OBRUBNÍKŮ BETONOVÝCH, ODVOZ DO 5KM</t>
  </si>
  <si>
    <t>silniční, odvoz do recyklačního střediska_x000D_
viz "SO 121 Výkaz výměr - vozovky"</t>
  </si>
  <si>
    <t>ZAS-T1, odkup zhotovitelem, s odvozem. Cena odkupu dle platné směrnice Zadavatele R-Sm-16._x000D_
- II/125 tl. 0,40 m_x000D_
- MK tl. 0,40 m_x000D_
viz "SO 121 Výkaz výměr - vozovky"</t>
  </si>
  <si>
    <t>6,908 = 6,908 [A]</t>
  </si>
  <si>
    <t>Odvoz na meziskládku viz pol. 17120b pro opětovné použití v pol. 18222+18232. Nedostatek ornice bude dovezen z meziskládky SO 101 - pol. 12573c_x000D_
viz "SO 121 Výkaz výměr - zeminy"</t>
  </si>
  <si>
    <t>275,701 = 275,701 [A]</t>
  </si>
  <si>
    <t>Podmínečně vhodná zemina, odvoz na meziskládku viz pol. 17120a v mn. dle pol. 17111, zbytek do recyklačního střediska _x000D_
- Chodník podél II/125_x000D_
- Chodník podél MK K Čechovu vpravo_x000D_
- Chodník u zdi židovského hřbitova_x000D_
- Chodník podél MK K Čechovu vlevo_x000D_
viz "SO 121 Výkaz výměr - zeminy"</t>
  </si>
  <si>
    <t>1136,300 = 1136,300 [A]</t>
  </si>
  <si>
    <t>zemina dle pol. 17120a</t>
  </si>
  <si>
    <t>530,500 = 530,500 [A]</t>
  </si>
  <si>
    <t>ornice dle pol. 17120b</t>
  </si>
  <si>
    <t>nedostatek ornice - dovoz z mezideponie SO 101 dle pol. 12573c. Zde i vykopáno.</t>
  </si>
  <si>
    <t>4,054 = 4,054 [A]</t>
  </si>
  <si>
    <t>Podmínečně vhodná zemina, odvoz do recyklačního střediska</t>
  </si>
  <si>
    <t>83,400 = 83,400 [A]</t>
  </si>
  <si>
    <t>násyp, mat. z mezideponie, viz pol. 12573a</t>
  </si>
  <si>
    <t>zemina z pol. 12373_x000D_
viz "SO 121 Výkaz výměr - zeminy"</t>
  </si>
  <si>
    <t>ornice, viz pol. 12110</t>
  </si>
  <si>
    <t>- přebytek zeminy, odvoz do recyklačního střediska</t>
  </si>
  <si>
    <t>689,200 = 689,200 [A]</t>
  </si>
  <si>
    <t>- konstrukce chodníku E1_x000D_
- konstrukce chodníku E2_x000D_
viz "SO 121 Výkaz výměr - vozovky"</t>
  </si>
  <si>
    <t>1067,650 = 1067,650 [A]</t>
  </si>
  <si>
    <t>tl. 0,15 m, dle pol. 12573b, pol. 12573cR_x000D_
viz "SO 121 Výkaz výměr - zeminy"</t>
  </si>
  <si>
    <t>1509,135 = 1509,135 [A]</t>
  </si>
  <si>
    <t>tl. 0,10 m, dle pol. 12573b, pol. 12573cR_x000D_
- v rovině po hranu záboru (mimo pozemky ZPF)_x000D_
viz "SO 121 Výkaz výměr - zeminy"</t>
  </si>
  <si>
    <t>93,920 = 93,920 [A]</t>
  </si>
  <si>
    <t>229,658 = 229,658 [A]</t>
  </si>
  <si>
    <t>tl. 0,225 m, dle pol. 12573b, pol. 12573cR_x000D_
- v rovině po hranu záboru (pozemky ZPF)_x000D_
viz "SO 121 Výkaz výměr - zeminy"</t>
  </si>
  <si>
    <t>42,42 = 42,420 [A]</t>
  </si>
  <si>
    <t>viz pol. 18222+18231+18232+18234</t>
  </si>
  <si>
    <t>1875,133 = 1875,133 [A]</t>
  </si>
  <si>
    <t>3750,265 = 3750,265 [A]</t>
  </si>
  <si>
    <t>viz "SO 121 Výkaz výměr - zemina"</t>
  </si>
  <si>
    <t>beton C20/25n-XF3_x000D_
- podklad pro žlaby s mříží, viz pol. 93541 a 897541_x000D_
viz "SO 121 Výkaz výměr - vozovky"</t>
  </si>
  <si>
    <t>0.567 = 0,567 [A]</t>
  </si>
  <si>
    <t>ŠDA 0/32_x000D_
- konstrukce chodníku E1_x000D_
- konstrukce chodníku E2_x000D_
viz "SO 121 Výkaz výměr - vozovky"</t>
  </si>
  <si>
    <t>213,530 = 213,530 [A]</t>
  </si>
  <si>
    <t>58221</t>
  </si>
  <si>
    <t>DLÁŽDĚNÉ KRYTY Z DROBNÝCH KOSTEK DO LOŽE Z KAMENIVA</t>
  </si>
  <si>
    <t>žulové kostky 60/60/60 vč. lože tl. 40 mm_x000D_
- konstrukce chodníku E2_x000D_
viz "SO 121 Výkaz výměr - vozovky"</t>
  </si>
  <si>
    <t>35,740 = 35,740 [A]</t>
  </si>
  <si>
    <t>582611</t>
  </si>
  <si>
    <t>KRYTY Z BETON DLAŽDIC SE ZÁMKEM ŠEDÝCH TL 60MM DO LOŽE Z KAM</t>
  </si>
  <si>
    <t>betonová zámková dlažba 200/100 mm, vč. lože tl. 40 mm_x000D_
- konstrukce chodníku E1_x000D_
viz "SO 121 Výkaz výměr - vozovky"</t>
  </si>
  <si>
    <t>983,020 = 983,020 [A]</t>
  </si>
  <si>
    <t>betonová dlažba pro zajištění hmatového konstrastu, hladká, rovné hrany, 300/300 mm, vč. lože tl. 40 mm_x000D_
- konstrukce chodníku E1_x000D_
viz "SO 121 Výkaz výměr - vozovky"</t>
  </si>
  <si>
    <t>16,600 = 16,600 [A]</t>
  </si>
  <si>
    <t>582614</t>
  </si>
  <si>
    <t>KRYTY Z BETON DLAŽDIC SE ZÁMKEM BAREV TL 60MM DO LOŽE Z KAM</t>
  </si>
  <si>
    <t>betonová zámková dlažba 200/100 mm pro zajištění barevného kontrastu hrany nástupišť AZ, vč. lože tl. 40 mm_x000D_
- konstrukce chodníku E1_x000D_
viz "SO 121 Výkaz výměr - vozovky"</t>
  </si>
  <si>
    <t>7,200 = 7,200 [A]</t>
  </si>
  <si>
    <t>58261A</t>
  </si>
  <si>
    <t>KRYTY Z BETON DLAŽDIC SE ZÁMKEM BAREV RELIÉF TL 60MM DO LOŽE Z KAM</t>
  </si>
  <si>
    <t>reliefni barevná, vč. lože tl. 40 mm_x000D_
- konstrukce chodníku E1_x000D_
viz "SO 121 Výkaz výměr - vozovky"</t>
  </si>
  <si>
    <t>32,290 = 32,290 [A]</t>
  </si>
  <si>
    <t>711117</t>
  </si>
  <si>
    <t>IZOLACE BĚŽNÝCH KONSTRUKCÍ PROTI ZEMNÍ VLHKOSTI Z PE FÓLIÍ</t>
  </si>
  <si>
    <t>Nopová folie š. 0,50 m - podél zdi židovského hřbitova a podezdívky plotu u sklenářství._x000D_
Vč. ukončovací lišty._x000D_
viz "SO 121 Výkaz výměr - vozovky"</t>
  </si>
  <si>
    <t>19,280 = 19,280 [A]</t>
  </si>
  <si>
    <t>897541</t>
  </si>
  <si>
    <t>VPUSŤ ODVOD ŽLABŮ Z POLYMERBETONU SV. ŠÍŘKY DO 100MM</t>
  </si>
  <si>
    <t>tř. B 125 s mříží litinovým roštem napříč chodníkem do bet. lože viz pol. 451314._x000D_
viz "SO 121 Výkaz výměr - vozovky"</t>
  </si>
  <si>
    <t>ocelové, 2 vodorovná madla, v=1,1 m. Do patek z bet. C20/25n-XF3._x000D_
viz "SO 121 Výkaz výměr - vozovky"</t>
  </si>
  <si>
    <t>65,000 = 65,000 [A]</t>
  </si>
  <si>
    <t>50x250x1000, vč. lože_x000D_
viz "SO 121 Výkaz výměr - vozovky"</t>
  </si>
  <si>
    <t>416,167 = 416,167 [A]</t>
  </si>
  <si>
    <t>silniční 150x250x1000, vč. lože_x000D_
viz "SO 121 Výkaz výměr - vozovky"</t>
  </si>
  <si>
    <t>507,929 = 507,929 [A]</t>
  </si>
  <si>
    <t>silniční nájezdový 150x250x1000, vč. lože_x000D_
viz "SO 121 Výkaz výměr - vozovky"</t>
  </si>
  <si>
    <t>16,740 = 16,740 [A]</t>
  </si>
  <si>
    <t>silniční přechodový 150x250x1000, vč. lože_x000D_
viz "SO 121 Výkaz výměr - vozovky"</t>
  </si>
  <si>
    <t>132,030 = 132,030 [A]</t>
  </si>
  <si>
    <t>91725</t>
  </si>
  <si>
    <t>NÁSTUPIŠTNÍ OBRUBNÍKY BETONOVÉ</t>
  </si>
  <si>
    <t>autobusový bezbarierový obrubník, vč. bet. lože _x000D_
viz "SO 121 Výkaz výměr - vozovky"</t>
  </si>
  <si>
    <t>24,000 = 24,000 [A]</t>
  </si>
  <si>
    <t>autobusový bezbarierový obrubník - přechodový, vč. bet. lože _x000D_
viz "SO 121 Výkaz výměr - vozovky"</t>
  </si>
  <si>
    <t>lože z bet. C20/25n-XF3, spáry vyplnit cementovou maltou MC 25 XF4_x000D_
viz "SO 121 Výkaz výměr - vozovky"</t>
  </si>
  <si>
    <t>120,995 = 120,995 [A]</t>
  </si>
  <si>
    <t>93541</t>
  </si>
  <si>
    <t>ŽLABY Z DÍLCŮ Z POLYMERBETONU SVĚTLÉ ŠÍŘKY DO 100MM VČETNĚ MŘÍŽÍ</t>
  </si>
  <si>
    <t>žlaby tř. B 125 s litinovou mříží se šroubovým zajištěním do bet. lože viz pol. 451314. _x000D_
Přípojky vpustí jsou součástí SO řady 300._x000D_
viz "SO 121 Výkaz výměr - vozovky"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</si>
  <si>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</si>
  <si>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93767R</t>
  </si>
  <si>
    <t>MOBILIÁŘ - PŘÍSTŘEŠKY PRO ZASTÁVKY VEŘEJNÉ DOPRAVY</t>
  </si>
  <si>
    <t>zastávka průchozí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</si>
  <si>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</si>
  <si>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966188</t>
  </si>
  <si>
    <t>DEMONTÁŽ KONSTRUKCÍ KOVOVÝCH S ODVOZEM DO 20KM</t>
  </si>
  <si>
    <t>stávající zábradlí, odvoz během stavby – domluva s cestmistrem (Vít Bareš), zda si ponechá KSÚS, nebo zhotovitel odveze do kovošrotu jménem KSÚS. Ta následně připraví příkaz k fakturaci.</t>
  </si>
  <si>
    <t>0,140 = 0,140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</si>
  <si>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</si>
  <si>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227,357 = 227,357 [A]</t>
  </si>
  <si>
    <t>kamenivo, obj. hm. 1,8 t/m3_x000D_
viz pol. 11332a, 11332b_x000D_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</si>
  <si>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108,275 = 108,275 [A]</t>
  </si>
  <si>
    <t>5,383 = 5,383 [A]</t>
  </si>
  <si>
    <t>tl. 0,10 m. Odvoz a uložení do recyklačního střediska._x000D_
viz "SO 171.1 Výkaz výměr - Provizorní komunikace - zeminy"</t>
  </si>
  <si>
    <t>289,977 = 289,977 [A]</t>
  </si>
  <si>
    <t>- rušení provizorky _x000D_
N DV dle pol. 572741*0,02 m_x000D_
PHM dle pol. 572741*0,10 m_x000D_
NK dle pol. 56963a*0,15 m</t>
  </si>
  <si>
    <t>27,641 = 27,641 [A]</t>
  </si>
  <si>
    <t>Odvoz a uložení do recyklačního střediska. _x000D_
- stávající konstrukce_x000D_
MK... tl. 0,20 m_x000D_
chodník... tl. 0,20 m_x000D_
viz "SO 171.1 Výkaz výměr - Provizorní komunikace - vozovky"</t>
  </si>
  <si>
    <t>6,483 = 6,483 [A]</t>
  </si>
  <si>
    <t>Odvoz a uložení do recyklačního střediska._x000D_
- rušení provizorky, mn. viz pol. 56330</t>
  </si>
  <si>
    <t>53,670 = 53,670 [A]</t>
  </si>
  <si>
    <t>ZAS-T3. Odvoz a uložení na skládku nebezpečného odpadu._x000D_
- stávající konstrukce_x000D_
MK v tl. O 100 mm _x000D_
chodník v tl. O 50 mm _x000D_
viz "SO 171.1 Výkaz výměr - Provizorní komunikace - vozovky"</t>
  </si>
  <si>
    <t>2,447 = 2,447 [A]</t>
  </si>
  <si>
    <t>ZAS-T1, využito do stavby v mn. viz pol. 56963a._x000D_
- stávající konstrukce, využití do zpev. krajnic, viz pol. 56963. _x000D_
MK v tl. 0,40 m_x000D_
viz "SO 171.1 Výkaz výměr - Provizorní komunikace - vozovky"</t>
  </si>
  <si>
    <t>0,661 = 0,661 [A]</t>
  </si>
  <si>
    <t>Podmínečně vhodná zemina. Odvoz do recyklačního střediska, část v mn. dle pol. 17111 (násyp) a 17310 (DK)  odvést na meziskládku viz pol. 17120a pro opětovné použití._x000D_
- výkop pro realizaci PK_x000D_
viz "SO 171.1 Výkaz výměr - Provizorní komunikace - zeminy"</t>
  </si>
  <si>
    <t>267,304 = 267,304 [A]</t>
  </si>
  <si>
    <t>Odvoz a uložení do recyklačního střediska._x000D_
- odstranění DK provizorky_x000D_
viz "SO 171.1 Výkaz výměr - Provizorní komunikace - zeminy"</t>
  </si>
  <si>
    <t>5,440 = 5,440 [A]</t>
  </si>
  <si>
    <t>dle pol. 17120a_x000D_
- do násypu pol. 17111_x000D_
- DK dle pol. 17310</t>
  </si>
  <si>
    <t>168,002 = 168,002 [A]</t>
  </si>
  <si>
    <t>nedostatek ornice - vykopání a dovoz z meziskládky SO 101 - pol. 12573c v mn. dle pol. 18233*0,20 m</t>
  </si>
  <si>
    <t>24,374 = 24,374 [A]</t>
  </si>
  <si>
    <t>násyp, mat. z mezideponie, viz pol. 12573a_x000D_
- násyp pro realizaci provizorky_x000D_
- násyp po odstranění provizorky_x000D_
viz "SO 171.1 Výkaz výměr - Provizorní komunikace - zeminy"</t>
  </si>
  <si>
    <t>162,562 = 162,562 [A]</t>
  </si>
  <si>
    <t>dle pol. 12373a+12373b</t>
  </si>
  <si>
    <t>Přebytek zeminy. Odvoz do recyklačního střediska_x000D_
dle pol. 12373a,b</t>
  </si>
  <si>
    <t>104,742 = 104,742 [A]</t>
  </si>
  <si>
    <t>mat. z mezideponie viz pol.12573a_x000D_
viz "SO 171.1 Výkaz výměr - Provizorní komunikace - vozovky"</t>
  </si>
  <si>
    <t>- konstrukce vozovky F_x000D_
viz "SO 171.1 Výkaz výměr - Provizorní komunikace - vozovky"</t>
  </si>
  <si>
    <t>216,749 = 216,749 [A]</t>
  </si>
  <si>
    <t>dle pol. 12573bR_x000D_
viz "SO 171.1 Výkaz výměr - Provizorní komunikace - zeminy"</t>
  </si>
  <si>
    <t>121,870 = 121,870 [A]</t>
  </si>
  <si>
    <t>viz pol. 18233</t>
  </si>
  <si>
    <t>243,740 = 243,740 [A]</t>
  </si>
  <si>
    <t>21201</t>
  </si>
  <si>
    <t>TRATIVODY KOMPLET Z TRUB NEKOVOVÝCH DN DO 80MM</t>
  </si>
  <si>
    <t>- drenážní rýha bez trubky, HDK fr. 32/63_x000D_
viz "SO 171.1 Výkaz výměr - Provizorní komunikace - vozovky"</t>
  </si>
  <si>
    <t>41,200 = 41,200 [A]</t>
  </si>
  <si>
    <t>- AZ ze zlepšené zeminy tl. 40 cm_x000D_
dle pol. 18110</t>
  </si>
  <si>
    <t>ŠDB fr. 0/63, O tl. 260 mm_x000D_
- konstrukce vozovky F_x000D_
viz "SO 171.1 Výkaz výměr - Provizorní komunikace - vozovky"</t>
  </si>
  <si>
    <t>PHM tl. 100 mm, kamenivo fr. 32/63 a 8/16, zbytkové množství pojiva 5-7 kg/m2_x000D_
- konstrukce vozovky F_x000D_
viz "SO 171.1 Výkaz výměr - Provizorní komunikace - vozovky"</t>
  </si>
  <si>
    <t>177,219 = 177,219 [A]</t>
  </si>
  <si>
    <t>fr. 0/22 tl. 0,15 m, využití mat. z pol. 11372, zbytek doplnit z přebytku z jiných SO_x000D_
- konstrukce vozovky F_x000D_
viz "SO 171.1 Výkaz výměr - Provizorní komunikace - vozovky"</t>
  </si>
  <si>
    <t>42,500 = 42,500 [A]</t>
  </si>
  <si>
    <t>fr. 0/22 tl. 0,15 m, mat. z přebytku z jiných SO_x000D_
- konstrukce vozovky H_x000D_
viz "SO 171.1 Výkaz výměr - Provizorní komunikace - vozovky"</t>
  </si>
  <si>
    <t>PI-CP, C 50 BP 5, mn. 0,60 kg/m2_x000D_
- konstrukce vozovky H_x000D_
viz "SO 171.1 Výkaz výměr - Provizorní komunikace - vozovky"</t>
  </si>
  <si>
    <t>28,393 = 28,393 [A]</t>
  </si>
  <si>
    <t>PS-CP, C 60 BP 5, mn. 0,40kg/m2_x000D_
- konstrukce vozovky H_x000D_
viz "SO 171.1 Výkaz výměr - Provizorní komunikace - vozovky"</t>
  </si>
  <si>
    <t>ND-V 20 mm, mn. dle pol. 564632, zadrcené kamenivo viz. pol. 57622_x000D_
- konstrukce vozovky F</t>
  </si>
  <si>
    <t>ACO 11+ 50/70_x000D_
- konstrukce vozovky H_x000D_
Pozn.: Bude provedeno zaměření každé asfaltové vrstvy zvlášť. Fakturace bude provedena na základě skutečnosti._x000D_
viz "SO 171.1 Výkaz výměr - Provizorní komunikace - vozovky"</t>
  </si>
  <si>
    <t>ACP 16+ 50/70_x000D_
- konstrukce vozovky H_x000D_
Pozn.: Bude provedeno zaměření každé asfaltové vrstvy zvlášť. Fakturace bude provedena na základě skutečnosti._x000D_
viz "SO 171.1 Výkaz výměr - Provizorní komunikace - vozovky"</t>
  </si>
  <si>
    <t>fr. 2/4, 3 kg/m2, dle pol. 572123_x000D_
viz "Výkaz výměr SO 111 - Vozovky"</t>
  </si>
  <si>
    <t>Zadrcení 2 vrstev kameniva do nátěru, 1. vrstva kameniva fr. 8-11, 2. vrstva kameniva fr. 4-8_x000D_
- konstrukce vozovky F_x000D_
2x pol. 572741</t>
  </si>
  <si>
    <t>354,438 = 354,438 [A]</t>
  </si>
  <si>
    <t>proříznutí krytu před zalitím zálivkou_x000D_
viz "SO 171.1 Výkaz výměr - Provizorní komunikace - vozovky"</t>
  </si>
  <si>
    <t>19,570 = 19,570 [A]</t>
  </si>
  <si>
    <t>před začátkem frézování, s odstupňováním po vrstvách, při odstraňování_x000D_
viz "SO 171.1 Výkaz výměr - Provizorní komunikace - vozovky"</t>
  </si>
  <si>
    <t>41,410 = 41,410 [A]</t>
  </si>
  <si>
    <t>931313</t>
  </si>
  <si>
    <t>TĚSNĚNÍ DILATAČ SPAR ASF ZÁLIVKOU PRŮŘ DO 300MM2</t>
  </si>
  <si>
    <t>zemina, obj. hm. 1,7 t/m3 _x000D_
viz pol. 11130, 12931, 17120c_x000D_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</si>
  <si>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595,340 = 595,340 [A]</t>
  </si>
  <si>
    <t>ZAS-T1. Část využita do stavby v mn. viz pol. 56963*0,15 m, zbytek odkup zhotovitelem, s odvozem. Cena odkupu dle platné směrnice Zadavatele R-Sm-16. _x000D_
tl. 110 mm_x000D_
- oprava krytu_x000D_
viz "SO 171.2 Výkaz výměr - opravy OT - vozovky".</t>
  </si>
  <si>
    <t>679,800 = 679,800 [A]</t>
  </si>
  <si>
    <t>Podmínečně vhodná zemina. Část v mn. dle pol. 17310 uložit na meziskládku viz. 17120a, zbytek odvoz a uložení do recyklačního střediska. _x000D_
   - seříznutí NK_x000D_
viz "SO 171.2 Výkaz výměr - opravy OT - vozovky"</t>
  </si>
  <si>
    <t>453,200 = 453,200 [A]</t>
  </si>
  <si>
    <t>DK - mat. z meziskládky dle pol. 173103</t>
  </si>
  <si>
    <t>103,00 = 103,000 [A]</t>
  </si>
  <si>
    <t>mat. z pol. 12373 pro DK viz pol. 17310</t>
  </si>
  <si>
    <t>103,000 = 103,000 [A]</t>
  </si>
  <si>
    <t>- přebytečná zemina, vč. odvozu a uložení do recyklačního střediska_x000D_
pol. 12373-pol. 17310</t>
  </si>
  <si>
    <t>350,200 = 350,200 [A]</t>
  </si>
  <si>
    <t>dle pol. 12573a_x000D_
viz "SO 171.2 Výkaz výměr - opravy OT - vozovky"</t>
  </si>
  <si>
    <t>fr. 0/22 tl. 0,15 m, využití mat. z pol. 11372_x000D_
- sanace propadlých okrajů_x000D_
- oprava tělesa mimo sanace propadlých okrajů_x000D_
viz "SO 171.2 Výkaz výměr - opravy OT - zeminy"</t>
  </si>
  <si>
    <t>1648,000 = 1648,000 [A]</t>
  </si>
  <si>
    <t>PS-CP, C 60 BP 5, mn. 0,40kg/m2_x000D_
- oprava krytu_x000D_
viz "SO 171.2 Výkaz výměr - opravy OT - vozovky"</t>
  </si>
  <si>
    <t>12916,000 = 12916,000 [A]</t>
  </si>
  <si>
    <t>ACO 11+ 50/70_x000D_
- oprava krytu_x000D_
Pozn.: Bude provedeno zaměření každé asfaltové vrstvy zvlášť. Fakturace bude provedena na základě skutečnosti._x000D_
viz "SO 171.2 Výkaz výměr - opravy OT - vozovky"</t>
  </si>
  <si>
    <t>6241,800 = 6241,800 [A]</t>
  </si>
  <si>
    <t>574E07</t>
  </si>
  <si>
    <t>ASFALTOVÝ BETON PRO PODKLADNÍ VRSTVY ACP 22+, 22S</t>
  </si>
  <si>
    <t>ACP 22S, příp. vyrovnávací vrstva_x000D_
5% plochy opravovaného krytu</t>
  </si>
  <si>
    <t>18,540 = 18,540 [A]</t>
  </si>
  <si>
    <t>ACP 16+ 50/70_x000D_
- oprava krytu_x000D_
Pozn.: Bude provedeno zaměření každé asfaltové vrstvy zvlášť. Fakturace bude provedena na základě skutečnosti._x000D_
viz "SO 171.2 Výkaz výměr - opravy OT - vozovky"</t>
  </si>
  <si>
    <t>6365,400 = 6365,400 [A]</t>
  </si>
  <si>
    <t>vč. upevňovacího materiálu_x000D_
viz "SO 171.2 Výkaz výměr - Opravy OT - Dzn"</t>
  </si>
  <si>
    <t>914132</t>
  </si>
  <si>
    <t>DOPRAVNÍ ZNAČKY ZÁKLADNÍ VELIKOSTI OCELOVÉ FÓLIE TŘ 2 - MONTÁŽ S PŘEMÍSTĚNÍM</t>
  </si>
  <si>
    <t>vč. sloupků a patek pro uchycení   _x000D_
viz "SO 171.2 Výkaz výměr - Opravy OT - Dzn"</t>
  </si>
  <si>
    <t>132,000 = 132,000 [A]</t>
  </si>
  <si>
    <t>vč. sloupků a patek pro uchycení_x000D_
viz "SO 171.2 Výkaz výměr - Opravy OT - Dzn"</t>
  </si>
  <si>
    <t>trvalé odstranění_x000D_
viz "SO 171.2 Výkaz výměr - Opravy OT - Dzn"</t>
  </si>
  <si>
    <t>914139</t>
  </si>
  <si>
    <t>DOPRAV ZNAČKY ZÁKLAD VEL OCEL FÓLIE TŘ 2 - NÁJEMNÉ</t>
  </si>
  <si>
    <t>KSDEN</t>
  </si>
  <si>
    <t>13260,000 = 13260,000 [A]</t>
  </si>
  <si>
    <t>Položka zahrnuje:
- sazbu za pronájem dopravních značek a zařízení
Položka nezahrnuje:
- x
Způsob měření:
- počet jednotek je určen jako součin počtu značek a počtu dní použití</t>
  </si>
  <si>
    <t>914432</t>
  </si>
  <si>
    <t>DOPRAVNÍ ZNAČKY 100X150CM OCELOVÉ FÓLIE TŘ 2 - MONTÁŽ S PŘEMÍSTĚNÍM</t>
  </si>
  <si>
    <t>914439</t>
  </si>
  <si>
    <t>DOPRAV ZNAČKY 100X150CM OCEL FÓLIE TŘ 2 - NÁJEMNÉ</t>
  </si>
  <si>
    <t>3000 = 3000,000 [A]</t>
  </si>
  <si>
    <t>sloupky a upevňovací zařízení včetně jejich osazení (betonová patka, zemní práce) _x000D_
viz "SO 171.2 Výkaz výměr - Opravy OT - Dzn"</t>
  </si>
  <si>
    <t>viz "SO 171.2 Výkaz výměr - Opravy OT - Dzn"</t>
  </si>
  <si>
    <t>515,000 = 515,000 [A]</t>
  </si>
  <si>
    <t>916151</t>
  </si>
  <si>
    <t>SEMAFOROVÁ PŘENOSNÁ SOUPRAVA - DOD A MONTÁŽ</t>
  </si>
  <si>
    <t>-pro řízení kyvadlové dopravy na provizorní komunikaci K Čechovu (1. etapa)</t>
  </si>
  <si>
    <t>Položka zahrnuje:
- dodání zařízení v předepsaném provedení 
- osazení (souprava zahrnuje 2 semafory)
- údržbu po celou dobu trvání funkce
- náhradu zničených nebo ztracených kusů
- nutnou opravu poškozených částí
- napájení z baterie včetně záložní baterie
Položka nezahrnuje:
- x</t>
  </si>
  <si>
    <t>916153</t>
  </si>
  <si>
    <t>SEMAFOROVÁ PŘENOSNÁ SOUPRAVA - DEMONTÁŽ</t>
  </si>
  <si>
    <t>916159</t>
  </si>
  <si>
    <t>SEMAFOROVÁ PŘENOSNÁ SOUPRAVA - NÁJEMNÉ</t>
  </si>
  <si>
    <t>Položka zahrnuje:
- sazbu za pronájem zařízení
Položka nezahrnuje:
- x
Způsob měření:
- součin počtu zařízení a počtu dní použití.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</si>
  <si>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</si>
  <si>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</si>
  <si>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</si>
  <si>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</si>
  <si>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</si>
  <si>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916329</t>
  </si>
  <si>
    <t>DOPRAVNÍ ZÁBRANY Z2 S FÓLIÍ TŘ 2 - NÁJEMNÉ</t>
  </si>
  <si>
    <t>1500,000 = 1500,000 [A]</t>
  </si>
  <si>
    <t>kryt před zalitím zálivkou_x000D_
- oprava krytu_x000D_
viz "SO 171.2 Výkaz výměr - opravy OT - vozovky"</t>
  </si>
  <si>
    <t>208,060 = 208,060 [A]</t>
  </si>
  <si>
    <t>919113</t>
  </si>
  <si>
    <t>ŘEZÁNÍ ASFALTOVÉHO KRYTU VOZOVEK TL DO 150MM</t>
  </si>
  <si>
    <t>před začítkem frézování, s odstupňováním po vrstvách_x000D_
- oprava krytu_x000D_
viz "SO 171.2 Výkaz výměr - opravy OT - vozovky"</t>
  </si>
  <si>
    <t>95314R</t>
  </si>
  <si>
    <t>DOČASNÉ PŘEŠKRTNUTÍ SMĚROVÝCH NÁPISŮ DOPRAVNÍ ZNAČKY SAMOLEPÍCÍ PÁSKOU</t>
  </si>
  <si>
    <t>vč. dodávky a odstranění pásky_x000D_
viz "SO 171.2 Výkaz výměr - Opravy OT - Dzn"</t>
  </si>
  <si>
    <t>Nevhodná zemina z výkopů, obj. hm. 1,7 t/m3._x000D_
Dle pol. 17120b._x000D_
Na základě rozboru je možné zeminu vhodnou, případně upravenou podmínečně vhodnou z výkopů se souhlasem investora zpětně využít._x000D_
viz pol. 17120b_x000D_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</si>
  <si>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75,977*1,7 = 129,161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</si>
  <si>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</si>
  <si>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02811</t>
  </si>
  <si>
    <t>PRŮZKUMNÉ PRÁCE GEOTECHNICKÉ NA POVRCHU</t>
  </si>
  <si>
    <t>Dohled při provádění mikropilot geotechnikem + posudek zeminy pro zpětné využití</t>
  </si>
  <si>
    <t>dle pol. 17120a</t>
  </si>
  <si>
    <t>28,473 = 28,473 [A]</t>
  </si>
  <si>
    <t>mn. dle pol. 17120a</t>
  </si>
  <si>
    <t>13183</t>
  </si>
  <si>
    <t>HLOUBENÍ JAM ZAPAŽ I NEPAŽ TŘ II</t>
  </si>
  <si>
    <t>Část v mn. dle pol. 171101 a pol. 17411 odvést na mezideponii viz pol. 17120a pro opětovné využití, zbytek odvoz do recyklačního střediska viz pol. 17120b.</t>
  </si>
  <si>
    <t>řez 190: 9*2,6 = 23,400 [A]_x000D_
 řez 200: 10*2,7 = 27,000 [B]_x000D_
 řez 210: 10*2,35 = 23,500 [C]_x000D_
 řez 220: 10*1,95 = 19,500 [D]_x000D_
 řez 230: 6,5*1,7 = 11,050 [E]_x000D_
 Celkem: A+B+C+D+E = 104,450 [F]</t>
  </si>
  <si>
    <t>171101</t>
  </si>
  <si>
    <t>ULOŽENÍ SYPANINY DO NÁSYPŮ SE ZHUTNĚNÍM DO 95% PS</t>
  </si>
  <si>
    <t>2024_OTSKP</t>
  </si>
  <si>
    <t>úprava terénu na začátku/konci zdi původním materiálem, vč. dovozu z meziskládky</t>
  </si>
  <si>
    <t>2*0,8*2*1,5 = 4,800 [A]</t>
  </si>
  <si>
    <t>pro opětovné využití</t>
  </si>
  <si>
    <t>obsyp dle pol. 171101 4,800 = 4,800 [A]_x000D_
zásyp dle pol. 17411 23,673 = 23,673 [B]_x000D_
Celkem A+B = 28,473 [C]</t>
  </si>
  <si>
    <t>přebytečná zemina, odvoz do recyklačního střediska</t>
  </si>
  <si>
    <t>dle pol. 13183 104,450 = 104,450 [A]_x000D_
dle pol. 17120a 28,473 = 28,473 [B]_x000D_
Celkem A-B = 75,977 [C]</t>
  </si>
  <si>
    <t>zásyp jam původní zeminou - uvažováno 60% zásypů původní zeminou, materiál dle čl. 5.4 ČSN 73 6244, vč. dovozu z meziskládky</t>
  </si>
  <si>
    <t>řez 190: 0,6*9*0,82 = 4,428 [A]_x000D_
 řez 200: 0,6*10*1,1 = 6,600 [B]_x000D_
 řez 210: 0,6*10*1,05 = 6,300 [C]_x000D_
 řez 220: 0,6*10*0,7 = 4,200 [D]_x000D_
 řez 230: 0,6*6,5*0,55 = 2,145 [E]_x000D_
 Celkem: A+B+C+D+E = 23,673 [F]</t>
  </si>
  <si>
    <t>17481</t>
  </si>
  <si>
    <t>ZÁSYP JAM A RÝH Z NAKUPOVANÝCH MATERIÁLŮ</t>
  </si>
  <si>
    <t>zásyp jam původní zeminou - uvažováno 40% zásypů původní zeminou, materiál dle čl. 5.4 ČSN 73 6244</t>
  </si>
  <si>
    <t>řez 190: 0,4*9*0,82 = 2,952 [A]_x000D_
 řez 200: 0,4*10*1,1 = 4,400 [B]_x000D_
 řez 210: 0,4*10*1,05 = 4,200 [C]_x000D_
 řez 220: 0,4*10*0,7 = 2,800 [D]_x000D_
 řez 230: 0,4*6,5*0,55 = 1,430 [E]_x000D_
 Celkem: A+B+C+D+E = 15,782 [F]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</si>
  <si>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</si>
  <si>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21203</t>
  </si>
  <si>
    <t>TRATIVODY KOMPLET Z TRUB NEKOV DN DO 150MM</t>
  </si>
  <si>
    <t>drenáž DN 150mm (vrcholový tlak SN8), vč. geotextílie okolo trubky</t>
  </si>
  <si>
    <t>21331</t>
  </si>
  <si>
    <t>DRENÁŽNÍ VRSTVY Z BETONU MEZEROVITÉHO (DRENÁŽNÍHO)</t>
  </si>
  <si>
    <t>obsyp rubové drenáže mezerovitým betonem</t>
  </si>
  <si>
    <t>0,4*0,4*42,3 = 6,768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</si>
  <si>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</si>
  <si>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227821</t>
  </si>
  <si>
    <t>MIKROPILOTY KOMPLET D DO 100MM NA POVRCHU</t>
  </si>
  <si>
    <t>prům. trubky 89/10 mm, cena za komplet</t>
  </si>
  <si>
    <t>2*17*3,5 = 119,000 [A]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</si>
  <si>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</si>
  <si>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26123</t>
  </si>
  <si>
    <t>VRTY PRO KOTVENÍ, INJEKTÁŽ A MIKROPILOTY NA POVRCHU TŘ. II D DO 150MM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</si>
  <si>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</si>
  <si>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272325</t>
  </si>
  <si>
    <t>ZÁKLADY ZE ŽELEZOBETONU DO C30/37</t>
  </si>
  <si>
    <t>vč. bednění, izolačních nátěrů (1xNp + 2xNa)</t>
  </si>
  <si>
    <t>základ: 0,5*0,9*42,3 = 19,035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</si>
  <si>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</si>
  <si>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</si>
  <si>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</si>
  <si>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parametrická spotřeba 180 kg/m3</t>
  </si>
  <si>
    <t>0,18*19,035 = 3,426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</si>
  <si>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</si>
  <si>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3</t>
  </si>
  <si>
    <t>Svislé konstrukce</t>
  </si>
  <si>
    <t>317325</t>
  </si>
  <si>
    <t>ŘÍMSY ZE ŽELEZOBETONU DO C30/37 (B37)</t>
  </si>
  <si>
    <t>římsa včetně bednění, dilatčních a sršťovacích spar</t>
  </si>
  <si>
    <t>římsa: 0,4*0,3*42,3 = 5,076 [A]</t>
  </si>
  <si>
    <t>317365</t>
  </si>
  <si>
    <t>VÝZTUŽ ŘÍMS Z OCELI 10505, B500B</t>
  </si>
  <si>
    <t>výztuž říms, parametrická spotřeba 160 kg/m3</t>
  </si>
  <si>
    <t>0,16*5,076 = 0,812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</si>
  <si>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</si>
  <si>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327325</t>
  </si>
  <si>
    <t>ZDI OPĚRNÉ, ZÁRUBNÍ, NÁBŘEŽNÍ ZE ŽELEZOVÉHO BETONU DO C30/37 (B37)</t>
  </si>
  <si>
    <t>dřík zdi, vč. izolačních nátěrů (1xNp + 2xNa), vč. kvality povrchu líce zdi Dd vytvořením matrice kyklopského zdiva a odsouhlasení matrice před její výrobou NPÚ, viz TZ</t>
  </si>
  <si>
    <t>0,4*37,6 = 15,040 [A]</t>
  </si>
  <si>
    <t>327365</t>
  </si>
  <si>
    <t>VÝZTUŽ ZDÍ OPĚRNÝCH, ZÁRUBNÍCH, NÁBŘEŽNÍCH Z OCELI 10505</t>
  </si>
  <si>
    <t>výztuž dříku, parametrická spotřeba 160 kg/m3</t>
  </si>
  <si>
    <t>0,16*15,04 = 2,406 [A]</t>
  </si>
  <si>
    <t>42838</t>
  </si>
  <si>
    <t>KLOUB ZE ŽELEZOBETONU VČET VÝZTUŽE</t>
  </si>
  <si>
    <t>úprava dilatační spáry zdi, vč. smykových trnů</t>
  </si>
  <si>
    <t>1.5+1.6+1.3 = 4,400 [A]</t>
  </si>
  <si>
    <t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</si>
  <si>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pod základy, rub. drenáž</t>
  </si>
  <si>
    <t>základ: 1,4*42,7*0,15 = 8,967 [A]_x000D_
 rub. drenáž: 42,3*0,3*0,75 = 9,518 [B]_x000D_
 Celkem: A+B = 18,485 [C]</t>
  </si>
  <si>
    <t>58920</t>
  </si>
  <si>
    <t>VÝPLŇ SPAR MODIFIKOVANÝM ASFALTEM</t>
  </si>
  <si>
    <t>výplň spáry vozovka - římsa s předtěsněním</t>
  </si>
  <si>
    <t>Položka zahrnuje: 
- dodávku předepsaného materiálu
- vyčištění a výplň spar tímto materiálem
Položka nezahrnuje:
- x</t>
  </si>
  <si>
    <t>58950</t>
  </si>
  <si>
    <t>VÝPLŇ SPAR PRYŽOVOU VLOŽKOU</t>
  </si>
  <si>
    <t>6</t>
  </si>
  <si>
    <t>Úpravy povrchů, podlahy, výplně otvorů</t>
  </si>
  <si>
    <t>62592</t>
  </si>
  <si>
    <t>ÚPRAVA POVRCHU BETONOVÝCH PLOCH A KONSTRUKCÍ - STRIÁŽ</t>
  </si>
  <si>
    <t>římsa: 42,3*(0,3+0,4) = 29,610 [A]</t>
  </si>
  <si>
    <t>Položka zahrnuje:
- provedení předepsané úpravy
Položka nezahrnuje:
- x</t>
  </si>
  <si>
    <t>711112</t>
  </si>
  <si>
    <t>IZOLACE BĚŽNÝCH KONSTRUKCÍ PROTI ZEMNÍ VLHKOSTI ASFALTOVÝMI PÁSY</t>
  </si>
  <si>
    <t>izolace rubu opěr - dilatační spáry</t>
  </si>
  <si>
    <t>dil. spáry: 0,5*(1,5+1,6+1,3) = 2,200 [A]</t>
  </si>
  <si>
    <t>711509</t>
  </si>
  <si>
    <t>OCHRANA IZOLACE NA POVRCHU TEXTILIÍ</t>
  </si>
  <si>
    <t>ochrana izolace, vykázáno bez přesahů, rubové plochy - 2x300 g/m2, lícové plochy - 1x300 g/m2</t>
  </si>
  <si>
    <t>líc: 1*0,2*42,3+2*0,9*0,5 = 9,360 [A]_x000D_
 rub: 2*64,6 = 129,200 [B]_x000D_
 Celkem: A+B = 138,560 [C]</t>
  </si>
  <si>
    <t>Položka zahrnuje:
- dodání předepsaného ochranného materiálu
- zřízení ochrany izolace
Položka nezahrnuje:
- x</t>
  </si>
  <si>
    <t>78383</t>
  </si>
  <si>
    <t>NÁTĚRY BETON KONSTR TYP S4 (OS-C)</t>
  </si>
  <si>
    <t>obruba římsy</t>
  </si>
  <si>
    <t>42,3*0,27 = 11,421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</si>
  <si>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</si>
  <si>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87433</t>
  </si>
  <si>
    <t>POTRUBÍ Z TRUB PLASTOVÝCH ODPADNÍCH DN DO 150MM</t>
  </si>
  <si>
    <t>vyústění rubové drenáže pomocí přírubové UV odolné trubky</t>
  </si>
  <si>
    <t>4*0,6 = 2,400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</si>
  <si>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</si>
  <si>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87434</t>
  </si>
  <si>
    <t>POTRUBÍ Z TRUB PLASTOVÝCH ODPADNÍCH DN DO 200MM</t>
  </si>
  <si>
    <t>prostupy skrz dřík</t>
  </si>
  <si>
    <t>rub drenáž: 4*0,4 = 1,600 [A]</t>
  </si>
  <si>
    <t>9112A1</t>
  </si>
  <si>
    <t>ZÁBRADLÍ MOSTNÍ S VODOR MADLY - DODÁVKA A MONTÁŽ</t>
  </si>
  <si>
    <t>ocelové dvoumadlové zábradlí výšky 1.1 m, vč. PKO, nátěru, kotvení a podlití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</si>
  <si>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</si>
  <si>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91345</t>
  </si>
  <si>
    <t>NIVELAČNÍ ZNAČKY KOVOVÉ</t>
  </si>
  <si>
    <t>na římsách  zdi (na začátku/konci jednotlivých dil. celků), ČERPÁNO SE SOUHLASEM INVESTORA</t>
  </si>
  <si>
    <t>4*2 = 8,000 [A]</t>
  </si>
  <si>
    <t>Položka zahrnuje:
- dodání a osazení nivelační značky včetně nutných zemních prací
- vnitrostaveništní a mimostaveništní dopravu
Položka nezahrnuje:
- x</t>
  </si>
  <si>
    <t>91355</t>
  </si>
  <si>
    <t>EVIDENČNÍ ČÍSLO MOSTU</t>
  </si>
  <si>
    <t>letopočet opravy vlysem do betonu</t>
  </si>
  <si>
    <t>Položka zahrnuje:
- štítek s evidenčním číslem mostu
- sloupek dopravní značky včetně osazení a nutných zemních prací a zabetonování
Položka nezahrnuje:
- x</t>
  </si>
  <si>
    <t>931182</t>
  </si>
  <si>
    <t>VÝPLŇ DILATAČNÍCH SPAR Z POLYSTYRENU TL 20MM</t>
  </si>
  <si>
    <t>dilatační spára zdi</t>
  </si>
  <si>
    <t>0,4*(1.5+1.6+1.3+3*0.3) = 2,120 [A]</t>
  </si>
  <si>
    <t>Položka zahrnuje:
- dodávku a osazení předepsaného materiálu
- očištění ploch spáry před úpravou
- očištění okolí spáry po úpravě
Položka nezahrnuje:
- x</t>
  </si>
  <si>
    <t>931335</t>
  </si>
  <si>
    <t>TĚSNĚNÍ DILATAČNÍCH SPAR POLYURETANOVÝM TMELEM PRŮŘEZU DO 600MM2</t>
  </si>
  <si>
    <t>1.5+1.6+1.3+6*0.3+3*0.4 = 7,400 [A]</t>
  </si>
  <si>
    <t>Nevhodná zemina z výkopů obj. hm. 1,7 t/m3. _x000D_
Dle pol. 17120b._x000D_
Na základě rozboru je možné zeminu vhodnou, případně upravenou podmínečně vhodnou z výkopů se souhlasem investora zpětně využít._x000D_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</si>
  <si>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zemina z vývrtů pažení (pol. 264215): 3,15*0,15*0,15*703*1,7 = 84,703 [A]_x000D_
 přebytečná zemina z výkopů (pol. 17120b): 458,45*1,7 = 779,365 [B]_x000D_
 Celkem: A+B = 864,068 [C]</t>
  </si>
  <si>
    <t>Přebírka základové spáry geotechnikem + posudek zeminy pro zpětné využití</t>
  </si>
  <si>
    <t>196,000 = 196,000 [A]</t>
  </si>
  <si>
    <t>řez 270: 13*9,7 = 126,100 [A]_x000D_
 řez 280: 10*9,8 = 98,000 [B]_x000D_
 řez 290: 10*9,3 = 93,000 [C]_x000D_
 řez 300: 10*8,65 = 86,500 [D]_x000D_
 řez 310: 10*7,65 = 76,500 [E]_x000D_
 řez 320: 10*7 = 70,000 [G]_x000D_
 řez 330: 10*6,55 = 65,500 [H]_x000D_
 řez 340: 7*5,55 = 38,850 [I]_x000D_
 Celkem: A+B+C+D+E+G+H+I = 654,450 [J]</t>
  </si>
  <si>
    <t>2*0,8*3*5 = 24,000 [A]</t>
  </si>
  <si>
    <t>pol. 171101 24,000 = 24,000 [A]_x000D_
pol. 17411 172,000 = 172,000 [B]_x000D_
Celkem = 196,000 [C]</t>
  </si>
  <si>
    <t>pol. 131831 654,450 = 654,450 [A]_x000D_
pol. 17120a 196,00 = 196,000 [B]_x000D_
Celkem A-B = 458,450 [C]</t>
  </si>
  <si>
    <t>zásyp jam původní zeminou, materiál dle čl. 5.4 ČSN 73 6244, vč. dovozu z meziskládky</t>
  </si>
  <si>
    <t>líc: (26,4+53,6)*0,65 = 52,000 [A]_x000D_
 řez 270: 13*1,5 = 19,500 [B]_x000D_
 řez 280: 10*1,5 = 15,000 [C]_x000D_
 řez 290: 10*1,5 = 15,000 [D]_x000D_
 řez 300: 10*1,5 = 15,000 [E]_x000D_
 řez 310: 10*1,5 = 15,000 [F]_x000D_
 řez 320: 10*1,5 = 15,000 [G]_x000D_
 řez 330: 10*1,5 = 15,000 [H]_x000D_
 řez 340: 7*1,5 = 10,500 [I]_x000D_
 Celkem: A+B+C+D+E+F+G+H+I = 172,000 [J]</t>
  </si>
  <si>
    <t>zásyp jam původní zeminou, materiál dle čl. 5.4 ČSN 73 6244</t>
  </si>
  <si>
    <t>řez 270: 13*4,45 = 57,850 [A]_x000D_
 řez 280: 10*4,7 = 47,000 [B]_x000D_
 řez 290: 10*4 = 40,000 [C]_x000D_
 řez 300: 10*2,7 = 27,000 [D]_x000D_
 řez 310: 10*2,1 = 21,000 [E]_x000D_
 řez 320: 10*1,4 = 14,000 [F]_x000D_
 řez 330: 10*1,35 = 13,500 [G]_x000D_
 řez 340: 7*0,7 = 4,900 [H]_x000D_
 Celkem: A+B+C+D+E+F+G+H = 225,250 [I]</t>
  </si>
  <si>
    <t>21152</t>
  </si>
  <si>
    <t>SANAČNÍ ŽEBRA Z KAMENIVA DRCENÉHO ŠD</t>
  </si>
  <si>
    <t>zásyp ŠD za rubem římsy 500/400 mm</t>
  </si>
  <si>
    <t>0,5*0,4*73 = 14,600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</si>
  <si>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</si>
  <si>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1*73 = 73,000 [A]</t>
  </si>
  <si>
    <t>drenáž DN 150mm (vrcholový tlak SN8), vč. geotextílie okolo trubky vč. napojení do dešťové kanalizace SO302</t>
  </si>
  <si>
    <t>rub. drenáž: 76 = 76,000 [A]</t>
  </si>
  <si>
    <t>svislá drenáž DN 150mm (vrcholový tlak SN8), vč. geotextílie okolo trubky vč. napojení na podélnou drenáž</t>
  </si>
  <si>
    <t>svislá drenáž: 0.5+0.65+0.9+1+1.7+2.5+2 = 9,250 [A]</t>
  </si>
  <si>
    <t>0,4*0,4*73 = 11,680 [A]</t>
  </si>
  <si>
    <t>224313</t>
  </si>
  <si>
    <t>PILOTY Z PROSTÉHO BETONU C16/20</t>
  </si>
  <si>
    <t>betonáž záporového pažení</t>
  </si>
  <si>
    <t>IPE 220 dl. 5 m: 25*3*3,15*0,15*0,15 = 5,316 [A]_x000D_
 IPE 220 dl. 5.5 m: 29*3*3,15*0,15*0,15 = 6,166 [B]_x000D_
 IPE 220 dl. 6.0 m: 12*3*3,15*0,15*0,15 = 2,552 [C]_x000D_
 IPE 220 dl. 7 m: 5*3,5*3,15*0,15*0,15 = 1,240 [D]_x000D_
 IPE 220 dl. 7.5 m: 23*3,5*3,15*0,15*0,15 = 5,705 [E]_x000D_
 IPE 220 dl. 8 m: 5*3,5*3,15*0,15*0,15 = 1,240 [F]_x000D_
 Celkem: A+B+C+D+E+F = 22,219 [G]</t>
  </si>
  <si>
    <t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sedel, zřízení  všech  požadovaných  otvorů, 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 vrty
Způsob měření:
- objem betonu pro přebetonování a nadbetonování se nezapočítává</t>
  </si>
  <si>
    <t>22694</t>
  </si>
  <si>
    <t>ZÁPOROVÉ PAŽENÍ Z KOVU DOČASNÉ</t>
  </si>
  <si>
    <t>Záporové pažení z IPE220 (v rámci RDS možno profil změnit na základě možností zhotovitele a SV)</t>
  </si>
  <si>
    <t>IPE 220 dl. 5 m: 25*5*0,003337*7,85 = 3,274 [A]_x000D_
 IPE 220 dl. 5.5 m: 29*5,5*0,003337*7,85 = 4,178 [B]_x000D_
 IPE 220 dl. 6.0 m: 12*6*0,003337*7,85 = 1,886 [C]_x000D_
 IPE 220 dl. 7 m: 5*7*0,003337*7,85 = 0,917 [D]_x000D_
 IPE 220 dl. 7.5 m: 23*7,5*0,003337*7,85 = 4,519 [E]_x000D_
 IPE 220 dl. 8 m: 5*8*0,003337*7,85 = 1,048 [F]_x000D_
 Převázka 2xU200: 14*2*1,5*0,003218*7,85 = 1,061 [G]_x000D_
 Celkem: A+B+C+D+E+F+G = 16,883 [H]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</si>
  <si>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</si>
  <si>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</t>
  </si>
  <si>
    <t>VÝDŘEVA ZÁPOROVÉHO PAŽENÍ DOČASNÁ (KUBATURA)</t>
  </si>
  <si>
    <t>1/2 plochy pažení</t>
  </si>
  <si>
    <t>IPE 220 dl. 5 m: 25*2*0,08 = 4,000 [A]_x000D_
 IPE 220 dl. 5.5 m: 29*2,5*0,08 = 5,800 [B]_x000D_
 IPE 220 dl. 6.0 m: 12*3*0,08 = 2,880 [C]_x000D_
 IPE 220 dl. 7 m: 5*3,5*0,08 = 1,400 [D]_x000D_
 IPE 220 dl. 7.5 m: 23*4*0,08 = 7,360 [E]_x000D_
 IPE 220 dl. 8 m: 5*4,5*0,08 = 1,800 [F]_x000D_
 Celkem: A+B+C+D+E+F = 23,240 [G]</t>
  </si>
  <si>
    <t>Položka zahrnuje:
- osazení pažin bez ohledu na druh
- jejich opotřebení 
-  odstranění
Položka nezahrnuje:
- x</t>
  </si>
  <si>
    <t>26122</t>
  </si>
  <si>
    <t>VRTY PRO KOTVENÍ, INJEKTÁŽ A MIKROPILOTY NA POVRCHU TŘ. II D DO 100MM</t>
  </si>
  <si>
    <t>vrty pro zemní kotvy pro kotvení záporového pažení</t>
  </si>
  <si>
    <t>9*14 = 126,000 [A]</t>
  </si>
  <si>
    <t>264215</t>
  </si>
  <si>
    <t>VRTY PRO PILOTY TŘ. II D DO 300MM</t>
  </si>
  <si>
    <t>Vrty pro záporové pažení, vč. odvozu vývrtu do recyklačního střediska</t>
  </si>
  <si>
    <t>IPE 220 dl. 5 m: 25*(5+1) = 150,000 [A]_x000D_
 IPE 220 dl. 5.5 m: 29*(5,5+1) = 188,500 [B]_x000D_
 IPE 220 dl. 6.0 m: 12*(6+1) = 84,000 [C]_x000D_
 IPE 220 dl. 7 m: 5*(7+1) = 40,000 [D]_x000D_
 IPE 220 dl. 7.5 m: 23*(7,5+1) = 195,500 [E]_x000D_
 IPE 220 dl. 8 m: 5*(8+1) = 45,000 [F]_x000D_
 Celkem: A+B+C+D+E+F = 703,000 [G]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</si>
  <si>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</si>
  <si>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272324</t>
  </si>
  <si>
    <t>ZÁKLADY ZE ŽELEZOBETONU DO C25/30</t>
  </si>
  <si>
    <t>základ: 0,5*(48,22+107,93) = 78,075 [A]</t>
  </si>
  <si>
    <t>parametrická spotřeba 160 kg/m3</t>
  </si>
  <si>
    <t>0,16*19,035 = 3,046 [A]</t>
  </si>
  <si>
    <t>286582</t>
  </si>
  <si>
    <t>KOTVY OCEL INJEKTOVANÉ V PODZEMÍ DÉLKY DO 10M ÚNOS DO 100KN</t>
  </si>
  <si>
    <t>dočasné 1-pramencové zemní kotvy 9/6 m - šikmé</t>
  </si>
  <si>
    <t>Položka zahrnuje:
- kompletní dodávku kotev délky od 9,01m do 10,00m a únosnosti do 100kN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</si>
  <si>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28997</t>
  </si>
  <si>
    <t>OPLÁŠTĚNÍ (ZPEVNĚNÍ) Z GEOTEXTILIE A GEOMŘÍŽOVIN</t>
  </si>
  <si>
    <t>ochrana PE folie v těsnící vrstvě, vykázána 2x plocha ((1+1)x300 g/m2)</t>
  </si>
  <si>
    <t>2*2*73 = 292,000 [A]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</si>
  <si>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</si>
  <si>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</si>
  <si>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</si>
  <si>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těsnící PE fólie v přechodových oblastech mostu</t>
  </si>
  <si>
    <t>1*2*73 = 146,000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</si>
  <si>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</si>
  <si>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římsa: 73,14*0,3*0,4 = 8,777 [A]</t>
  </si>
  <si>
    <t>0,16*8,777 = 1,404 [A]</t>
  </si>
  <si>
    <t>dřík zdi, vč. izolačních nátěrů (1xNp + 2xNa)</t>
  </si>
  <si>
    <t>0,4*128,45 = 51,380 [A]</t>
  </si>
  <si>
    <t>0,16*51,38 = 8,221 [A]</t>
  </si>
  <si>
    <t>0.8+1+1.1+1.4+2.2+3 = 9,500 [A]</t>
  </si>
  <si>
    <t>základ: (58+128,6)*0,15 = 27,990 [A]_x000D_
 rub. drenáž: 47,5*0,3+2,6*(4*0,13+0,2+0,16) = 16,538 [B]_x000D_
 Celkem: A+B = 44,528 [C]</t>
  </si>
  <si>
    <t>římsa: 73*0,3 = 21,900 [A]</t>
  </si>
  <si>
    <t>dil. spáry: 0,5*(1+1,2+1,4+1,6+2,8+3) = 5,500 [A]</t>
  </si>
  <si>
    <t>líc: 0,85*42,3 = 35,955 [A]_x000D_
 obvod základu: 1*0,5*(48,2+102,5-72)+2*0,5*72 = 111,350 [B]_x000D_
 rub: 2*1,6*72+2*128,25 = 486,900 [C]_x000D_
 Celkem: A+B+C = 634,205 [D]</t>
  </si>
  <si>
    <t>7*2 = 14,000 [A]</t>
  </si>
  <si>
    <t>0,4*(0.8+1+1.1+1.4+2.2+3+6*0.3) = 4,520 [A]</t>
  </si>
  <si>
    <t>0.8+1+1.1+1.4+2.2+3+6*(0.3+0.4+0.3) = 15,500 [A]</t>
  </si>
  <si>
    <t>ZPRACOVÁNÍ ODPADU ZE STAVBY  - RECYKLAČNÍ STŘEDISKO</t>
  </si>
  <si>
    <t>Přebytečná zemnina, vytlačená kubatura._x000D_
obj. hm. 1,7 t/m3_x000D_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</si>
  <si>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(1207,64+12,04+68,40)*1,7 = 2189,736 [A]</t>
  </si>
  <si>
    <t>11511</t>
  </si>
  <si>
    <t>ČERPÁNÍ VODY DO 500 L/MIN</t>
  </si>
  <si>
    <t>HOD</t>
  </si>
  <si>
    <t>dle zastižených podmínek na stavbě, zahrnuje čerpání vody včetně čerpacích jímek, potrubí, pohotovost čerpací soustavy, popř. následnou likvidaci těchto zařízen</t>
  </si>
  <si>
    <t>72 = 72,000 [A]</t>
  </si>
  <si>
    <t>Položka čerpání vody na povrchu zahrnuje i potrubí, pohotovost záložní čerpací soupravy a zřízení čerpací jímky. Součástí položky je také následná demontáž a likvidace těchto zařízení</t>
  </si>
  <si>
    <t>Natěžení vhodných zemin získaných z výkopu na stavbě pro potřeby dosypávek, zásypů 
dle pol.č. 17411,17511</t>
  </si>
  <si>
    <t>1165,79 = 1165,790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</si>
  <si>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</si>
  <si>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výkop pro kalovou jímku,  včetně vodorovného přemístění  na meziskládku, resp. skládku,
položka zahrnuje i ztížení vykopávky v blízkosti IS, ruční výkop, dočasné zajištění inž. sítí</t>
  </si>
  <si>
    <t>68,40+12,04 = 80,440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</si>
  <si>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</si>
  <si>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př.č.3 Podélný profil, př.č.4 - Uložení potrubí,
"hloubení rýh pro potrubí 
  včetně vodorovného přemístění  na meziskládku, resp. skládku
vč. zřízení a odstranění pažení 
položka zahrnuje i ztížení vykopávky v blízkosti IS, ruční výkop, dočasné zajištění inž. sítí</t>
  </si>
  <si>
    <t>2638,46*0,85 = 2242,691 [A]</t>
  </si>
  <si>
    <t>13283</t>
  </si>
  <si>
    <t>HLOUBENÍ RÝH ŠÍŘ DO 2M PAŽ I NEPAŽ TŘ. II</t>
  </si>
  <si>
    <t>př.č.3 Podélný profil, př.č.4 - Uložení potrubí,
"hloubení rýh pro potrubí  tř. II 15%
  včetně vodorovného přemístění  na meziskládku, resp. skládku
vč. zřízení a odstranění pažení 
položka zahrnuje i ztížení vykopávky v blízkosti IS, ruční výkop, dočasné zajištění inž. sítí</t>
  </si>
  <si>
    <t>2638,46*0,15 = 395,769 [A]</t>
  </si>
  <si>
    <t>zemina určená ke zpětnému použití pro zásyp 
dle pol. č. 17411</t>
  </si>
  <si>
    <t>1430,82 = 1430,820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</si>
  <si>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</si>
  <si>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přebytečná zemina, uložení v recyklačním středisku, poplatek zpracování v recyklačním dvoře vykázán v pol. č, 014102</t>
  </si>
  <si>
    <t>1207,64+68,40+12,04 = 1288,080 [A]</t>
  </si>
  <si>
    <t>Vhodná zemina z výkopů, včetně dovozu z mezideponie, natěžení v pol. č..12573 
př.č.3 Podélný profil, př.č.4 - Uložení potrubí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</si>
  <si>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</si>
  <si>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Drcené kamenivo  fr. 0-8 mm se zhutněním, včetně dovozu 
alt. ze štěrkopísku 0-8 mm. Požadavky a výsledné parametry dle ČSN 736133 Kompletní provedení včetně případného nákupu a dodávky potřebných materiálů, včetně všech souvisejících prací (např. natěžení, dopravy, uložení, hutnění, atp.) Zhotovitel navrhne a ocení pro něj nejvhodnější technologii tak, aby byly splněny definované požadavky (parametry). Prokázání vhodnosti bude doloženo splněním definovaných požadovaných parametrů v souladu s TKP a ZTKP. Veškeré práce a použitý materiál musí být odsouhlasen TDI.
př.č.3 Podélný profil, př.č.4 - Uložení potrubí,</t>
  </si>
  <si>
    <t>848,26 = 848,260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</si>
  <si>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</si>
  <si>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382325</t>
  </si>
  <si>
    <t>KOMPLETNÍ KONSTRUKCE NÁDRŽÍ ZE ŽELEZOBETONU C30/37</t>
  </si>
  <si>
    <t>Kompletní konstrukce kalové jímky s nornou stěnou z plypropylenu tl. 15 mm, včetně vystrojení</t>
  </si>
  <si>
    <t>5,82 = 5,820 [A]</t>
  </si>
  <si>
    <t>podklad pod dlažbu kalové jímky a norné stěny_x000D_
, beton C 12/15 n, viz výkaz výměr SO 301.1</t>
  </si>
  <si>
    <t>9,84+0,48 = 10,320 [A]</t>
  </si>
  <si>
    <t>45152</t>
  </si>
  <si>
    <t>PODKLADNÍ A VÝPLŇOVÉ VRSTVY Z KAMENIVA DRCENÉHO</t>
  </si>
  <si>
    <t>drcené kamenivo  fr. 4/8 se zhutněním,kompletní provedení včetně případného nákupu a dodávky potřebných materiálů, včetně všech souvisejících prací (např. natěžení, dopravy, uložení, hutnění, atp.),podsyp pod dlažbu</t>
  </si>
  <si>
    <t>9,84 = 9,840 [A]</t>
  </si>
  <si>
    <t>položka zahrnuje dodávku předepsaného kameniva, mimostaveništní a vnitrostaveništní dopravu a jeho uložení
není-li v zadávací dokumentaci uvedeno jinak, jedná se o nakupovaný materiál</t>
  </si>
  <si>
    <t>ŠP se zhutněním,kompletní provedení včetně případného nákupu a dodávky potřebných materiálů, včetně všech souvisejících prací (např. natěžení, dopravy, uložení, hutnění, atp.),_x000D_
podsyp pod potrubí
př. č.3 Podélný profil, př. č.4 - Uložení potrubí</t>
  </si>
  <si>
    <t>120,32 = 120,320 [A]</t>
  </si>
  <si>
    <t>46321</t>
  </si>
  <si>
    <t>ROVNANINA Z LOMOVÉHO KAMENE</t>
  </si>
  <si>
    <t>Kamenný filtr před nátokem do kalové jímky, rovnanina s vyklínováním pro úpravu stávajícího koryta v místě vyústění</t>
  </si>
  <si>
    <t>8,17+0,11 = 8,280 [A]</t>
  </si>
  <si>
    <t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</si>
  <si>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Odláždění  dna  kalové jímky a otevřeného příkopu</t>
  </si>
  <si>
    <t>19,68 = 19,680 [A]</t>
  </si>
  <si>
    <t>467315</t>
  </si>
  <si>
    <t>STUPNĚ A PRAHY VODNÍCH KORYT Z PROSTÉHO BETONU C30/37</t>
  </si>
  <si>
    <t>Příčný betonový práh nátoku do kalové jímky, příčný práh výústního objektu
beton C 30/37, XF4</t>
  </si>
  <si>
    <t>1,07 = 1,070 [A]</t>
  </si>
  <si>
    <t>přípojky UV plastové potrubí _x000D_
SN12,včetně potřebných tvarovek i odbočných, 
včetně napojení do nové šachty, včet.tvarovek na napojení</t>
  </si>
  <si>
    <t>149,72 = 149,720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</si>
  <si>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</si>
  <si>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87445</t>
  </si>
  <si>
    <t>POTRUBÍ Z TRUB PLASTOVÝCH ODPADNÍCH DN DO 300MM</t>
  </si>
  <si>
    <t>plastové potrubí SN16,přípojky LS, propoj do areálu_x000D_
včetně potřebných tvarovek i odbočných, 
včetně napojení do nové šachty, včet.tvarovek na napojení</t>
  </si>
  <si>
    <t>45 = 45,000 [A]</t>
  </si>
  <si>
    <t>87458</t>
  </si>
  <si>
    <t>POTRUBÍ Z TRUB PLAST ODPAD DN DO 600MM</t>
  </si>
  <si>
    <t>plastové potrubí SN16_x000D_
,včetně potřebných tvarovek i odbočných, 
včetně napojení do nové šachty, včet.tvarovek na napojení</t>
  </si>
  <si>
    <t>622,03 = 622,030 [A]</t>
  </si>
  <si>
    <t>894145</t>
  </si>
  <si>
    <t>ŠACHTY KANALIZAČNÍ Z BETON DÍLCŮ NA POTRUBÍ DN DO 300MM</t>
  </si>
  <si>
    <t>kompletní provedení dle PD, včetně šachtových vložek pro potrubí a přípojky, vč. podkladního lože nebo desky
včetně poklopu:
- poklop v nezpevněné části - B125 
- poklop ve vozovce - D400 z tvárné litiny se zámkem</t>
  </si>
  <si>
    <t>položka zahrnuje:
- poklopy s rámem, mříže s rámem, stupadla, žebříky, stropy z bet. dílců a pod.
- předepsané betonové skruže, prefabrikované nebo monolitické betonové dno a není-li uvedeno jinak i podkladní vrstvu (z kameniva nebo betonu).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</si>
  <si>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894158</t>
  </si>
  <si>
    <t>ŠACHTY KANALIZAČNÍ Z BETON DÍLCŮ NA POTRUBÍ DN DO 600MM</t>
  </si>
  <si>
    <t>8 = 8,000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</si>
  <si>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</si>
  <si>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896158</t>
  </si>
  <si>
    <t>SPADIŠTĚ KANALIZAČ Z BETON DÍLCŮ NA POTRUBÍ DN DO 600MM</t>
  </si>
  <si>
    <t>12 = 12,000 [A]_x000D_
Celkové množství = 12,000</t>
  </si>
  <si>
    <t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</si>
  <si>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Kompozitní mříž  kalové jímky včetně  rámu, viz př. č. 05 - SO 301.1</t>
  </si>
  <si>
    <t>2 = 2,000 [A]</t>
  </si>
  <si>
    <t>899632</t>
  </si>
  <si>
    <t>ZKOUŠKA VODOTĚSNOSTI POTRUBÍ DN DO 150MM</t>
  </si>
  <si>
    <t>montáž a demontáž dílců pro zabezpečení konce zkoušeného úseku potrubí, montáž a demontáž koncových tvarovek, montáž zaslepovací příruby, zaslepení odboček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</si>
  <si>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</si>
  <si>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</si>
  <si>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</si>
  <si>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montáž a demontáž dílců pro zabezpečení konce zkoušeného úseku potrubí, montáž a demontáž koncových tvarovek, montáž zaslepovací příruby, zaslepení odboček
dle pol.č. 87445</t>
  </si>
  <si>
    <t>899672</t>
  </si>
  <si>
    <t>ZKOUŠKA VODOTĚSNOSTI POTRUBÍ DN DO 600MM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</si>
  <si>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</si>
  <si>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Prohlídka potrubí , 1x před převzetím kanalizace investorem, zdokumentován TV záznam a protokol, součástí též prověření spádu potrubí, zpracování a vyhodnocení TV prohlídky v systému ISYBAU</t>
  </si>
  <si>
    <t>816,75 = 816,750 [A]</t>
  </si>
  <si>
    <t>položka zahrnuje prohlídku potrubí televizní kamerou, záznam prohlídky na nosičích DVD a vyhotovení závěrečného písemného protokolu</t>
  </si>
  <si>
    <t>9181D5</t>
  </si>
  <si>
    <t>ČELA PROPUSTU Z TRUB DN DO 600MM Z BETONU DO C 30/37</t>
  </si>
  <si>
    <t>Výtokové čelo do bazénu kalové jímky, výtokové čelo do otevřeného příkopu</t>
  </si>
  <si>
    <t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</si>
  <si>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93641</t>
  </si>
  <si>
    <t>LAPAČ SPLAVENIN</t>
  </si>
  <si>
    <t>Typový betonový oboustranný lapač splavenin s plastovou mříží.  z betonu tř. C 30/37 XF 4_x000D_
viz př. č. 08 - SO 301.1</t>
  </si>
  <si>
    <t>Položka zahrnuje:
- veškerý materiál, výrobky a polotovary
- mimostaveništní a vnitrostaveništní doprava (rovněž přesuny)
- naložení a složení,případně s uložením
Položka nezahrnuje:
- x</t>
  </si>
  <si>
    <t>93662</t>
  </si>
  <si>
    <t>NORNÁ STĚNA SEPTIKU PLASTOVÁ</t>
  </si>
  <si>
    <t>Norná stěna kalové jímky, viz př. č. 05 - SO 301.1_x000D_
polypropylen tl. 15mm</t>
  </si>
  <si>
    <t>0,9*1,4 = 1,260 [A]</t>
  </si>
  <si>
    <t>(220,88+24,07+72,08-64,44)*1,7 = 429,403 [A]</t>
  </si>
  <si>
    <t>Natěžení vhodných zemin získaných z výkopu na stavbě pro potřeby dosypávek, zásypů a obsypů
dle pol.č. 13173</t>
  </si>
  <si>
    <t>64,44 = 64,440 [A]</t>
  </si>
  <si>
    <t>220,88+72,08+24,07 = 317,030 [A]</t>
  </si>
  <si>
    <t>zemina určená ke zpětnému použití pro zásyp  a obsyp zeminou
dle pol. č. 174411</t>
  </si>
  <si>
    <t>220,88+72,08+24,07-64,44 = 252,590 [A]</t>
  </si>
  <si>
    <t>Kompletní konstrukce kalové jímky s nonou stěnou z plypropylenu tl. 15 mm, včetně vystrojení</t>
  </si>
  <si>
    <t>5,82*2 = 11,640 [A]</t>
  </si>
  <si>
    <t>podklad pod dlažbu kalové jímky a norné stěny
, beton C 12/15 n, viz výkaz výměr SO 301.1</t>
  </si>
  <si>
    <t>0,48*2+6,09+6,80 = 13,850 [A]</t>
  </si>
  <si>
    <t>drcené kamenivo  fr. 4/8 se zhutněním,kompletní provedení včetně případného nákupu a dodávky potřebných materiálů, včetně všech souvisejících prací (např. natěžení, dopravy, uložení, hutnění, atp.)._x000D_
podsyp pod dlažbu</t>
  </si>
  <si>
    <t>6,09+6,79 = 12,880 [A]</t>
  </si>
  <si>
    <t>0,23*2 = 0,460 [A]</t>
  </si>
  <si>
    <t>Odláždění  kalové jímky a otevřeného příkopu</t>
  </si>
  <si>
    <t>13,58+12,17 = 25,750 [A]</t>
  </si>
  <si>
    <t>2*0,45 = 0,900 [A]</t>
  </si>
  <si>
    <t>89712</t>
  </si>
  <si>
    <t>VPUSŤ KANALIZAČNÍ ULIČNÍ KOMPLETNÍ Z BETONOVÝCH DÍLCŮ</t>
  </si>
  <si>
    <t>kompletní provedení dle PD, z prefabrikátů, včetně mříže s rámem tř. D 400
, koše na bahno s , vč.podkladního lože  a napojení potrubí</t>
  </si>
  <si>
    <t>31 = 31,000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</si>
  <si>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</si>
  <si>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Kompozitní mříž kalové jímky</t>
  </si>
  <si>
    <t>2*2 = 4,000 [A]</t>
  </si>
  <si>
    <t>Typový betonový jednostranný lapač splavenin s plastovou mříží.  z betonu tř. C 30/37 XF 4</t>
  </si>
  <si>
    <t>Norná stěna kalové jímky, 
polypropylen tl. 15mm</t>
  </si>
  <si>
    <t>0,9*1,4*2 = 2,520 [A]</t>
  </si>
  <si>
    <t>Přebytečná zemnina, vytlačená kubatura, vybourané hmoty stávající šachta a potrubí._x000D_
obj. hm. 1,7 t/m3_x000D_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</si>
  <si>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(61,61*1,7)+5,2 = 109,937 [A]</t>
  </si>
  <si>
    <t>Natěžení vhodných zemin získaných z výkopu na stavbě pro potřeby zásypů 
dle pol.č. 17411</t>
  </si>
  <si>
    <t>130,60 = 130,600 [A]</t>
  </si>
  <si>
    <t>192,21 = 192,210 [A]</t>
  </si>
  <si>
    <t>zemina určená ke zpětnému použití pro zásyp</t>
  </si>
  <si>
    <t>přebytečná zemina, uložení na skládku, poplatek za skládku vykázán v pol. č, 014101</t>
  </si>
  <si>
    <t>61,61 = 61,610 [A]</t>
  </si>
  <si>
    <t>Drcené kamenivo  fr. 0-8 mm se zhutněním, včetně dovozu 
alt. ze štěrkopísku 0-8 mm. Požadavky a výsledné parametry dle ČSN 736133 Kompletní provedení včetně případného nákupu a dodávky potřebných materiálů, včetně všech souvisejících prací (např. natěžení, dopravy, uložení, hutnění, atp.) Zhotovitel navrhne a ocení pro něj nejvhodnější technologii tak, aby byly splněny definované požadavky (parametry). Prokázání vhodnosti bude doloženo splněním definovaných požadovaných parametrů v souladu s TKP a ZTKP. Veškeré práce a použitý materiál musí být odsouhlasen TDI.
př.č.3 Podélný profil, př.č.4 - Uložení potrubí</t>
  </si>
  <si>
    <t>47,89 = 47,890 [A]</t>
  </si>
  <si>
    <t>ŠP se zhutněním,kompletní provedení včetně případného nákupu a dodávky potřebných materiálů, včetně všech souvisejících prací (např. natěžení, dopravy, uložení, hutnění, atp.),podsyp pod potrubí 
,př.č.3 Podélný profil, př.č.4 - Uložení potrubí</t>
  </si>
  <si>
    <t>9,88 = 9,880 [A]</t>
  </si>
  <si>
    <t>přípojky UV plastové potrubí 
SN12,včetně potřebných tvarovek i odbočných, 
včetně napojení do nové šachty, včet.tvarovek na napojení</t>
  </si>
  <si>
    <t>50,75 = 50,750 [A]</t>
  </si>
  <si>
    <t>přípojky ŠV plastové potrubí 
SN12,včetně potřebných tvarovek i odbočných</t>
  </si>
  <si>
    <t>19,70+10 = 29,700 [A]</t>
  </si>
  <si>
    <t>plastové potrubí SN16, 
včetně potřebných tvarovek i odbočných, 
včetně napojení do nové šachty, včet.tvarovek na napojení</t>
  </si>
  <si>
    <t>19,40 = 19,400 [A]</t>
  </si>
  <si>
    <t>896145</t>
  </si>
  <si>
    <t>SPADIŠTĚ KANALIZAČ Z BETON DÍLCŮ NA POTRUBÍ DN DO 300MM</t>
  </si>
  <si>
    <t>kompletní provedení dle PD, včetně šachtových vložek pro potrubí a přípojky, vč. podkladního lože nebo desky,
včetně poklopu</t>
  </si>
  <si>
    <t>1 = 1,000 [A]_x000D_
Celkové množství = 1,000</t>
  </si>
  <si>
    <t>89944</t>
  </si>
  <si>
    <t>VÝŘEZ, VÝSEK, ÚTES NA POTRUBÍ DN DO 200MM</t>
  </si>
  <si>
    <t>Propojení stávajícího odvodnění parkoviště do nové šachty SO 302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</si>
  <si>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</si>
  <si>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50,76 = 50,760 [A]</t>
  </si>
  <si>
    <t>899642</t>
  </si>
  <si>
    <t>ZKOUŠKA VODOTĚSNOSTI POTRUBÍ DN DO 200MM</t>
  </si>
  <si>
    <t>99,86 = 99,860 [A]</t>
  </si>
  <si>
    <t>96688</t>
  </si>
  <si>
    <t>VYBOURÁNÍ KANALIZAČ ŠACHET KOMPLETNÍCH</t>
  </si>
  <si>
    <t>vybourání stávající kanalizační šachty na potrubí DN 300, 
včetně uložení v  recyklačním dvoře, poplatky za zpracování v recyklačním dvoře v pol. č. 014102 R</t>
  </si>
  <si>
    <t>969234</t>
  </si>
  <si>
    <t>VYBOURÁNÍ POTRUBÍ DN DO 200MM KANALIZAČ</t>
  </si>
  <si>
    <t>vybourání stávajícího potrubí, včetně uložení v  recyklačním dvoře, poplatky za zpracování v recyklačním dvoře v pol. č. 014102 R</t>
  </si>
  <si>
    <t>10 = 10,000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</si>
  <si>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</si>
  <si>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přebytečná zemina, obj. hm. 1,7 t/m3 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</si>
  <si>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1,0*1,0*1,5*(10+2) = 18,000 [A]_x000D_
 0,8*0,8*1,2*2 = 1,536 [B]_x000D_
 0,35*0,2*(510) = 35,700 [E]_x000D_
 Celkem: (A+B+E)*1,7 = 93,901 [F]</t>
  </si>
  <si>
    <t>53,550 = 53,550 [A]</t>
  </si>
  <si>
    <t>základy VO, vč. odvozu zeminy do recyklačního střediska, viz pol. 17120b</t>
  </si>
  <si>
    <t>1,0*1,0*1,5*(10+2) = 18,000 [A]_x000D_
 0,8*0,8*1,2*2 = 1,536 [B]_x000D_
 Celkem: A+B = 19,536 [C]</t>
  </si>
  <si>
    <t>kabelová trasa, pro zpětný zásyp_x000D_
část v mn. dle pol. 17411 odvést na meziskládku viz pol. 17120a, zbytek odvoz do recyklačního střediska</t>
  </si>
  <si>
    <t>0,35*(0,5-0,2)*(510) volná trasa = 53,550 [B]_x000D_
 0,6*(1,2-0,25)*(10+6+7+10) = 18,810 [C]_x000D_
 Celkem: B+C = 72,360 [D]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</si>
  <si>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</si>
  <si>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kabelová trasa, včetně odvozu zeminy do recyklačního střediska viz pol. 17120b</t>
  </si>
  <si>
    <t>0,35*0,2*(510) volná trasa = 35,700 [B]_x000D_
 0,6*0,25*(10+6+7+10) = 4,950 [C]_x000D_
 Celkem: B+C = 40,650 [D]</t>
  </si>
  <si>
    <t>pro zpětný zásyp dle pol. 17411</t>
  </si>
  <si>
    <t>přebytečná zemina z výkopu_x000D_
dle pol. 13173, pol. 13273b</t>
  </si>
  <si>
    <t>1,0*1,0*1,5*(10+2) = 18,000 [A]_x000D_
 0,8*0,8*1,2*2 = 1,536 [B]_x000D_
 0,35*0,2*(510) = 35,700 [E]_x000D_
 Celkem: A+B+E = 55,236 [F]</t>
  </si>
  <si>
    <t>kabelové trasy</t>
  </si>
  <si>
    <t>0,35*(0,5-0,2)*(510) volná trasa = 53,550 [A]</t>
  </si>
  <si>
    <t>pískové lože</t>
  </si>
  <si>
    <t>0,35*0,2*(510) volná trasa = 35,700 [A]</t>
  </si>
  <si>
    <t>272315</t>
  </si>
  <si>
    <t>ZÁKLADY Z PROSTÉHO BETONU DO C30/37</t>
  </si>
  <si>
    <t>nadzemní část základu
beton C25/30-XF4</t>
  </si>
  <si>
    <t>podkladní beto pod chráničky
C12/15-X0</t>
  </si>
  <si>
    <t>0,6*0,05*(10+6+7+10) = 0,990 [A]</t>
  </si>
  <si>
    <t>702321</t>
  </si>
  <si>
    <t>ZAKRYTÍ KABELŮ BETONOVOU DESKOU ŠÍŘKY DO 20 CM</t>
  </si>
  <si>
    <t>510 = 510,000 [A]</t>
  </si>
  <si>
    <t>1. Položka obsahuje:
 – dodávku a montáž desky
 – přípravu podkladu pro osazení
2. Položka neobsahuje:
 X
3. Způsob měření:
Měří se metr délkový.</t>
  </si>
  <si>
    <t>741911</t>
  </si>
  <si>
    <t>UZEMŇOVACÍ VODIČ V ZEMI FEZN DO 120 MM2</t>
  </si>
  <si>
    <t>drát FeZn pr. 10 mm
strojený zemnič - přílož do kabelové trasy
včetně svorek a jejich PKO
propojení na stáv. zemnič</t>
  </si>
  <si>
    <t>510+10+6+7+10 = 543,000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</si>
  <si>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</si>
  <si>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741A11</t>
  </si>
  <si>
    <t>UZEMŇOVACÍ VODIČ V ZÁKLADECH FEZN DO 120 MM2</t>
  </si>
  <si>
    <t>drát FeZn pr. 10 mm
propojení stožáru a strojeného zemniče
včetně svorek a PKO</t>
  </si>
  <si>
    <t>1,5*(10+2+2) = 21,000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</si>
  <si>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práce, betonový základ
 – ochranu vodiče - chráničky apod.
3. Způsob měření:
Měří se metr délkový.</t>
  </si>
  <si>
    <t>742G11</t>
  </si>
  <si>
    <t>KABEL NN DVOU- A TŘÍŽÍLOVÝ CU S PLASTOVOU IZOLACÍ DO 2,5 MM2</t>
  </si>
  <si>
    <t>kabel nn, CYKY 3-Jx1,5
do stožáru, včetně ukončení</t>
  </si>
  <si>
    <t>10*(10+1,5) = 115,000 [A]_x000D_
 2*(10+2,5) = 25,000 [B]_x000D_
 2*(10+2,0) = 24,000 [C]_x000D_
 Celkem: A+B+C = 164,000 [D]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</si>
  <si>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</si>
  <si>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</si>
  <si>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</si>
  <si>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kabel CYKY 4-Jx16
dodávka a montáž</t>
  </si>
  <si>
    <t>510+10+6+7+10+(10+2+2)*2*2,5 = 613,000 [A]</t>
  </si>
  <si>
    <t>742L12</t>
  </si>
  <si>
    <t>UKONČENÍ DVOU AŽ PĚTIŽÍLOVÉHO KABELU V ROZVADĚČI NEBO NA PŘÍSTROJI OD 4 DO 16 MM2</t>
  </si>
  <si>
    <t>včetně označení štítkem</t>
  </si>
  <si>
    <t>2*(9) = 18,000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</si>
  <si>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</si>
  <si>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743122</t>
  </si>
  <si>
    <t>OSVĚTLOVACÍ STOŽÁR  PEVNÝ ŽÁROVĚ ZINKOVANÝ DÉLKY PŘES 6,5 DO 12 M</t>
  </si>
  <si>
    <t>stožár jm. výšky 10,0 m.</t>
  </si>
  <si>
    <t>10+2 = 12,000 [A]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</si>
  <si>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</si>
  <si>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743141</t>
  </si>
  <si>
    <t>OSVĚTLOVACÍ STOŽÁR  PŘECHODOVÝ DÉLKY DO 8 M</t>
  </si>
  <si>
    <t>výška 6 m</t>
  </si>
  <si>
    <t>743142</t>
  </si>
  <si>
    <t>OSVĚTLOVACÍ STOŽÁR  PŘECHODOVÝ - VÝLOŽNÍK S DÉLKOU VYLOŽENÍ DO 3 M</t>
  </si>
  <si>
    <t>dl. 2,0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</si>
  <si>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</si>
  <si>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743151</t>
  </si>
  <si>
    <t>OSVĚTLOVACÍ STOŽÁR  - STOŽÁROVÁ ROZVODNICE S 1-2 JISTÍCÍMI PRVKY</t>
  </si>
  <si>
    <t>s řadovými svorkami a pojistkovým spodkem</t>
  </si>
  <si>
    <t>10+2+2 = 14,000 [A]</t>
  </si>
  <si>
    <t>1. Položka obsahuje:
 – veškeré příslušenství,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</si>
  <si>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</si>
  <si>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</si>
  <si>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>výložník 1,5 m 
dodávka a montáž</t>
  </si>
  <si>
    <t>743313</t>
  </si>
  <si>
    <t>VÝLOŽNÍK PRO MONTÁŽ SVÍTIDLA NA STOŽÁR JEDNORAMENNÝ DÉLKA VYLOŽENÍ PŘES 2 M</t>
  </si>
  <si>
    <t>743531</t>
  </si>
  <si>
    <t>SVÍTIDLO VENKOVNÍ VŠEOBECNÉ PRO OSVĚTLENÍ PŘECHODU PRO CHODCE DO 150 W</t>
  </si>
  <si>
    <t>dodávka a montáž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</si>
  <si>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</si>
  <si>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</si>
  <si>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</si>
  <si>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747213</t>
  </si>
  <si>
    <t>CELKOVÁ PROHLÍDKA, ZKOUŠENÍ, MĚŘENÍ A VYHOTOVENÍ VÝCHOZÍ REVIZNÍ ZPRÁVY, PRO OBJEM IN PŘES 500 DO 1000 TIS. KČ</t>
  </si>
  <si>
    <t>kompletní revize objektu, bez ohledu na IN a MTŽ práce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</si>
  <si>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</si>
  <si>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87614</t>
  </si>
  <si>
    <t>CHRÁNIČKY Z TRUB PLAST DN DO 40MM</t>
  </si>
  <si>
    <t>chráničky 40/33 do základu stožáru, 2 ks na jeden základ</t>
  </si>
  <si>
    <t>2*(10+2+2)*1,5 = 42,000 [A]</t>
  </si>
  <si>
    <t>87627</t>
  </si>
  <si>
    <t>CHRÁNIČKY Z TRUB PLASTOVÝCH DN DO 100MM</t>
  </si>
  <si>
    <t>chránička 110/94, korugovaná
včetně utěsnění a protahovacího drátu</t>
  </si>
  <si>
    <t>2*(10+6+7+10)*1,1 = 72,600 [A]</t>
  </si>
  <si>
    <t>87645</t>
  </si>
  <si>
    <t>CHRÁNIČKY Z TRUB PLASTOVÝCH DN DO 300MM</t>
  </si>
  <si>
    <t>trubkové pouzdro do základu stožáru, včetně otvorů pro chráničky a pro zemnič</t>
  </si>
  <si>
    <t>1,2*(10+2) = 14,400 [A]_x000D_
 1,0*2 = 2,000 [B]_x000D_
 Celkem: A+B = 16,400 [C]</t>
  </si>
  <si>
    <t>899524</t>
  </si>
  <si>
    <t>OBETONOVÁNÍ POTRUBÍ Z PROSTÉHO BETONU DO C25/30</t>
  </si>
  <si>
    <t>obetonování chrániček
beton. směs C 25/30-XA1</t>
  </si>
  <si>
    <t>0,6*0,2*(10+6+7+10) = 3,960 [A]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</si>
  <si>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</si>
  <si>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přebytečná zemina, obj. hm. 1,7 t/m3 _x000D_
dle pol. 17120b_x000D_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</si>
  <si>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1,7*9,590 = 16,303 [A]</t>
  </si>
  <si>
    <t>43,333 = 43,333 [A]</t>
  </si>
  <si>
    <t>odvoz na meziskládku viz pol. 17120a v mn. dle pol. 17411, zbytek odvoz do recyklačního střediska_x000D_
odkrytí stávající optické trasy, prohloubení výkopu</t>
  </si>
  <si>
    <t>0,7*1,2*(22+15+15) = 43,680 [A]_x000D_
 0,7*0,6*22 = 9,240 [B]_x000D_
 Celkem: A+B = 52,920 [C]</t>
  </si>
  <si>
    <t>pro zpětný zásyp</t>
  </si>
  <si>
    <t>dle pol. 17411 43,333 = 43,333 [A]</t>
  </si>
  <si>
    <t>0,7*0,35*(22) = 5,390 [A]_x000D_
 0,7*0,2*(15+15) = 4,200 [B]_x000D_
Celkem A+B = 9,590 [C]</t>
  </si>
  <si>
    <t>52,92-9,59 = 43,330 [A]</t>
  </si>
  <si>
    <t>0,7*0,2*(15+15) = 4,200 [A]</t>
  </si>
  <si>
    <t>podkladní beton pod chráničky</t>
  </si>
  <si>
    <t>0,7*0,05*(22+2,5+2,0) = 0,928 [A]</t>
  </si>
  <si>
    <t>702112</t>
  </si>
  <si>
    <t>KABELOVÝ ŽLAB ZEMNÍ VČETNĚ KRYTU SVĚTLÉ ŠÍŘKY PŘES 120 DO 250 MM</t>
  </si>
  <si>
    <t>2,5+2,0 = 4,500 [A]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</si>
  <si>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</si>
  <si>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</si>
  <si>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</si>
  <si>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oranžová</t>
  </si>
  <si>
    <t>2*(15+15+22) = 104,000 [A]</t>
  </si>
  <si>
    <t>1. Položka obsahuje:
 – dodávku a montáž fólie
 – přípravu podkladu pro osazení
2. Položka neobsahuje:
 X
3. Způsob měření:
Měří se metr délkový.</t>
  </si>
  <si>
    <t>702332</t>
  </si>
  <si>
    <t>ZAKRYTÍ KABELŮ PLASTOVOU DESKOU/PÁSEM ŠÍŘKY PŘES 20 DO 40 CM</t>
  </si>
  <si>
    <t>2*(15+15) = 60,000 [A]</t>
  </si>
  <si>
    <t>75I91X</t>
  </si>
  <si>
    <t>OPTOTRUBKA HDPE - MONTÁŽ</t>
  </si>
  <si>
    <t>manipulace s optotrubkami</t>
  </si>
  <si>
    <t>6*(22+15+15) = 312,000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</si>
  <si>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</si>
  <si>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75IK11</t>
  </si>
  <si>
    <t>MĚŘENÍ STÁVAJÍCÍHO OPTICKÉHO KABELU</t>
  </si>
  <si>
    <t>VLÁKNO</t>
  </si>
  <si>
    <t>před a po přeložce</t>
  </si>
  <si>
    <t>96+96 = 192,000 [A]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</si>
  <si>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</si>
  <si>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chránička 160/138, dodávka a montáž
včetně protahovacího drátu
včetně utěsnění konců</t>
  </si>
  <si>
    <t>22+2,0+2,5 = 26,500 [A]</t>
  </si>
  <si>
    <t>manipulace se stávající chráničkou, zahloubení
utěsnění konců</t>
  </si>
  <si>
    <t>22 = 22,000 [A]</t>
  </si>
  <si>
    <t>0,7*0,3*(22+2,0+2,5) = 5,565 [A]</t>
  </si>
  <si>
    <t>zemina, obj. hm. 1,7 t/m3 _x000D_
dle pol. 17120b_x000D_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</si>
  <si>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1,7*1,600 = 2,720 [A]</t>
  </si>
  <si>
    <t>plastové potrubí dle pol. 96931_x000D_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</si>
  <si>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0,27*24,56/1000 _x000D_
Celkem 0,007 = 0,007</t>
  </si>
  <si>
    <t>kamenivo, obj. hm. 1,8 t/m3_x000D_
dle pol. 11332_x000D_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</si>
  <si>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2,0*4,0*0,4*1,8 = 5,760</t>
  </si>
  <si>
    <t>odkup zhotovitelem, s odvozem. Cena odkupu dle platné směrnice Zadavatele R-Sm-16.</t>
  </si>
  <si>
    <t>2,0*4,0*0,05 = 0,400</t>
  </si>
  <si>
    <t>Vč. odvozu a uložení do recyklačního střediska.</t>
  </si>
  <si>
    <t>2,0*4,0*0,4 = 3,200</t>
  </si>
  <si>
    <t>dle pol. 17411</t>
  </si>
  <si>
    <t>80,040 = 80,040 [A]</t>
  </si>
  <si>
    <t>odvoz na meziskládku viz pol. 17120a pro zpětný zásyp</t>
  </si>
  <si>
    <t>2,0*2,0*1,9+2,0*2,0*3,5+4,0*2,0*4,95+2,0*2,0*1,15 _x000D_
Celkem 65,8 = 65,800</t>
  </si>
  <si>
    <t>HLOUB RÝH A MELIOR KAN ŠÍŘ DO 2M PAŽ I NEPAŽ</t>
  </si>
  <si>
    <t>odvoz na meziskládku viz pol. 17120a v mn. 14,24 m3 pro zpětný zásyp. Zbytek odvoz do recyklačního střediska.</t>
  </si>
  <si>
    <t>1,32*2,4*5,0 _x000D_
Celkem 15,84 = 15,840</t>
  </si>
  <si>
    <t>pol. 13173 65,800 = 65,800 [A]_x000D_
pol. 13273 14,24 = 14,240 [B]_x000D_
 A+B = 80,040 [C]</t>
  </si>
  <si>
    <t>přebyteční zemina - odvoz do recyklačního střediska</t>
  </si>
  <si>
    <t>pol. 13173 65,800 = 65,800 [A]_x000D_
pol. 13273 15,840 = 15,840 [B]_x000D_
pol. 17120a 80,040 = 80,040 [C]_x000D_
Celkem A+B-C = 1,600 [D]</t>
  </si>
  <si>
    <t>ZÁSYP JAM A RÝH ZEMINOU SE ZHUT</t>
  </si>
  <si>
    <t>567301</t>
  </si>
  <si>
    <t>VRSTVY PRO OBNOVU A OPRAVY Z MECHAN ZPEV KAMENIVA</t>
  </si>
  <si>
    <t>dle pol. 11332 _x000D_
Celkem 3,2 = 3,200</t>
  </si>
  <si>
    <t>567401</t>
  </si>
  <si>
    <t>VRSTVY PRO OBNOVU A OPRAVY Z ASF CEM BETONU</t>
  </si>
  <si>
    <t>dle pol. 11313 _x000D_
Celkem 0,4 = 0,400</t>
  </si>
  <si>
    <t>87314</t>
  </si>
  <si>
    <t>POTRUBÍ Z TRUB PLASTOVÝCH TLAKOVÝCH SVAŘOVANÝCH DN DO 40MM</t>
  </si>
  <si>
    <t>viz technická zpráva _x000D_
Celkem 25,44 = 25,440</t>
  </si>
  <si>
    <t>87626</t>
  </si>
  <si>
    <t>CHRÁNIČKY Z TRUB PLAST DN DO 80MM</t>
  </si>
  <si>
    <t>viz výkres podélného profilu _x000D_
Celkem 13,42 = 13,420</t>
  </si>
  <si>
    <t>87814</t>
  </si>
  <si>
    <t>NASUNUTÍ PLAST TRUB DN DO 40MM DO CHRÁNIČKY</t>
  </si>
  <si>
    <t>89911E</t>
  </si>
  <si>
    <t>LITINOVÝ POKLOP B125</t>
  </si>
  <si>
    <t>čichačka</t>
  </si>
  <si>
    <t>viz technická zpráva _x000D_
Celkem 1 = 1,000</t>
  </si>
  <si>
    <t>899302</t>
  </si>
  <si>
    <t>DOPLŇKY NA PLYN POTRUBÍ - ČICHAČKY</t>
  </si>
  <si>
    <t>v zemním provedení</t>
  </si>
  <si>
    <t>899308</t>
  </si>
  <si>
    <t>DOPLŇKY NA POTRUBÍ - SIGNALIZAČ VODIČ</t>
  </si>
  <si>
    <t>viz technická zpráva _x000D_
Celkem 27 = 27,000</t>
  </si>
  <si>
    <t>899309</t>
  </si>
  <si>
    <t>DOPLŇKY NA POTRUBÍ - VÝSTRAŽNÁ FÓLIE</t>
  </si>
  <si>
    <t>žlutá, š=200 mm</t>
  </si>
  <si>
    <t>viz technická zpráva _x000D_
Celkem 15 = 15,000</t>
  </si>
  <si>
    <t>899311</t>
  </si>
  <si>
    <t>DOPLŇKY NA PLYN POTRUBÍ DN DO 80MM - PROPOJE</t>
  </si>
  <si>
    <t>vč. uzavření potrubí PE dn 32 stlakem</t>
  </si>
  <si>
    <t>viz technická zpráva _x000D_
Celkem 2 = 2,000</t>
  </si>
  <si>
    <t>899611</t>
  </si>
  <si>
    <t>TLAKOVÉ ZKOUŠKY POTRUBÍ DN DO 80MM</t>
  </si>
  <si>
    <t>vč. čistění vnitřního povrchu potrubí</t>
  </si>
  <si>
    <t>96931</t>
  </si>
  <si>
    <t>VYBOURÁNÍ POTRUBÍ DN DO 50MM PLYNOVÝCH</t>
  </si>
  <si>
    <t>vč. odvozu</t>
  </si>
  <si>
    <t>viz technická zpráva _x000D_
Celkem 24,56 = 24,560</t>
  </si>
  <si>
    <t>96941</t>
  </si>
  <si>
    <t>PROPLACH PLYN POTRUBÍ DN DO 50MM VZDUCHEM NEBO INERT PLYNEM</t>
  </si>
  <si>
    <t>viz technická zpráva _x000D_
Celkem 50 = 50,000</t>
  </si>
  <si>
    <t>zemina, obj. hm. 1,7 t/m3 _x000D_
viz pol. 17120bRecyklace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</si>
  <si>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7,021 = 7,021 [A]</t>
  </si>
  <si>
    <t>Odvoz na mezideponii viz pol. 17120a. Mn. dle pol. 18232 bude zpětně využito, přebytek ornice v mn. dle pol. 12573b bude odvezen na pozemek dle domluvy s místním ZD._x000D_
Viz "SO 701 Výkaz výměr"</t>
  </si>
  <si>
    <t>9,806 = 9,806 [A]</t>
  </si>
  <si>
    <t>ornice v mn. dle pol. 18232 v tl. 0,15 m</t>
  </si>
  <si>
    <t>6,581 = 6,581 [A]</t>
  </si>
  <si>
    <t>Přebytek ornice - odvoz na pozemek dle domluvy s místním ZD</t>
  </si>
  <si>
    <t>3.225 = 3,225 [A]</t>
  </si>
  <si>
    <t>Podmínečně vhodná zemina, vč. odvozu do recyklačního střediska, viz pol. 17120b._x000D_
vzpěry_x000D_
Viz "SO 701 Výkaz výměr"</t>
  </si>
  <si>
    <t>0,9 = 0,900 [A]</t>
  </si>
  <si>
    <t>Podmínečně vhodná zemina, vč. odvozu do recyklačního střediska, viz pol. 17120b_x000D_
rýha pod plotem, odvoz do recyklačního střediska, viz pol. 17120b _x000D_
Viz "SO 701 Výkaz výměr"</t>
  </si>
  <si>
    <t>3.23 = 3,230 [A]</t>
  </si>
  <si>
    <t>Ornice dle pol. 12110.</t>
  </si>
  <si>
    <t>9.806 = 9,806 [A]</t>
  </si>
  <si>
    <t>Přebytek zeminy - odvoz do recyklačního střediska.</t>
  </si>
  <si>
    <t>4,13 = 4,130 [A]</t>
  </si>
  <si>
    <t>ŠD fr. 0/32, zásyp textilie v rýze š. 500 mm, hl. 150 mm. _x000D_
Viz "SO 701 Výkaz výměr"</t>
  </si>
  <si>
    <t>dovoz z meziskládky viz pol. 12573a_x000D_
Viz "SO 701 Výkaz výměr"</t>
  </si>
  <si>
    <t>43,87 = 43,870 [A]</t>
  </si>
  <si>
    <t>21461A</t>
  </si>
  <si>
    <t>SEPARAČNÍ GEOTEXTILIE DO 100G/M2</t>
  </si>
  <si>
    <t>netkaná geotextilie na dně rýhy o hm. min. 50g/m2, š. 800 mm_x000D_
Viz "SO 701 Výkaz výměr"</t>
  </si>
  <si>
    <t>34,4 = 34,400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</si>
  <si>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</si>
  <si>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26A14</t>
  </si>
  <si>
    <t>VRTY PRO SLOUPKY OPLOCENÍ TŘ. TĚŽITELNOSTI I D DO 300MM</t>
  </si>
  <si>
    <t>pro sloupky _x000D_
včetně odvozu a uložení do recyklačního střediska_x000D_
Viz "SO 701 Výkaz výměr"</t>
  </si>
  <si>
    <t>12,8 = 12,800 [A]</t>
  </si>
  <si>
    <t>Položka zahrnuje:
- zřízení vrtu, svislou a vodorovnou dopravu zeminy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uložení zeminy na skládku a poplatek za skládku
Položka nezahrnuje:
- x</t>
  </si>
  <si>
    <t>33817C</t>
  </si>
  <si>
    <t>SLOUPKY PLOTOVÉ Z DÍLCŮ KOVOVÝCH  DO BETONOVÝCH PATEK</t>
  </si>
  <si>
    <t>KS</t>
  </si>
  <si>
    <t>včetně bet. patky - beton C16/20-X0, zemní práce viz pol. 26A14_x000D_
Viz "SO 701 Výkaz výměr"</t>
  </si>
  <si>
    <t>16,0 = 16,000 [A]</t>
  </si>
  <si>
    <t>Položka zahrnuje:
- dodání a osazení předepsaného sloupku včetně PKO
- případnou betonovou patku z předepsané třídy betonu
- nutné zemní práce
Položka nezahrnuje:
-x</t>
  </si>
  <si>
    <t>33817D</t>
  </si>
  <si>
    <t>VZPĚRY PLOTOVÉ Z DÍLCŮ KOVOVÝCH  DO BETONOVÝCH PATEK</t>
  </si>
  <si>
    <t>včetně bet. patky - beton C16/20-X0, zemní práce viz pol. 13173_x000D_
Viz "SO 701 Výkaz výměr"</t>
  </si>
  <si>
    <t>10,0 = 10,000 [A]</t>
  </si>
  <si>
    <t>Položka zahrnuje:
- dodání a osazení předepsané vzpěry včetně PKO
- případnou betonovou patku z předepsané třídy betonu
- nutné zemní práce
Položka nezahrnuje:
- x</t>
  </si>
  <si>
    <t>ŠD fr. 0/8 - podklad pod bet. patky a vzpěry_x000D_
Viz "SO 701 Výkaz výměr"</t>
  </si>
  <si>
    <t>0,18 = 0,180 [A]</t>
  </si>
  <si>
    <t>767912</t>
  </si>
  <si>
    <t>OPLOCENÍ Z DRÁTĚNÉHO PLETIVA POZINKOVANÉHO VYSOKOPEVNOSTNÍHO</t>
  </si>
  <si>
    <t>výška 2,0 m_x000D_
kompletní dodávka a montáž na sloupky včetně napínacích drátů a kotevních prvků_x000D_
Viz "SO 701 Výkaz výměr"</t>
  </si>
  <si>
    <t>86,0 = 86,000 [A]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</si>
  <si>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</si>
  <si>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966842</t>
  </si>
  <si>
    <t>ODSTRANĚNÍ OPLOCENÍ Z DRÁT PLETIVA</t>
  </si>
  <si>
    <t>kompl. konstrukce,_x000D_
odvoz během stavby – domluva s cestmistrem (Vít Bareš), zda si ponechá KSÚS, nebo zhotovitel odveze do kovošrotu jménem KSÚS. Ta následně připraví příkaz k fakturaci.</t>
  </si>
  <si>
    <t>50,0 = 50,000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</si>
  <si>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</si>
  <si>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zemina, obj. hm. 1,7 t/m3 _x000D_
viz pol. 11130_x000D_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</si>
  <si>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103,704 = 103,704 [A]</t>
  </si>
  <si>
    <t>504,227 = 504,227 [A]</t>
  </si>
  <si>
    <t>256,782 = 256,782 [A]</t>
  </si>
  <si>
    <t>tl. 100 mm, vč. odvozu a uložení do recyklačního střediska_x000D_
viz "SO 801 Výkaz výměr"</t>
  </si>
  <si>
    <t>610,026 = 610,026 [A]</t>
  </si>
  <si>
    <t>vč. odvozu a uložení do recyklačního střediska_x000D_
- odstranění stávajících podkladních vrstev sil. II/125 tl. 0,30 m_x000D_
viz "SO 801 Výkaz výměr"</t>
  </si>
  <si>
    <t>280,126 = 280,126 [A]</t>
  </si>
  <si>
    <t>ZAS-T3, vč. odvozu a uložení na skládku nebezpečného odpadu 
- odstranění stávajících podkladních vrstev sil. II/125 tl. 0,125 m
viz "SO 801 Výkaz výměr"</t>
  </si>
  <si>
    <t>116,719 = 116,719 [A]</t>
  </si>
  <si>
    <t>ZAS-T1, tl. 40 mm. odkup zhotovitelem, s odvozem. Cena odkupu dle platné směrnice Zadavatele R-Sm-16._x000D_
- odstranění stávající krytových vrstev sil. II/125. _x000D_
viz "SO 801 Výkaz výměr"</t>
  </si>
  <si>
    <t>37,350 = 37,350 [A]</t>
  </si>
  <si>
    <t>- odvoz a uložení na meziskládku ornice viz. pol. 17120a._x000D_
viz "SO 801 Výkaz výměr"</t>
  </si>
  <si>
    <t>140,022 = 140,022 [A]</t>
  </si>
  <si>
    <t>Podmínečně vhodná zemina, vč. odvozu a uložení na meziskládku, viz pol. 17120b_x000D_
viz "SO 801 Výkaz výměr"</t>
  </si>
  <si>
    <t>60,538 = 60,538 [A]</t>
  </si>
  <si>
    <t>násyp z meziskládky viz pol. 17120b</t>
  </si>
  <si>
    <t>ornice z meziskládky dle pol. 17120a</t>
  </si>
  <si>
    <t>nedostatek násypu - dovoz z meziskládky SO 101 - pol. 12573a</t>
  </si>
  <si>
    <t>526,342 = 526,342 [A]</t>
  </si>
  <si>
    <t>411,178 = 411,178 [A]</t>
  </si>
  <si>
    <t>17110</t>
  </si>
  <si>
    <t>ULOŽENÍ SYPANINY DO NÁSYPŮ SE ZHUTNĚNÍM</t>
  </si>
  <si>
    <t>mat. z pol. 12573a,b_x000D_
viz "SO 801 Výkaz výměr"</t>
  </si>
  <si>
    <t>586,88 = 586,880 [A]</t>
  </si>
  <si>
    <t>ornice, mat. z pol. 12110_x000D_
viz "SO 801 Výkaz výměr"</t>
  </si>
  <si>
    <t>zemina z pol. 12373_x000D_
viz "SO 801 Výkaz výměr"</t>
  </si>
  <si>
    <t>18130</t>
  </si>
  <si>
    <t>ÚPRAVA PLÁNĚ BEZ ZHUTNĚNÍ</t>
  </si>
  <si>
    <t>urovnání povrchu po technické rekultivaci_x000D_
dle pol. 18233 a pol. 18235</t>
  </si>
  <si>
    <t>2019,0 = 2019,000 [A]</t>
  </si>
  <si>
    <t>Položka zahrnuje:
-  úpravu pláně včetně vyrovnání výškových rozdílů
Položka nezahrnuje:
- x</t>
  </si>
  <si>
    <t>tl. 200 mm, _x000D_
dle pol. 12573c, pol. 12573dR_x000D_
viz "SO 801 Výkaz výměr"</t>
  </si>
  <si>
    <t>1282,0 = 1282,000 [A]</t>
  </si>
  <si>
    <t>tl. 400 mm,_x000D_
dle pol. 12573c, pol. 12573dR_x000D_
viz "SO 801 Výkaz výměr"</t>
  </si>
  <si>
    <t>737,00 = 737,000 [A]</t>
  </si>
  <si>
    <t>viz pol. 18233+18235_x000D_
viz "SO 801 Výkaz výměr"</t>
  </si>
  <si>
    <t>2x pol. 18242_x000D_
viz "SO 801 Výkaz výměr"</t>
  </si>
  <si>
    <t>4038,0 = 4038,000 [A]</t>
  </si>
  <si>
    <t>18331</t>
  </si>
  <si>
    <t>SADOVNICKÉ OBDĚLÁNÍ PŮDY</t>
  </si>
  <si>
    <t>Odstranění travního drnu před výsadbou na plochách mimo rekultivaci</t>
  </si>
  <si>
    <t>174.6 = 174,600 [A]_x000D_
 200.6 = 200,600 [B]_x000D_
Celkové množství = 375,200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</si>
  <si>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</si>
  <si>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18461</t>
  </si>
  <si>
    <t>MULČOVÁNÍ</t>
  </si>
  <si>
    <t>vrstva mulče tl. 10 cm (po slehnutí) v závlahové míse</t>
  </si>
  <si>
    <t>5.5*20 = 110,000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</si>
  <si>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</si>
  <si>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184B24</t>
  </si>
  <si>
    <t>VYSAZOVÁNÍ STROMŮ LISTNATÝCH V KONTEJNERU OBVOD KMENE DO 14CM, PODCHOZÍ VÝŠ MIN 2,2M</t>
  </si>
  <si>
    <t>Následnou pětiletou péči o vysazené dřeviny bude zajišťovat město Vlašim_x000D_
Položka obsahuje hloubení jamek s eventuelní výměnou půdy, hnojiva, zálivku po výsadbě (50-100l/strom), kůly a chráničky ke stromům, komparativní řez</t>
  </si>
  <si>
    <t>jabloň lesní 10 = 10,000 [A]_x000D_
dub letní 5 = 5,000 [B]_x000D_
javor babyka 5 = 5,000 [C]_x000D_
Celkové množství = 20,000</t>
  </si>
  <si>
    <t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</si>
</sst>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9">
    <xf numFmtId="0" fontId="0" fillId="0" borderId="0" xfId="0"/>
    <xf numFmtId="0" fontId="1" fillId="2" borderId="0" xfId="0" applyFont="1" applyFill="1"/>
    <xf numFmtId="0" fontId="0" fillId="2" borderId="0" xfId="0" applyFill="1"/>
    <xf numFmtId="0" fontId="3" fillId="2" borderId="0" xfId="2" applyFill="1">
      <alignment horizontal="lef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wrapText="1"/>
    </xf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1" fillId="2" borderId="0" xfId="0" applyFont="1" applyFill="1" applyAlignment="1">
      <alignment horizontal="left"/>
    </xf>
    <xf numFmtId="0" fontId="2" fillId="2" borderId="0" xfId="1" applyFill="1" applyAlignment="1">
      <alignment horizontal="left" vertical="center" wrapText="1"/>
    </xf>
    <xf numFmtId="0" fontId="3" fillId="2" borderId="0" xfId="2" applyFill="1" applyAlignment="1">
      <alignment horizontal="left" vertical="center" wrapTex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2" fillId="2" borderId="0" xfId="3" applyFill="1" applyAlignment="1">
      <alignment horizontal="left" vertical="center" wrapText="1"/>
    </xf>
    <xf numFmtId="0" fontId="4" fillId="3" borderId="1" xfId="4" applyFill="1" applyBorder="1" applyAlignment="1">
      <alignment horizontal="left" vertical="center" wrapText="1"/>
    </xf>
    <xf numFmtId="0" fontId="2" fillId="0" borderId="1" xfId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"/>
  <sheetViews>
    <sheetView workbookViewId="0">
      <selection activeCell="B37" sqref="B37"/>
    </sheetView>
  </sheetViews>
  <sheetFormatPr defaultRowHeight="15" x14ac:dyDescent="0.25"/>
  <cols>
    <col min="1" max="1" width="12" style="58" customWidth="1"/>
    <col min="2" max="2" width="52" style="58" customWidth="1"/>
    <col min="3" max="5" width="19.42578125" customWidth="1"/>
  </cols>
  <sheetData>
    <row r="1" spans="1:5" x14ac:dyDescent="0.25">
      <c r="A1" s="50" t="s">
        <v>0</v>
      </c>
      <c r="B1" s="51" t="s">
        <v>1</v>
      </c>
      <c r="C1" s="2"/>
      <c r="D1" s="2"/>
      <c r="E1" s="2"/>
    </row>
    <row r="2" spans="1:5" x14ac:dyDescent="0.25">
      <c r="A2" s="50"/>
      <c r="B2" s="52" t="s">
        <v>2</v>
      </c>
      <c r="C2" s="2"/>
      <c r="D2" s="2"/>
      <c r="E2" s="2"/>
    </row>
    <row r="3" spans="1:5" x14ac:dyDescent="0.25">
      <c r="A3" s="53"/>
      <c r="B3" s="54"/>
      <c r="C3" s="2"/>
      <c r="D3" s="2"/>
      <c r="E3" s="2"/>
    </row>
    <row r="4" spans="1:5" x14ac:dyDescent="0.25">
      <c r="A4" s="53"/>
      <c r="B4" s="42" t="s">
        <v>3</v>
      </c>
      <c r="C4" s="43"/>
      <c r="D4" s="43"/>
      <c r="E4" s="43"/>
    </row>
    <row r="5" spans="1:5" x14ac:dyDescent="0.25">
      <c r="A5" s="53"/>
      <c r="B5" s="53"/>
      <c r="C5" s="2"/>
      <c r="D5" s="2"/>
      <c r="E5" s="2"/>
    </row>
    <row r="6" spans="1:5" x14ac:dyDescent="0.25">
      <c r="A6" s="53"/>
      <c r="B6" s="55" t="s">
        <v>4</v>
      </c>
      <c r="C6" s="4">
        <f>SUM(C10:C26)</f>
        <v>0</v>
      </c>
      <c r="D6" s="2"/>
      <c r="E6" s="2"/>
    </row>
    <row r="7" spans="1:5" x14ac:dyDescent="0.25">
      <c r="A7" s="53"/>
      <c r="B7" s="55" t="s">
        <v>5</v>
      </c>
      <c r="C7" s="4">
        <f>SUM(E10:E26)</f>
        <v>0</v>
      </c>
      <c r="D7" s="2"/>
      <c r="E7" s="2"/>
    </row>
    <row r="8" spans="1:5" x14ac:dyDescent="0.25">
      <c r="A8" s="53"/>
      <c r="B8" s="53"/>
      <c r="C8" s="2"/>
      <c r="D8" s="2"/>
      <c r="E8" s="2"/>
    </row>
    <row r="9" spans="1:5" x14ac:dyDescent="0.25">
      <c r="A9" s="56" t="s">
        <v>6</v>
      </c>
      <c r="B9" s="56" t="s">
        <v>7</v>
      </c>
      <c r="C9" s="5" t="s">
        <v>8</v>
      </c>
      <c r="D9" s="5" t="s">
        <v>9</v>
      </c>
      <c r="E9" s="5" t="s">
        <v>10</v>
      </c>
    </row>
    <row r="10" spans="1:5" ht="15" customHeight="1" x14ac:dyDescent="0.25">
      <c r="A10" s="57" t="s">
        <v>11</v>
      </c>
      <c r="B10" s="57" t="s">
        <v>12</v>
      </c>
      <c r="C10" s="6">
        <f>'000'!I3</f>
        <v>0</v>
      </c>
      <c r="D10" s="6">
        <f>SUMIFS('000'!O:O,'000'!A:A,"P")</f>
        <v>0</v>
      </c>
      <c r="E10" s="6">
        <f t="shared" ref="E10:E26" si="0">C10+D10</f>
        <v>0</v>
      </c>
    </row>
    <row r="11" spans="1:5" ht="15" customHeight="1" x14ac:dyDescent="0.25">
      <c r="A11" s="57" t="s">
        <v>13</v>
      </c>
      <c r="B11" s="57" t="s">
        <v>14</v>
      </c>
      <c r="C11" s="6">
        <f>'101'!I3</f>
        <v>0</v>
      </c>
      <c r="D11" s="6">
        <f>SUMIFS('101'!O:O,'101'!A:A,"P")</f>
        <v>0</v>
      </c>
      <c r="E11" s="6">
        <f t="shared" si="0"/>
        <v>0</v>
      </c>
    </row>
    <row r="12" spans="1:5" ht="15" customHeight="1" x14ac:dyDescent="0.25">
      <c r="A12" s="57" t="s">
        <v>15</v>
      </c>
      <c r="B12" s="57" t="s">
        <v>16</v>
      </c>
      <c r="C12" s="6">
        <f>'111'!I3</f>
        <v>0</v>
      </c>
      <c r="D12" s="6">
        <f>SUMIFS('111'!O:O,'111'!A:A,"P")</f>
        <v>0</v>
      </c>
      <c r="E12" s="6">
        <f t="shared" si="0"/>
        <v>0</v>
      </c>
    </row>
    <row r="13" spans="1:5" ht="15" customHeight="1" x14ac:dyDescent="0.25">
      <c r="A13" s="57" t="s">
        <v>17</v>
      </c>
      <c r="B13" s="57" t="s">
        <v>18</v>
      </c>
      <c r="C13" s="6">
        <f>'121'!I3</f>
        <v>0</v>
      </c>
      <c r="D13" s="6">
        <f>SUMIFS('121'!O:O,'121'!A:A,"P")</f>
        <v>0</v>
      </c>
      <c r="E13" s="6">
        <f t="shared" si="0"/>
        <v>0</v>
      </c>
    </row>
    <row r="14" spans="1:5" ht="15" customHeight="1" x14ac:dyDescent="0.25">
      <c r="A14" s="57" t="s">
        <v>19</v>
      </c>
      <c r="B14" s="57" t="s">
        <v>20</v>
      </c>
      <c r="C14" s="6">
        <f>'171.1'!I3</f>
        <v>0</v>
      </c>
      <c r="D14" s="6">
        <f>SUMIFS('171.1'!O:O,'171.1'!A:A,"P")</f>
        <v>0</v>
      </c>
      <c r="E14" s="6">
        <f t="shared" si="0"/>
        <v>0</v>
      </c>
    </row>
    <row r="15" spans="1:5" ht="15" customHeight="1" x14ac:dyDescent="0.25">
      <c r="A15" s="57" t="s">
        <v>21</v>
      </c>
      <c r="B15" s="57" t="s">
        <v>22</v>
      </c>
      <c r="C15" s="6">
        <f>'171.2'!I3</f>
        <v>0</v>
      </c>
      <c r="D15" s="6">
        <f>SUMIFS('171.2'!O:O,'171.2'!A:A,"P")</f>
        <v>0</v>
      </c>
      <c r="E15" s="6">
        <f t="shared" si="0"/>
        <v>0</v>
      </c>
    </row>
    <row r="16" spans="1:5" ht="15" customHeight="1" x14ac:dyDescent="0.25">
      <c r="A16" s="57" t="s">
        <v>23</v>
      </c>
      <c r="B16" s="57" t="s">
        <v>24</v>
      </c>
      <c r="C16" s="6">
        <f>'211'!I3</f>
        <v>0</v>
      </c>
      <c r="D16" s="6">
        <f>SUMIFS('211'!O:O,'211'!A:A,"P")</f>
        <v>0</v>
      </c>
      <c r="E16" s="6">
        <f t="shared" si="0"/>
        <v>0</v>
      </c>
    </row>
    <row r="17" spans="1:5" ht="15" customHeight="1" x14ac:dyDescent="0.25">
      <c r="A17" s="57" t="s">
        <v>25</v>
      </c>
      <c r="B17" s="57" t="s">
        <v>26</v>
      </c>
      <c r="C17" s="6">
        <f>'212'!I3</f>
        <v>0</v>
      </c>
      <c r="D17" s="6">
        <f>SUMIFS('212'!O:O,'212'!A:A,"P")</f>
        <v>0</v>
      </c>
      <c r="E17" s="6">
        <f t="shared" si="0"/>
        <v>0</v>
      </c>
    </row>
    <row r="18" spans="1:5" ht="15" customHeight="1" x14ac:dyDescent="0.25">
      <c r="A18" s="57" t="s">
        <v>27</v>
      </c>
      <c r="B18" s="57" t="s">
        <v>28</v>
      </c>
      <c r="C18" s="6">
        <f>'301.1'!I3</f>
        <v>0</v>
      </c>
      <c r="D18" s="6">
        <f>SUMIFS('301.1'!O:O,'301.1'!A:A,"P")</f>
        <v>0</v>
      </c>
      <c r="E18" s="6">
        <f t="shared" si="0"/>
        <v>0</v>
      </c>
    </row>
    <row r="19" spans="1:5" ht="15" customHeight="1" x14ac:dyDescent="0.25">
      <c r="A19" s="57" t="s">
        <v>29</v>
      </c>
      <c r="B19" s="57" t="s">
        <v>30</v>
      </c>
      <c r="C19" s="6">
        <f>'301.2'!I3</f>
        <v>0</v>
      </c>
      <c r="D19" s="6">
        <f>SUMIFS('301.2'!O:O,'301.2'!A:A,"P")</f>
        <v>0</v>
      </c>
      <c r="E19" s="6">
        <f t="shared" si="0"/>
        <v>0</v>
      </c>
    </row>
    <row r="20" spans="1:5" ht="15" customHeight="1" x14ac:dyDescent="0.25">
      <c r="A20" s="57" t="s">
        <v>31</v>
      </c>
      <c r="B20" s="57" t="s">
        <v>32</v>
      </c>
      <c r="C20" s="6">
        <f>'302'!I3</f>
        <v>0</v>
      </c>
      <c r="D20" s="6">
        <f>SUMIFS('302'!O:O,'302'!A:A,"P")</f>
        <v>0</v>
      </c>
      <c r="E20" s="6">
        <f t="shared" si="0"/>
        <v>0</v>
      </c>
    </row>
    <row r="21" spans="1:5" ht="15" customHeight="1" x14ac:dyDescent="0.25">
      <c r="A21" s="57" t="s">
        <v>33</v>
      </c>
      <c r="B21" s="57" t="s">
        <v>34</v>
      </c>
      <c r="C21" s="6">
        <f>'431'!I3</f>
        <v>0</v>
      </c>
      <c r="D21" s="6">
        <f>SUMIFS('431'!O:O,'431'!A:A,"P")</f>
        <v>0</v>
      </c>
      <c r="E21" s="6">
        <f t="shared" si="0"/>
        <v>0</v>
      </c>
    </row>
    <row r="22" spans="1:5" ht="15" customHeight="1" x14ac:dyDescent="0.25">
      <c r="A22" s="57" t="s">
        <v>35</v>
      </c>
      <c r="B22" s="57" t="s">
        <v>36</v>
      </c>
      <c r="C22" s="6">
        <f>'452'!I3</f>
        <v>0</v>
      </c>
      <c r="D22" s="6">
        <f>SUMIFS('452'!O:O,'452'!A:A,"P")</f>
        <v>0</v>
      </c>
      <c r="E22" s="6">
        <f t="shared" si="0"/>
        <v>0</v>
      </c>
    </row>
    <row r="23" spans="1:5" ht="15" customHeight="1" x14ac:dyDescent="0.25">
      <c r="A23" s="57" t="s">
        <v>37</v>
      </c>
      <c r="B23" s="57" t="s">
        <v>38</v>
      </c>
      <c r="C23" s="6">
        <f>'501'!I3</f>
        <v>0</v>
      </c>
      <c r="D23" s="6">
        <f>SUMIFS('501'!O:O,'501'!A:A,"P")</f>
        <v>0</v>
      </c>
      <c r="E23" s="6">
        <f t="shared" si="0"/>
        <v>0</v>
      </c>
    </row>
    <row r="24" spans="1:5" ht="15" customHeight="1" x14ac:dyDescent="0.25">
      <c r="A24" s="57" t="s">
        <v>39</v>
      </c>
      <c r="B24" s="57" t="s">
        <v>40</v>
      </c>
      <c r="C24" s="6">
        <f>'701'!I3</f>
        <v>0</v>
      </c>
      <c r="D24" s="6">
        <f>SUMIFS('701'!O:O,'701'!A:A,"P")</f>
        <v>0</v>
      </c>
      <c r="E24" s="6">
        <f t="shared" si="0"/>
        <v>0</v>
      </c>
    </row>
    <row r="25" spans="1:5" ht="15" customHeight="1" x14ac:dyDescent="0.25">
      <c r="A25" s="57" t="s">
        <v>41</v>
      </c>
      <c r="B25" s="57" t="s">
        <v>42</v>
      </c>
      <c r="C25" s="6">
        <f>'801'!I3</f>
        <v>0</v>
      </c>
      <c r="D25" s="6">
        <f>SUMIFS('801'!O:O,'801'!A:A,"P")</f>
        <v>0</v>
      </c>
      <c r="E25" s="6">
        <f t="shared" si="0"/>
        <v>0</v>
      </c>
    </row>
    <row r="26" spans="1:5" ht="15" customHeight="1" x14ac:dyDescent="0.25">
      <c r="A26" s="57" t="s">
        <v>43</v>
      </c>
      <c r="B26" s="57" t="s">
        <v>44</v>
      </c>
      <c r="C26" s="6">
        <f>'802'!I3</f>
        <v>0</v>
      </c>
      <c r="D26" s="6">
        <f>SUMIFS('802'!O:O,'802'!A:A,"P")</f>
        <v>0</v>
      </c>
      <c r="E26" s="6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3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27</v>
      </c>
      <c r="I3" s="16">
        <f>SUMIFS(I8:I137,A8:A137,"SD")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27</v>
      </c>
      <c r="D4" s="45"/>
      <c r="E4" s="14" t="s">
        <v>28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/>
      <c r="E9" s="29" t="s">
        <v>1244</v>
      </c>
      <c r="F9" s="30" t="s">
        <v>143</v>
      </c>
      <c r="G9" s="31">
        <v>2189.7359999999999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1245</v>
      </c>
      <c r="J10" s="35"/>
    </row>
    <row r="11" spans="1:16" x14ac:dyDescent="0.25">
      <c r="A11" s="27" t="s">
        <v>73</v>
      </c>
      <c r="B11" s="34"/>
      <c r="E11" s="36" t="s">
        <v>1246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SUMIFS(I14:I49,A14:A49,"P")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1247</v>
      </c>
      <c r="D14" s="27" t="s">
        <v>84</v>
      </c>
      <c r="E14" s="29" t="s">
        <v>1248</v>
      </c>
      <c r="F14" s="30" t="s">
        <v>1249</v>
      </c>
      <c r="G14" s="31">
        <v>72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45" x14ac:dyDescent="0.25">
      <c r="A15" s="27" t="s">
        <v>71</v>
      </c>
      <c r="B15" s="34"/>
      <c r="E15" s="29" t="s">
        <v>1250</v>
      </c>
      <c r="J15" s="35"/>
    </row>
    <row r="16" spans="1:16" x14ac:dyDescent="0.25">
      <c r="A16" s="27" t="s">
        <v>73</v>
      </c>
      <c r="B16" s="34"/>
      <c r="E16" s="36" t="s">
        <v>1251</v>
      </c>
      <c r="J16" s="35"/>
    </row>
    <row r="17" spans="1:16" ht="45" x14ac:dyDescent="0.25">
      <c r="A17" s="27" t="s">
        <v>75</v>
      </c>
      <c r="B17" s="34"/>
      <c r="E17" s="29" t="s">
        <v>1252</v>
      </c>
      <c r="J17" s="35"/>
    </row>
    <row r="18" spans="1:16" x14ac:dyDescent="0.25">
      <c r="A18" s="27" t="s">
        <v>66</v>
      </c>
      <c r="B18" s="27">
        <v>3</v>
      </c>
      <c r="C18" s="28" t="s">
        <v>235</v>
      </c>
      <c r="D18" s="27" t="s">
        <v>84</v>
      </c>
      <c r="E18" s="29" t="s">
        <v>236</v>
      </c>
      <c r="F18" s="30" t="s">
        <v>198</v>
      </c>
      <c r="G18" s="31">
        <v>1165.79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45" x14ac:dyDescent="0.25">
      <c r="A19" s="27" t="s">
        <v>71</v>
      </c>
      <c r="B19" s="34"/>
      <c r="E19" s="29" t="s">
        <v>1253</v>
      </c>
      <c r="J19" s="35"/>
    </row>
    <row r="20" spans="1:16" x14ac:dyDescent="0.25">
      <c r="A20" s="27" t="s">
        <v>73</v>
      </c>
      <c r="B20" s="34"/>
      <c r="E20" s="36" t="s">
        <v>1254</v>
      </c>
      <c r="J20" s="35"/>
    </row>
    <row r="21" spans="1:16" ht="405" x14ac:dyDescent="0.25">
      <c r="A21" s="27" t="s">
        <v>75</v>
      </c>
      <c r="B21" s="34"/>
      <c r="E21" s="29" t="s">
        <v>1255</v>
      </c>
      <c r="J21" s="35"/>
    </row>
    <row r="22" spans="1:16" x14ac:dyDescent="0.25">
      <c r="A22" s="27" t="s">
        <v>66</v>
      </c>
      <c r="B22" s="27">
        <v>4</v>
      </c>
      <c r="C22" s="28" t="s">
        <v>571</v>
      </c>
      <c r="D22" s="27" t="s">
        <v>84</v>
      </c>
      <c r="E22" s="29" t="s">
        <v>572</v>
      </c>
      <c r="F22" s="30" t="s">
        <v>198</v>
      </c>
      <c r="G22" s="31">
        <v>80.44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60" x14ac:dyDescent="0.25">
      <c r="A23" s="27" t="s">
        <v>71</v>
      </c>
      <c r="B23" s="34"/>
      <c r="E23" s="29" t="s">
        <v>1256</v>
      </c>
      <c r="J23" s="35"/>
    </row>
    <row r="24" spans="1:16" x14ac:dyDescent="0.25">
      <c r="A24" s="27" t="s">
        <v>73</v>
      </c>
      <c r="B24" s="34"/>
      <c r="E24" s="36" t="s">
        <v>1257</v>
      </c>
      <c r="J24" s="35"/>
    </row>
    <row r="25" spans="1:16" ht="409.5" x14ac:dyDescent="0.25">
      <c r="A25" s="27" t="s">
        <v>75</v>
      </c>
      <c r="B25" s="34"/>
      <c r="E25" s="29" t="s">
        <v>1258</v>
      </c>
      <c r="J25" s="35"/>
    </row>
    <row r="26" spans="1:16" x14ac:dyDescent="0.25">
      <c r="A26" s="27" t="s">
        <v>66</v>
      </c>
      <c r="B26" s="27">
        <v>5</v>
      </c>
      <c r="C26" s="28" t="s">
        <v>576</v>
      </c>
      <c r="D26" s="27" t="s">
        <v>84</v>
      </c>
      <c r="E26" s="29" t="s">
        <v>577</v>
      </c>
      <c r="F26" s="30" t="s">
        <v>198</v>
      </c>
      <c r="G26" s="31">
        <v>2242.6909999999998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90" x14ac:dyDescent="0.25">
      <c r="A27" s="27" t="s">
        <v>71</v>
      </c>
      <c r="B27" s="34"/>
      <c r="E27" s="29" t="s">
        <v>1259</v>
      </c>
      <c r="J27" s="35"/>
    </row>
    <row r="28" spans="1:16" x14ac:dyDescent="0.25">
      <c r="A28" s="27" t="s">
        <v>73</v>
      </c>
      <c r="B28" s="34"/>
      <c r="E28" s="36" t="s">
        <v>1260</v>
      </c>
      <c r="J28" s="35"/>
    </row>
    <row r="29" spans="1:16" ht="409.5" x14ac:dyDescent="0.25">
      <c r="A29" s="27" t="s">
        <v>75</v>
      </c>
      <c r="B29" s="34"/>
      <c r="E29" s="29" t="s">
        <v>1258</v>
      </c>
      <c r="J29" s="35"/>
    </row>
    <row r="30" spans="1:16" x14ac:dyDescent="0.25">
      <c r="A30" s="27" t="s">
        <v>66</v>
      </c>
      <c r="B30" s="27">
        <v>6</v>
      </c>
      <c r="C30" s="28" t="s">
        <v>1261</v>
      </c>
      <c r="D30" s="27" t="s">
        <v>84</v>
      </c>
      <c r="E30" s="29" t="s">
        <v>1262</v>
      </c>
      <c r="F30" s="30" t="s">
        <v>198</v>
      </c>
      <c r="G30" s="31">
        <v>395.76900000000001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90" x14ac:dyDescent="0.25">
      <c r="A31" s="27" t="s">
        <v>71</v>
      </c>
      <c r="B31" s="34"/>
      <c r="E31" s="29" t="s">
        <v>1263</v>
      </c>
      <c r="J31" s="35"/>
    </row>
    <row r="32" spans="1:16" x14ac:dyDescent="0.25">
      <c r="A32" s="27" t="s">
        <v>73</v>
      </c>
      <c r="B32" s="34"/>
      <c r="E32" s="36" t="s">
        <v>1264</v>
      </c>
      <c r="J32" s="35"/>
    </row>
    <row r="33" spans="1:16" ht="409.5" x14ac:dyDescent="0.25">
      <c r="A33" s="27" t="s">
        <v>75</v>
      </c>
      <c r="B33" s="34"/>
      <c r="E33" s="29" t="s">
        <v>575</v>
      </c>
      <c r="J33" s="35"/>
    </row>
    <row r="34" spans="1:16" x14ac:dyDescent="0.25">
      <c r="A34" s="27" t="s">
        <v>66</v>
      </c>
      <c r="B34" s="27">
        <v>7</v>
      </c>
      <c r="C34" s="28" t="s">
        <v>262</v>
      </c>
      <c r="D34" s="27" t="s">
        <v>68</v>
      </c>
      <c r="E34" s="29" t="s">
        <v>263</v>
      </c>
      <c r="F34" s="30" t="s">
        <v>198</v>
      </c>
      <c r="G34" s="31">
        <v>1430.82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1265</v>
      </c>
      <c r="J35" s="35"/>
    </row>
    <row r="36" spans="1:16" x14ac:dyDescent="0.25">
      <c r="A36" s="27" t="s">
        <v>73</v>
      </c>
      <c r="B36" s="34"/>
      <c r="E36" s="36" t="s">
        <v>1266</v>
      </c>
      <c r="J36" s="35"/>
    </row>
    <row r="37" spans="1:16" ht="255" x14ac:dyDescent="0.25">
      <c r="A37" s="27" t="s">
        <v>75</v>
      </c>
      <c r="B37" s="34"/>
      <c r="E37" s="29" t="s">
        <v>1267</v>
      </c>
      <c r="J37" s="35"/>
    </row>
    <row r="38" spans="1:16" x14ac:dyDescent="0.25">
      <c r="A38" s="27" t="s">
        <v>66</v>
      </c>
      <c r="B38" s="27">
        <v>8</v>
      </c>
      <c r="C38" s="28" t="s">
        <v>262</v>
      </c>
      <c r="D38" s="27" t="s">
        <v>77</v>
      </c>
      <c r="E38" s="29" t="s">
        <v>263</v>
      </c>
      <c r="F38" s="30" t="s">
        <v>198</v>
      </c>
      <c r="G38" s="31">
        <v>1288.08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30" x14ac:dyDescent="0.25">
      <c r="A39" s="27" t="s">
        <v>71</v>
      </c>
      <c r="B39" s="34"/>
      <c r="E39" s="29" t="s">
        <v>1268</v>
      </c>
      <c r="J39" s="35"/>
    </row>
    <row r="40" spans="1:16" x14ac:dyDescent="0.25">
      <c r="A40" s="27" t="s">
        <v>73</v>
      </c>
      <c r="B40" s="34"/>
      <c r="E40" s="36" t="s">
        <v>1269</v>
      </c>
      <c r="J40" s="35"/>
    </row>
    <row r="41" spans="1:16" ht="255" x14ac:dyDescent="0.25">
      <c r="A41" s="27" t="s">
        <v>75</v>
      </c>
      <c r="B41" s="34"/>
      <c r="E41" s="29" t="s">
        <v>1267</v>
      </c>
      <c r="J41" s="35"/>
    </row>
    <row r="42" spans="1:16" x14ac:dyDescent="0.25">
      <c r="A42" s="27" t="s">
        <v>66</v>
      </c>
      <c r="B42" s="27">
        <v>9</v>
      </c>
      <c r="C42" s="28" t="s">
        <v>589</v>
      </c>
      <c r="D42" s="27" t="s">
        <v>84</v>
      </c>
      <c r="E42" s="29" t="s">
        <v>590</v>
      </c>
      <c r="F42" s="30" t="s">
        <v>198</v>
      </c>
      <c r="G42" s="31">
        <v>1430.82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45" x14ac:dyDescent="0.25">
      <c r="A43" s="27" t="s">
        <v>71</v>
      </c>
      <c r="B43" s="34"/>
      <c r="E43" s="29" t="s">
        <v>1270</v>
      </c>
      <c r="J43" s="35"/>
    </row>
    <row r="44" spans="1:16" x14ac:dyDescent="0.25">
      <c r="A44" s="27" t="s">
        <v>73</v>
      </c>
      <c r="B44" s="34"/>
      <c r="E44" s="36" t="s">
        <v>1266</v>
      </c>
      <c r="J44" s="35"/>
    </row>
    <row r="45" spans="1:16" ht="345" x14ac:dyDescent="0.25">
      <c r="A45" s="27" t="s">
        <v>75</v>
      </c>
      <c r="B45" s="34"/>
      <c r="E45" s="29" t="s">
        <v>1271</v>
      </c>
      <c r="J45" s="35"/>
    </row>
    <row r="46" spans="1:16" x14ac:dyDescent="0.25">
      <c r="A46" s="27" t="s">
        <v>66</v>
      </c>
      <c r="B46" s="27">
        <v>10</v>
      </c>
      <c r="C46" s="28" t="s">
        <v>593</v>
      </c>
      <c r="D46" s="27" t="s">
        <v>84</v>
      </c>
      <c r="E46" s="29" t="s">
        <v>594</v>
      </c>
      <c r="F46" s="30" t="s">
        <v>198</v>
      </c>
      <c r="G46" s="31">
        <v>848.26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150" x14ac:dyDescent="0.25">
      <c r="A47" s="27" t="s">
        <v>71</v>
      </c>
      <c r="B47" s="34"/>
      <c r="E47" s="29" t="s">
        <v>1272</v>
      </c>
      <c r="J47" s="35"/>
    </row>
    <row r="48" spans="1:16" x14ac:dyDescent="0.25">
      <c r="A48" s="27" t="s">
        <v>73</v>
      </c>
      <c r="B48" s="34"/>
      <c r="E48" s="36" t="s">
        <v>1273</v>
      </c>
      <c r="J48" s="35"/>
    </row>
    <row r="49" spans="1:16" ht="390" x14ac:dyDescent="0.25">
      <c r="A49" s="27" t="s">
        <v>75</v>
      </c>
      <c r="B49" s="34"/>
      <c r="E49" s="29" t="s">
        <v>1274</v>
      </c>
      <c r="J49" s="35"/>
    </row>
    <row r="50" spans="1:16" x14ac:dyDescent="0.25">
      <c r="A50" s="21" t="s">
        <v>63</v>
      </c>
      <c r="B50" s="22"/>
      <c r="C50" s="23" t="s">
        <v>1083</v>
      </c>
      <c r="D50" s="24"/>
      <c r="E50" s="21" t="s">
        <v>1084</v>
      </c>
      <c r="F50" s="24"/>
      <c r="G50" s="24"/>
      <c r="H50" s="24"/>
      <c r="I50" s="25">
        <f>SUMIFS(I51:I54,A51:A54,"P")</f>
        <v>0</v>
      </c>
      <c r="J50" s="26"/>
    </row>
    <row r="51" spans="1:16" x14ac:dyDescent="0.25">
      <c r="A51" s="27" t="s">
        <v>66</v>
      </c>
      <c r="B51" s="27">
        <v>11</v>
      </c>
      <c r="C51" s="28" t="s">
        <v>1275</v>
      </c>
      <c r="D51" s="27" t="s">
        <v>84</v>
      </c>
      <c r="E51" s="29" t="s">
        <v>1276</v>
      </c>
      <c r="F51" s="30" t="s">
        <v>198</v>
      </c>
      <c r="G51" s="31">
        <v>5.82</v>
      </c>
      <c r="H51" s="32">
        <v>0</v>
      </c>
      <c r="I51" s="32">
        <f>ROUND(G51*H51,P4)</f>
        <v>0</v>
      </c>
      <c r="J51" s="30" t="s">
        <v>176</v>
      </c>
      <c r="O51" s="33">
        <f>I51*0.21</f>
        <v>0</v>
      </c>
      <c r="P51">
        <v>3</v>
      </c>
    </row>
    <row r="52" spans="1:16" ht="30" x14ac:dyDescent="0.25">
      <c r="A52" s="27" t="s">
        <v>71</v>
      </c>
      <c r="B52" s="34"/>
      <c r="E52" s="29" t="s">
        <v>1277</v>
      </c>
      <c r="J52" s="35"/>
    </row>
    <row r="53" spans="1:16" x14ac:dyDescent="0.25">
      <c r="A53" s="27" t="s">
        <v>73</v>
      </c>
      <c r="B53" s="34"/>
      <c r="E53" s="36" t="s">
        <v>1278</v>
      </c>
      <c r="J53" s="35"/>
    </row>
    <row r="54" spans="1:16" ht="409.5" x14ac:dyDescent="0.25">
      <c r="A54" s="27" t="s">
        <v>75</v>
      </c>
      <c r="B54" s="34"/>
      <c r="E54" s="29" t="s">
        <v>1077</v>
      </c>
      <c r="J54" s="35"/>
    </row>
    <row r="55" spans="1:16" x14ac:dyDescent="0.25">
      <c r="A55" s="21" t="s">
        <v>63</v>
      </c>
      <c r="B55" s="22"/>
      <c r="C55" s="23" t="s">
        <v>625</v>
      </c>
      <c r="D55" s="24"/>
      <c r="E55" s="21" t="s">
        <v>626</v>
      </c>
      <c r="F55" s="24"/>
      <c r="G55" s="24"/>
      <c r="H55" s="24"/>
      <c r="I55" s="25">
        <f>SUMIFS(I56:I79,A56:A79,"P")</f>
        <v>0</v>
      </c>
      <c r="J55" s="26"/>
    </row>
    <row r="56" spans="1:16" x14ac:dyDescent="0.25">
      <c r="A56" s="27" t="s">
        <v>66</v>
      </c>
      <c r="B56" s="27">
        <v>12</v>
      </c>
      <c r="C56" s="28" t="s">
        <v>627</v>
      </c>
      <c r="D56" s="27"/>
      <c r="E56" s="29" t="s">
        <v>628</v>
      </c>
      <c r="F56" s="30" t="s">
        <v>198</v>
      </c>
      <c r="G56" s="31">
        <v>10.32</v>
      </c>
      <c r="H56" s="32">
        <v>0</v>
      </c>
      <c r="I56" s="32">
        <f>ROUND(G56*H56,P4)</f>
        <v>0</v>
      </c>
      <c r="J56" s="30" t="s">
        <v>176</v>
      </c>
      <c r="O56" s="33">
        <f>I56*0.21</f>
        <v>0</v>
      </c>
      <c r="P56">
        <v>3</v>
      </c>
    </row>
    <row r="57" spans="1:16" ht="30" x14ac:dyDescent="0.25">
      <c r="A57" s="27" t="s">
        <v>71</v>
      </c>
      <c r="B57" s="34"/>
      <c r="E57" s="29" t="s">
        <v>1279</v>
      </c>
      <c r="J57" s="35"/>
    </row>
    <row r="58" spans="1:16" x14ac:dyDescent="0.25">
      <c r="A58" s="27" t="s">
        <v>73</v>
      </c>
      <c r="B58" s="34"/>
      <c r="E58" s="36" t="s">
        <v>1280</v>
      </c>
      <c r="J58" s="35"/>
    </row>
    <row r="59" spans="1:16" ht="409.5" x14ac:dyDescent="0.25">
      <c r="A59" s="27" t="s">
        <v>75</v>
      </c>
      <c r="B59" s="34"/>
      <c r="E59" s="29" t="s">
        <v>624</v>
      </c>
      <c r="J59" s="35"/>
    </row>
    <row r="60" spans="1:16" x14ac:dyDescent="0.25">
      <c r="A60" s="27" t="s">
        <v>66</v>
      </c>
      <c r="B60" s="27">
        <v>13</v>
      </c>
      <c r="C60" s="28" t="s">
        <v>1281</v>
      </c>
      <c r="D60" s="27" t="s">
        <v>84</v>
      </c>
      <c r="E60" s="29" t="s">
        <v>1282</v>
      </c>
      <c r="F60" s="30" t="s">
        <v>198</v>
      </c>
      <c r="G60" s="31">
        <v>9.84</v>
      </c>
      <c r="H60" s="32">
        <v>0</v>
      </c>
      <c r="I60" s="32">
        <f>ROUND(G60*H60,P4)</f>
        <v>0</v>
      </c>
      <c r="J60" s="30" t="s">
        <v>176</v>
      </c>
      <c r="O60" s="33">
        <f>I60*0.21</f>
        <v>0</v>
      </c>
      <c r="P60">
        <v>3</v>
      </c>
    </row>
    <row r="61" spans="1:16" ht="60" x14ac:dyDescent="0.25">
      <c r="A61" s="27" t="s">
        <v>71</v>
      </c>
      <c r="B61" s="34"/>
      <c r="E61" s="29" t="s">
        <v>1283</v>
      </c>
      <c r="J61" s="35"/>
    </row>
    <row r="62" spans="1:16" x14ac:dyDescent="0.25">
      <c r="A62" s="27" t="s">
        <v>73</v>
      </c>
      <c r="B62" s="34"/>
      <c r="E62" s="36" t="s">
        <v>1284</v>
      </c>
      <c r="J62" s="35"/>
    </row>
    <row r="63" spans="1:16" ht="60" x14ac:dyDescent="0.25">
      <c r="A63" s="27" t="s">
        <v>75</v>
      </c>
      <c r="B63" s="34"/>
      <c r="E63" s="29" t="s">
        <v>1285</v>
      </c>
      <c r="J63" s="35"/>
    </row>
    <row r="64" spans="1:16" x14ac:dyDescent="0.25">
      <c r="A64" s="27" t="s">
        <v>66</v>
      </c>
      <c r="B64" s="27">
        <v>14</v>
      </c>
      <c r="C64" s="28" t="s">
        <v>635</v>
      </c>
      <c r="D64" s="27" t="s">
        <v>84</v>
      </c>
      <c r="E64" s="29" t="s">
        <v>636</v>
      </c>
      <c r="F64" s="30" t="s">
        <v>198</v>
      </c>
      <c r="G64" s="31">
        <v>120.32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ht="75" x14ac:dyDescent="0.25">
      <c r="A65" s="27" t="s">
        <v>71</v>
      </c>
      <c r="B65" s="34"/>
      <c r="E65" s="29" t="s">
        <v>1286</v>
      </c>
      <c r="J65" s="35"/>
    </row>
    <row r="66" spans="1:16" x14ac:dyDescent="0.25">
      <c r="A66" s="27" t="s">
        <v>73</v>
      </c>
      <c r="B66" s="34"/>
      <c r="E66" s="36" t="s">
        <v>1287</v>
      </c>
      <c r="J66" s="35"/>
    </row>
    <row r="67" spans="1:16" ht="60" x14ac:dyDescent="0.25">
      <c r="A67" s="27" t="s">
        <v>75</v>
      </c>
      <c r="B67" s="34"/>
      <c r="E67" s="29" t="s">
        <v>1285</v>
      </c>
      <c r="J67" s="35"/>
    </row>
    <row r="68" spans="1:16" x14ac:dyDescent="0.25">
      <c r="A68" s="27" t="s">
        <v>66</v>
      </c>
      <c r="B68" s="27">
        <v>15</v>
      </c>
      <c r="C68" s="28" t="s">
        <v>1288</v>
      </c>
      <c r="D68" s="27" t="s">
        <v>84</v>
      </c>
      <c r="E68" s="29" t="s">
        <v>1289</v>
      </c>
      <c r="F68" s="30" t="s">
        <v>198</v>
      </c>
      <c r="G68" s="31">
        <v>8.2799999999999994</v>
      </c>
      <c r="H68" s="32">
        <v>0</v>
      </c>
      <c r="I68" s="32">
        <f>ROUND(G68*H68,P4)</f>
        <v>0</v>
      </c>
      <c r="J68" s="30" t="s">
        <v>176</v>
      </c>
      <c r="O68" s="33">
        <f>I68*0.21</f>
        <v>0</v>
      </c>
      <c r="P68">
        <v>3</v>
      </c>
    </row>
    <row r="69" spans="1:16" ht="30" x14ac:dyDescent="0.25">
      <c r="A69" s="27" t="s">
        <v>71</v>
      </c>
      <c r="B69" s="34"/>
      <c r="E69" s="29" t="s">
        <v>1290</v>
      </c>
      <c r="J69" s="35"/>
    </row>
    <row r="70" spans="1:16" x14ac:dyDescent="0.25">
      <c r="A70" s="27" t="s">
        <v>73</v>
      </c>
      <c r="B70" s="34"/>
      <c r="E70" s="36" t="s">
        <v>1291</v>
      </c>
      <c r="J70" s="35"/>
    </row>
    <row r="71" spans="1:16" ht="120" x14ac:dyDescent="0.25">
      <c r="A71" s="27" t="s">
        <v>75</v>
      </c>
      <c r="B71" s="34"/>
      <c r="E71" s="29" t="s">
        <v>1292</v>
      </c>
      <c r="J71" s="35"/>
    </row>
    <row r="72" spans="1:16" x14ac:dyDescent="0.25">
      <c r="A72" s="27" t="s">
        <v>66</v>
      </c>
      <c r="B72" s="27">
        <v>16</v>
      </c>
      <c r="C72" s="28" t="s">
        <v>640</v>
      </c>
      <c r="D72" s="27" t="s">
        <v>84</v>
      </c>
      <c r="E72" s="29" t="s">
        <v>641</v>
      </c>
      <c r="F72" s="30" t="s">
        <v>198</v>
      </c>
      <c r="G72" s="31">
        <v>19.68</v>
      </c>
      <c r="H72" s="32">
        <v>0</v>
      </c>
      <c r="I72" s="32">
        <f>ROUND(G72*H72,P4)</f>
        <v>0</v>
      </c>
      <c r="J72" s="30" t="s">
        <v>176</v>
      </c>
      <c r="O72" s="33">
        <f>I72*0.21</f>
        <v>0</v>
      </c>
      <c r="P72">
        <v>3</v>
      </c>
    </row>
    <row r="73" spans="1:16" x14ac:dyDescent="0.25">
      <c r="A73" s="27" t="s">
        <v>71</v>
      </c>
      <c r="B73" s="34"/>
      <c r="E73" s="29" t="s">
        <v>1293</v>
      </c>
      <c r="J73" s="35"/>
    </row>
    <row r="74" spans="1:16" x14ac:dyDescent="0.25">
      <c r="A74" s="27" t="s">
        <v>73</v>
      </c>
      <c r="B74" s="34"/>
      <c r="E74" s="36" t="s">
        <v>1294</v>
      </c>
      <c r="J74" s="35"/>
    </row>
    <row r="75" spans="1:16" ht="180" x14ac:dyDescent="0.25">
      <c r="A75" s="27" t="s">
        <v>75</v>
      </c>
      <c r="B75" s="34"/>
      <c r="E75" s="29" t="s">
        <v>644</v>
      </c>
      <c r="J75" s="35"/>
    </row>
    <row r="76" spans="1:16" x14ac:dyDescent="0.25">
      <c r="A76" s="27" t="s">
        <v>66</v>
      </c>
      <c r="B76" s="27">
        <v>17</v>
      </c>
      <c r="C76" s="28" t="s">
        <v>1295</v>
      </c>
      <c r="D76" s="27" t="s">
        <v>84</v>
      </c>
      <c r="E76" s="29" t="s">
        <v>1296</v>
      </c>
      <c r="F76" s="30" t="s">
        <v>198</v>
      </c>
      <c r="G76" s="31">
        <v>1.07</v>
      </c>
      <c r="H76" s="32">
        <v>0</v>
      </c>
      <c r="I76" s="32">
        <f>ROUND(G76*H76,P4)</f>
        <v>0</v>
      </c>
      <c r="J76" s="30" t="s">
        <v>176</v>
      </c>
      <c r="O76" s="33">
        <f>I76*0.21</f>
        <v>0</v>
      </c>
      <c r="P76">
        <v>3</v>
      </c>
    </row>
    <row r="77" spans="1:16" ht="45" x14ac:dyDescent="0.25">
      <c r="A77" s="27" t="s">
        <v>71</v>
      </c>
      <c r="B77" s="34"/>
      <c r="E77" s="29" t="s">
        <v>1297</v>
      </c>
      <c r="J77" s="35"/>
    </row>
    <row r="78" spans="1:16" x14ac:dyDescent="0.25">
      <c r="A78" s="27" t="s">
        <v>73</v>
      </c>
      <c r="B78" s="34"/>
      <c r="E78" s="36" t="s">
        <v>1298</v>
      </c>
      <c r="J78" s="35"/>
    </row>
    <row r="79" spans="1:16" ht="409.5" x14ac:dyDescent="0.25">
      <c r="A79" s="27" t="s">
        <v>75</v>
      </c>
      <c r="B79" s="34"/>
      <c r="E79" s="29" t="s">
        <v>649</v>
      </c>
      <c r="J79" s="35"/>
    </row>
    <row r="80" spans="1:16" x14ac:dyDescent="0.25">
      <c r="A80" s="21" t="s">
        <v>63</v>
      </c>
      <c r="B80" s="22"/>
      <c r="C80" s="23" t="s">
        <v>413</v>
      </c>
      <c r="D80" s="24"/>
      <c r="E80" s="21" t="s">
        <v>414</v>
      </c>
      <c r="F80" s="24"/>
      <c r="G80" s="24"/>
      <c r="H80" s="24"/>
      <c r="I80" s="25">
        <f>SUMIFS(I81:I124,A81:A124,"P")</f>
        <v>0</v>
      </c>
      <c r="J80" s="26"/>
    </row>
    <row r="81" spans="1:16" x14ac:dyDescent="0.25">
      <c r="A81" s="27" t="s">
        <v>66</v>
      </c>
      <c r="B81" s="27">
        <v>18</v>
      </c>
      <c r="C81" s="28" t="s">
        <v>1135</v>
      </c>
      <c r="D81" s="27"/>
      <c r="E81" s="29" t="s">
        <v>1136</v>
      </c>
      <c r="F81" s="30" t="s">
        <v>332</v>
      </c>
      <c r="G81" s="31">
        <v>149.72</v>
      </c>
      <c r="H81" s="32">
        <v>0</v>
      </c>
      <c r="I81" s="32">
        <f>ROUND(G81*H81,P4)</f>
        <v>0</v>
      </c>
      <c r="J81" s="30" t="s">
        <v>176</v>
      </c>
      <c r="O81" s="33">
        <f>I81*0.21</f>
        <v>0</v>
      </c>
      <c r="P81">
        <v>3</v>
      </c>
    </row>
    <row r="82" spans="1:16" ht="45" x14ac:dyDescent="0.25">
      <c r="A82" s="27" t="s">
        <v>71</v>
      </c>
      <c r="B82" s="34"/>
      <c r="E82" s="29" t="s">
        <v>1299</v>
      </c>
      <c r="J82" s="35"/>
    </row>
    <row r="83" spans="1:16" x14ac:dyDescent="0.25">
      <c r="A83" s="27" t="s">
        <v>73</v>
      </c>
      <c r="B83" s="34"/>
      <c r="E83" s="36" t="s">
        <v>1300</v>
      </c>
      <c r="J83" s="35"/>
    </row>
    <row r="84" spans="1:16" ht="330" x14ac:dyDescent="0.25">
      <c r="A84" s="27" t="s">
        <v>75</v>
      </c>
      <c r="B84" s="34"/>
      <c r="E84" s="29" t="s">
        <v>1301</v>
      </c>
      <c r="J84" s="35"/>
    </row>
    <row r="85" spans="1:16" x14ac:dyDescent="0.25">
      <c r="A85" s="27" t="s">
        <v>66</v>
      </c>
      <c r="B85" s="27">
        <v>19</v>
      </c>
      <c r="C85" s="28" t="s">
        <v>1302</v>
      </c>
      <c r="D85" s="27"/>
      <c r="E85" s="29" t="s">
        <v>1303</v>
      </c>
      <c r="F85" s="30" t="s">
        <v>332</v>
      </c>
      <c r="G85" s="31">
        <v>45</v>
      </c>
      <c r="H85" s="32">
        <v>0</v>
      </c>
      <c r="I85" s="32">
        <f>ROUND(G85*H85,P4)</f>
        <v>0</v>
      </c>
      <c r="J85" s="30" t="s">
        <v>176</v>
      </c>
      <c r="O85" s="33">
        <f>I85*0.21</f>
        <v>0</v>
      </c>
      <c r="P85">
        <v>3</v>
      </c>
    </row>
    <row r="86" spans="1:16" ht="45" x14ac:dyDescent="0.25">
      <c r="A86" s="27" t="s">
        <v>71</v>
      </c>
      <c r="B86" s="34"/>
      <c r="E86" s="29" t="s">
        <v>1304</v>
      </c>
      <c r="J86" s="35"/>
    </row>
    <row r="87" spans="1:16" x14ac:dyDescent="0.25">
      <c r="A87" s="27" t="s">
        <v>73</v>
      </c>
      <c r="B87" s="34"/>
      <c r="E87" s="36" t="s">
        <v>1305</v>
      </c>
      <c r="J87" s="35"/>
    </row>
    <row r="88" spans="1:16" ht="330" x14ac:dyDescent="0.25">
      <c r="A88" s="27" t="s">
        <v>75</v>
      </c>
      <c r="B88" s="34"/>
      <c r="E88" s="29" t="s">
        <v>1301</v>
      </c>
      <c r="J88" s="35"/>
    </row>
    <row r="89" spans="1:16" x14ac:dyDescent="0.25">
      <c r="A89" s="27" t="s">
        <v>66</v>
      </c>
      <c r="B89" s="27">
        <v>20</v>
      </c>
      <c r="C89" s="28" t="s">
        <v>1306</v>
      </c>
      <c r="D89" s="27" t="s">
        <v>84</v>
      </c>
      <c r="E89" s="29" t="s">
        <v>1307</v>
      </c>
      <c r="F89" s="30" t="s">
        <v>332</v>
      </c>
      <c r="G89" s="31">
        <v>622.03</v>
      </c>
      <c r="H89" s="32">
        <v>0</v>
      </c>
      <c r="I89" s="32">
        <f>ROUND(G89*H89,P4)</f>
        <v>0</v>
      </c>
      <c r="J89" s="30" t="s">
        <v>176</v>
      </c>
      <c r="O89" s="33">
        <f>I89*0.21</f>
        <v>0</v>
      </c>
      <c r="P89">
        <v>3</v>
      </c>
    </row>
    <row r="90" spans="1:16" ht="45" x14ac:dyDescent="0.25">
      <c r="A90" s="27" t="s">
        <v>71</v>
      </c>
      <c r="B90" s="34"/>
      <c r="E90" s="29" t="s">
        <v>1308</v>
      </c>
      <c r="J90" s="35"/>
    </row>
    <row r="91" spans="1:16" x14ac:dyDescent="0.25">
      <c r="A91" s="27" t="s">
        <v>73</v>
      </c>
      <c r="B91" s="34"/>
      <c r="E91" s="36" t="s">
        <v>1309</v>
      </c>
      <c r="J91" s="35"/>
    </row>
    <row r="92" spans="1:16" ht="330" x14ac:dyDescent="0.25">
      <c r="A92" s="27" t="s">
        <v>75</v>
      </c>
      <c r="B92" s="34"/>
      <c r="E92" s="29" t="s">
        <v>1139</v>
      </c>
      <c r="J92" s="35"/>
    </row>
    <row r="93" spans="1:16" x14ac:dyDescent="0.25">
      <c r="A93" s="27" t="s">
        <v>66</v>
      </c>
      <c r="B93" s="27">
        <v>21</v>
      </c>
      <c r="C93" s="28" t="s">
        <v>1310</v>
      </c>
      <c r="D93" s="27" t="s">
        <v>84</v>
      </c>
      <c r="E93" s="29" t="s">
        <v>1311</v>
      </c>
      <c r="F93" s="30" t="s">
        <v>122</v>
      </c>
      <c r="G93" s="31">
        <v>1</v>
      </c>
      <c r="H93" s="32">
        <v>0</v>
      </c>
      <c r="I93" s="32">
        <f>ROUND(G93*H93,P4)</f>
        <v>0</v>
      </c>
      <c r="J93" s="30" t="s">
        <v>176</v>
      </c>
      <c r="O93" s="33">
        <f>I93*0.21</f>
        <v>0</v>
      </c>
      <c r="P93">
        <v>3</v>
      </c>
    </row>
    <row r="94" spans="1:16" ht="75" x14ac:dyDescent="0.25">
      <c r="A94" s="27" t="s">
        <v>71</v>
      </c>
      <c r="B94" s="34"/>
      <c r="E94" s="29" t="s">
        <v>1312</v>
      </c>
      <c r="J94" s="35"/>
    </row>
    <row r="95" spans="1:16" x14ac:dyDescent="0.25">
      <c r="A95" s="27" t="s">
        <v>73</v>
      </c>
      <c r="B95" s="34"/>
      <c r="E95" s="36" t="s">
        <v>74</v>
      </c>
      <c r="J95" s="35"/>
    </row>
    <row r="96" spans="1:16" ht="360" x14ac:dyDescent="0.25">
      <c r="A96" s="27" t="s">
        <v>75</v>
      </c>
      <c r="B96" s="34"/>
      <c r="E96" s="29" t="s">
        <v>1313</v>
      </c>
      <c r="J96" s="35"/>
    </row>
    <row r="97" spans="1:16" x14ac:dyDescent="0.25">
      <c r="A97" s="27" t="s">
        <v>66</v>
      </c>
      <c r="B97" s="27">
        <v>22</v>
      </c>
      <c r="C97" s="28" t="s">
        <v>1314</v>
      </c>
      <c r="D97" s="27"/>
      <c r="E97" s="29" t="s">
        <v>1315</v>
      </c>
      <c r="F97" s="30" t="s">
        <v>122</v>
      </c>
      <c r="G97" s="31">
        <v>8</v>
      </c>
      <c r="H97" s="32">
        <v>0</v>
      </c>
      <c r="I97" s="32">
        <f>ROUND(G97*H97,P4)</f>
        <v>0</v>
      </c>
      <c r="J97" s="30" t="s">
        <v>176</v>
      </c>
      <c r="O97" s="33">
        <f>I97*0.21</f>
        <v>0</v>
      </c>
      <c r="P97">
        <v>3</v>
      </c>
    </row>
    <row r="98" spans="1:16" ht="75" x14ac:dyDescent="0.25">
      <c r="A98" s="27" t="s">
        <v>71</v>
      </c>
      <c r="B98" s="34"/>
      <c r="E98" s="29" t="s">
        <v>1312</v>
      </c>
      <c r="J98" s="35"/>
    </row>
    <row r="99" spans="1:16" x14ac:dyDescent="0.25">
      <c r="A99" s="27" t="s">
        <v>73</v>
      </c>
      <c r="B99" s="34"/>
      <c r="E99" s="36" t="s">
        <v>1316</v>
      </c>
      <c r="J99" s="35"/>
    </row>
    <row r="100" spans="1:16" ht="375" x14ac:dyDescent="0.25">
      <c r="A100" s="27" t="s">
        <v>75</v>
      </c>
      <c r="B100" s="34"/>
      <c r="E100" s="29" t="s">
        <v>1317</v>
      </c>
      <c r="J100" s="35"/>
    </row>
    <row r="101" spans="1:16" x14ac:dyDescent="0.25">
      <c r="A101" s="27" t="s">
        <v>66</v>
      </c>
      <c r="B101" s="27">
        <v>23</v>
      </c>
      <c r="C101" s="28" t="s">
        <v>1318</v>
      </c>
      <c r="D101" s="27"/>
      <c r="E101" s="29" t="s">
        <v>1319</v>
      </c>
      <c r="F101" s="30" t="s">
        <v>122</v>
      </c>
      <c r="G101" s="31">
        <v>12</v>
      </c>
      <c r="H101" s="32">
        <v>0</v>
      </c>
      <c r="I101" s="32">
        <f>ROUND(G101*H101,P4)</f>
        <v>0</v>
      </c>
      <c r="J101" s="30" t="s">
        <v>176</v>
      </c>
      <c r="O101" s="33">
        <f>I101*0.21</f>
        <v>0</v>
      </c>
      <c r="P101">
        <v>3</v>
      </c>
    </row>
    <row r="102" spans="1:16" ht="75" x14ac:dyDescent="0.25">
      <c r="A102" s="27" t="s">
        <v>71</v>
      </c>
      <c r="B102" s="34"/>
      <c r="E102" s="29" t="s">
        <v>1312</v>
      </c>
      <c r="J102" s="35"/>
    </row>
    <row r="103" spans="1:16" ht="30" x14ac:dyDescent="0.25">
      <c r="A103" s="27" t="s">
        <v>73</v>
      </c>
      <c r="B103" s="34"/>
      <c r="E103" s="36" t="s">
        <v>1320</v>
      </c>
      <c r="J103" s="35"/>
    </row>
    <row r="104" spans="1:16" ht="405" x14ac:dyDescent="0.25">
      <c r="A104" s="27" t="s">
        <v>75</v>
      </c>
      <c r="B104" s="34"/>
      <c r="E104" s="29" t="s">
        <v>1321</v>
      </c>
      <c r="J104" s="35"/>
    </row>
    <row r="105" spans="1:16" x14ac:dyDescent="0.25">
      <c r="A105" s="27" t="s">
        <v>66</v>
      </c>
      <c r="B105" s="27">
        <v>24</v>
      </c>
      <c r="C105" s="28" t="s">
        <v>705</v>
      </c>
      <c r="D105" s="27" t="s">
        <v>84</v>
      </c>
      <c r="E105" s="29" t="s">
        <v>706</v>
      </c>
      <c r="F105" s="30" t="s">
        <v>122</v>
      </c>
      <c r="G105" s="31">
        <v>2</v>
      </c>
      <c r="H105" s="32">
        <v>0</v>
      </c>
      <c r="I105" s="32">
        <f>ROUND(G105*H105,P4)</f>
        <v>0</v>
      </c>
      <c r="J105" s="30" t="s">
        <v>176</v>
      </c>
      <c r="O105" s="33">
        <f>I105*0.21</f>
        <v>0</v>
      </c>
      <c r="P105">
        <v>3</v>
      </c>
    </row>
    <row r="106" spans="1:16" x14ac:dyDescent="0.25">
      <c r="A106" s="27" t="s">
        <v>71</v>
      </c>
      <c r="B106" s="34"/>
      <c r="E106" s="29" t="s">
        <v>1322</v>
      </c>
      <c r="J106" s="35"/>
    </row>
    <row r="107" spans="1:16" x14ac:dyDescent="0.25">
      <c r="A107" s="27" t="s">
        <v>73</v>
      </c>
      <c r="B107" s="34"/>
      <c r="E107" s="36" t="s">
        <v>1323</v>
      </c>
      <c r="J107" s="35"/>
    </row>
    <row r="108" spans="1:16" ht="60" x14ac:dyDescent="0.25">
      <c r="A108" s="27" t="s">
        <v>75</v>
      </c>
      <c r="B108" s="34"/>
      <c r="E108" s="29" t="s">
        <v>708</v>
      </c>
      <c r="J108" s="35"/>
    </row>
    <row r="109" spans="1:16" x14ac:dyDescent="0.25">
      <c r="A109" s="27" t="s">
        <v>66</v>
      </c>
      <c r="B109" s="27">
        <v>25</v>
      </c>
      <c r="C109" s="28" t="s">
        <v>1324</v>
      </c>
      <c r="D109" s="27" t="s">
        <v>84</v>
      </c>
      <c r="E109" s="29" t="s">
        <v>1325</v>
      </c>
      <c r="F109" s="30" t="s">
        <v>332</v>
      </c>
      <c r="G109" s="31">
        <v>149.72</v>
      </c>
      <c r="H109" s="32">
        <v>0</v>
      </c>
      <c r="I109" s="32">
        <f>ROUND(G109*H109,P4)</f>
        <v>0</v>
      </c>
      <c r="J109" s="30" t="s">
        <v>176</v>
      </c>
      <c r="O109" s="33">
        <f>I109*0.21</f>
        <v>0</v>
      </c>
      <c r="P109">
        <v>3</v>
      </c>
    </row>
    <row r="110" spans="1:16" ht="45" x14ac:dyDescent="0.25">
      <c r="A110" s="27" t="s">
        <v>71</v>
      </c>
      <c r="B110" s="34"/>
      <c r="E110" s="29" t="s">
        <v>1326</v>
      </c>
      <c r="J110" s="35"/>
    </row>
    <row r="111" spans="1:16" x14ac:dyDescent="0.25">
      <c r="A111" s="27" t="s">
        <v>73</v>
      </c>
      <c r="B111" s="34"/>
      <c r="E111" s="36" t="s">
        <v>1300</v>
      </c>
      <c r="J111" s="35"/>
    </row>
    <row r="112" spans="1:16" ht="75" x14ac:dyDescent="0.25">
      <c r="A112" s="27" t="s">
        <v>75</v>
      </c>
      <c r="B112" s="34"/>
      <c r="E112" s="29" t="s">
        <v>1327</v>
      </c>
      <c r="J112" s="35"/>
    </row>
    <row r="113" spans="1:16" x14ac:dyDescent="0.25">
      <c r="A113" s="27" t="s">
        <v>66</v>
      </c>
      <c r="B113" s="27">
        <v>26</v>
      </c>
      <c r="C113" s="28" t="s">
        <v>1328</v>
      </c>
      <c r="D113" s="27" t="s">
        <v>84</v>
      </c>
      <c r="E113" s="29" t="s">
        <v>1329</v>
      </c>
      <c r="F113" s="30" t="s">
        <v>332</v>
      </c>
      <c r="G113" s="31">
        <v>45</v>
      </c>
      <c r="H113" s="32">
        <v>0</v>
      </c>
      <c r="I113" s="32">
        <f>ROUND(G113*H113,P4)</f>
        <v>0</v>
      </c>
      <c r="J113" s="30" t="s">
        <v>176</v>
      </c>
      <c r="O113" s="33">
        <f>I113*0.21</f>
        <v>0</v>
      </c>
      <c r="P113">
        <v>3</v>
      </c>
    </row>
    <row r="114" spans="1:16" ht="60" x14ac:dyDescent="0.25">
      <c r="A114" s="27" t="s">
        <v>71</v>
      </c>
      <c r="B114" s="34"/>
      <c r="E114" s="29" t="s">
        <v>1330</v>
      </c>
      <c r="J114" s="35"/>
    </row>
    <row r="115" spans="1:16" x14ac:dyDescent="0.25">
      <c r="A115" s="27" t="s">
        <v>73</v>
      </c>
      <c r="B115" s="34"/>
      <c r="E115" s="36" t="s">
        <v>1305</v>
      </c>
      <c r="J115" s="35"/>
    </row>
    <row r="116" spans="1:16" ht="75" x14ac:dyDescent="0.25">
      <c r="A116" s="27" t="s">
        <v>75</v>
      </c>
      <c r="B116" s="34"/>
      <c r="E116" s="29" t="s">
        <v>1327</v>
      </c>
      <c r="J116" s="35"/>
    </row>
    <row r="117" spans="1:16" x14ac:dyDescent="0.25">
      <c r="A117" s="27" t="s">
        <v>66</v>
      </c>
      <c r="B117" s="27">
        <v>27</v>
      </c>
      <c r="C117" s="28" t="s">
        <v>1331</v>
      </c>
      <c r="D117" s="27" t="s">
        <v>84</v>
      </c>
      <c r="E117" s="29" t="s">
        <v>1332</v>
      </c>
      <c r="F117" s="30" t="s">
        <v>332</v>
      </c>
      <c r="G117" s="31">
        <v>622.03</v>
      </c>
      <c r="H117" s="32">
        <v>0</v>
      </c>
      <c r="I117" s="32">
        <f>ROUND(G117*H117,P4)</f>
        <v>0</v>
      </c>
      <c r="J117" s="30" t="s">
        <v>176</v>
      </c>
      <c r="O117" s="33">
        <f>I117*0.21</f>
        <v>0</v>
      </c>
      <c r="P117">
        <v>3</v>
      </c>
    </row>
    <row r="118" spans="1:16" ht="45" x14ac:dyDescent="0.25">
      <c r="A118" s="27" t="s">
        <v>71</v>
      </c>
      <c r="B118" s="34"/>
      <c r="E118" s="29" t="s">
        <v>1326</v>
      </c>
      <c r="J118" s="35"/>
    </row>
    <row r="119" spans="1:16" x14ac:dyDescent="0.25">
      <c r="A119" s="27" t="s">
        <v>73</v>
      </c>
      <c r="B119" s="34"/>
      <c r="E119" s="36" t="s">
        <v>1309</v>
      </c>
      <c r="J119" s="35"/>
    </row>
    <row r="120" spans="1:16" ht="150" x14ac:dyDescent="0.25">
      <c r="A120" s="27" t="s">
        <v>75</v>
      </c>
      <c r="B120" s="34"/>
      <c r="E120" s="29" t="s">
        <v>1333</v>
      </c>
      <c r="J120" s="35"/>
    </row>
    <row r="121" spans="1:16" x14ac:dyDescent="0.25">
      <c r="A121" s="27" t="s">
        <v>66</v>
      </c>
      <c r="B121" s="27">
        <v>28</v>
      </c>
      <c r="C121" s="28" t="s">
        <v>426</v>
      </c>
      <c r="D121" s="27" t="s">
        <v>84</v>
      </c>
      <c r="E121" s="29" t="s">
        <v>427</v>
      </c>
      <c r="F121" s="30" t="s">
        <v>332</v>
      </c>
      <c r="G121" s="31">
        <v>816.75</v>
      </c>
      <c r="H121" s="32">
        <v>0</v>
      </c>
      <c r="I121" s="32">
        <f>ROUND(G121*H121,P4)</f>
        <v>0</v>
      </c>
      <c r="J121" s="30" t="s">
        <v>176</v>
      </c>
      <c r="O121" s="33">
        <f>I121*0.21</f>
        <v>0</v>
      </c>
      <c r="P121">
        <v>3</v>
      </c>
    </row>
    <row r="122" spans="1:16" ht="45" x14ac:dyDescent="0.25">
      <c r="A122" s="27" t="s">
        <v>71</v>
      </c>
      <c r="B122" s="34"/>
      <c r="E122" s="29" t="s">
        <v>1334</v>
      </c>
      <c r="J122" s="35"/>
    </row>
    <row r="123" spans="1:16" x14ac:dyDescent="0.25">
      <c r="A123" s="27" t="s">
        <v>73</v>
      </c>
      <c r="B123" s="34"/>
      <c r="E123" s="36" t="s">
        <v>1335</v>
      </c>
      <c r="J123" s="35"/>
    </row>
    <row r="124" spans="1:16" ht="45" x14ac:dyDescent="0.25">
      <c r="A124" s="27" t="s">
        <v>75</v>
      </c>
      <c r="B124" s="34"/>
      <c r="E124" s="29" t="s">
        <v>1336</v>
      </c>
      <c r="J124" s="35"/>
    </row>
    <row r="125" spans="1:16" x14ac:dyDescent="0.25">
      <c r="A125" s="21" t="s">
        <v>63</v>
      </c>
      <c r="B125" s="22"/>
      <c r="C125" s="23" t="s">
        <v>430</v>
      </c>
      <c r="D125" s="24"/>
      <c r="E125" s="21" t="s">
        <v>431</v>
      </c>
      <c r="F125" s="24"/>
      <c r="G125" s="24"/>
      <c r="H125" s="24"/>
      <c r="I125" s="25">
        <f>SUMIFS(I126:I137,A126:A137,"P")</f>
        <v>0</v>
      </c>
      <c r="J125" s="26"/>
    </row>
    <row r="126" spans="1:16" x14ac:dyDescent="0.25">
      <c r="A126" s="27" t="s">
        <v>66</v>
      </c>
      <c r="B126" s="27">
        <v>29</v>
      </c>
      <c r="C126" s="28" t="s">
        <v>1337</v>
      </c>
      <c r="D126" s="27" t="s">
        <v>84</v>
      </c>
      <c r="E126" s="29" t="s">
        <v>1338</v>
      </c>
      <c r="F126" s="30" t="s">
        <v>122</v>
      </c>
      <c r="G126" s="31">
        <v>2</v>
      </c>
      <c r="H126" s="32">
        <v>0</v>
      </c>
      <c r="I126" s="32">
        <f>ROUND(G126*H126,P4)</f>
        <v>0</v>
      </c>
      <c r="J126" s="30" t="s">
        <v>176</v>
      </c>
      <c r="O126" s="33">
        <f>I126*0.21</f>
        <v>0</v>
      </c>
      <c r="P126">
        <v>3</v>
      </c>
    </row>
    <row r="127" spans="1:16" ht="30" x14ac:dyDescent="0.25">
      <c r="A127" s="27" t="s">
        <v>71</v>
      </c>
      <c r="B127" s="34"/>
      <c r="E127" s="29" t="s">
        <v>1339</v>
      </c>
      <c r="J127" s="35"/>
    </row>
    <row r="128" spans="1:16" x14ac:dyDescent="0.25">
      <c r="A128" s="27" t="s">
        <v>73</v>
      </c>
      <c r="B128" s="34"/>
      <c r="E128" s="36" t="s">
        <v>1323</v>
      </c>
      <c r="J128" s="35"/>
    </row>
    <row r="129" spans="1:16" ht="409.5" x14ac:dyDescent="0.25">
      <c r="A129" s="27" t="s">
        <v>75</v>
      </c>
      <c r="B129" s="34"/>
      <c r="E129" s="29" t="s">
        <v>1340</v>
      </c>
      <c r="J129" s="35"/>
    </row>
    <row r="130" spans="1:16" x14ac:dyDescent="0.25">
      <c r="A130" s="27" t="s">
        <v>66</v>
      </c>
      <c r="B130" s="27">
        <v>30</v>
      </c>
      <c r="C130" s="28" t="s">
        <v>1341</v>
      </c>
      <c r="D130" s="27" t="s">
        <v>84</v>
      </c>
      <c r="E130" s="29" t="s">
        <v>1342</v>
      </c>
      <c r="F130" s="30" t="s">
        <v>122</v>
      </c>
      <c r="G130" s="31">
        <v>1</v>
      </c>
      <c r="H130" s="32">
        <v>0</v>
      </c>
      <c r="I130" s="32">
        <f>ROUND(G130*H130,P4)</f>
        <v>0</v>
      </c>
      <c r="J130" s="30" t="s">
        <v>176</v>
      </c>
      <c r="O130" s="33">
        <f>I130*0.21</f>
        <v>0</v>
      </c>
      <c r="P130">
        <v>3</v>
      </c>
    </row>
    <row r="131" spans="1:16" ht="45" x14ac:dyDescent="0.25">
      <c r="A131" s="27" t="s">
        <v>71</v>
      </c>
      <c r="B131" s="34"/>
      <c r="E131" s="29" t="s">
        <v>1343</v>
      </c>
      <c r="J131" s="35"/>
    </row>
    <row r="132" spans="1:16" x14ac:dyDescent="0.25">
      <c r="A132" s="27" t="s">
        <v>73</v>
      </c>
      <c r="B132" s="34"/>
      <c r="E132" s="36" t="s">
        <v>74</v>
      </c>
      <c r="J132" s="35"/>
    </row>
    <row r="133" spans="1:16" ht="90" x14ac:dyDescent="0.25">
      <c r="A133" s="27" t="s">
        <v>75</v>
      </c>
      <c r="B133" s="34"/>
      <c r="E133" s="29" t="s">
        <v>1344</v>
      </c>
      <c r="J133" s="35"/>
    </row>
    <row r="134" spans="1:16" x14ac:dyDescent="0.25">
      <c r="A134" s="27" t="s">
        <v>66</v>
      </c>
      <c r="B134" s="27">
        <v>31</v>
      </c>
      <c r="C134" s="28" t="s">
        <v>1345</v>
      </c>
      <c r="D134" s="27" t="s">
        <v>84</v>
      </c>
      <c r="E134" s="29" t="s">
        <v>1346</v>
      </c>
      <c r="F134" s="30" t="s">
        <v>165</v>
      </c>
      <c r="G134" s="31">
        <v>1.26</v>
      </c>
      <c r="H134" s="32">
        <v>0</v>
      </c>
      <c r="I134" s="32">
        <f>ROUND(G134*H134,P4)</f>
        <v>0</v>
      </c>
      <c r="J134" s="30" t="s">
        <v>176</v>
      </c>
      <c r="O134" s="33">
        <f>I134*0.21</f>
        <v>0</v>
      </c>
      <c r="P134">
        <v>3</v>
      </c>
    </row>
    <row r="135" spans="1:16" ht="30" x14ac:dyDescent="0.25">
      <c r="A135" s="27" t="s">
        <v>71</v>
      </c>
      <c r="B135" s="34"/>
      <c r="E135" s="29" t="s">
        <v>1347</v>
      </c>
      <c r="J135" s="35"/>
    </row>
    <row r="136" spans="1:16" x14ac:dyDescent="0.25">
      <c r="A136" s="27" t="s">
        <v>73</v>
      </c>
      <c r="B136" s="34"/>
      <c r="E136" s="36" t="s">
        <v>1348</v>
      </c>
      <c r="J136" s="35"/>
    </row>
    <row r="137" spans="1:16" ht="90" x14ac:dyDescent="0.25">
      <c r="A137" s="27" t="s">
        <v>75</v>
      </c>
      <c r="B137" s="37"/>
      <c r="C137" s="38"/>
      <c r="D137" s="38"/>
      <c r="E137" s="29" t="s">
        <v>1344</v>
      </c>
      <c r="F137" s="38"/>
      <c r="G137" s="38"/>
      <c r="H137" s="38"/>
      <c r="I137" s="38"/>
      <c r="J137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7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29</v>
      </c>
      <c r="I3" s="16">
        <f>SUMIFS(I8:I77,A8:A77,"SD")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29</v>
      </c>
      <c r="D4" s="45"/>
      <c r="E4" s="14" t="s">
        <v>30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/>
      <c r="E9" s="29" t="s">
        <v>1244</v>
      </c>
      <c r="F9" s="30" t="s">
        <v>143</v>
      </c>
      <c r="G9" s="31">
        <v>429.40300000000002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1245</v>
      </c>
      <c r="J10" s="35"/>
    </row>
    <row r="11" spans="1:16" x14ac:dyDescent="0.25">
      <c r="A11" s="27" t="s">
        <v>73</v>
      </c>
      <c r="B11" s="34"/>
      <c r="E11" s="36" t="s">
        <v>1349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SUMIFS(I14:I33,A14:A33,"P")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235</v>
      </c>
      <c r="D14" s="27" t="s">
        <v>84</v>
      </c>
      <c r="E14" s="29" t="s">
        <v>236</v>
      </c>
      <c r="F14" s="30" t="s">
        <v>198</v>
      </c>
      <c r="G14" s="31">
        <v>64.44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45" x14ac:dyDescent="0.25">
      <c r="A15" s="27" t="s">
        <v>71</v>
      </c>
      <c r="B15" s="34"/>
      <c r="E15" s="29" t="s">
        <v>1350</v>
      </c>
      <c r="J15" s="35"/>
    </row>
    <row r="16" spans="1:16" x14ac:dyDescent="0.25">
      <c r="A16" s="27" t="s">
        <v>73</v>
      </c>
      <c r="B16" s="34"/>
      <c r="E16" s="36" t="s">
        <v>1351</v>
      </c>
      <c r="J16" s="35"/>
    </row>
    <row r="17" spans="1:16" ht="405" x14ac:dyDescent="0.25">
      <c r="A17" s="27" t="s">
        <v>75</v>
      </c>
      <c r="B17" s="34"/>
      <c r="E17" s="29" t="s">
        <v>1255</v>
      </c>
      <c r="J17" s="35"/>
    </row>
    <row r="18" spans="1:16" x14ac:dyDescent="0.25">
      <c r="A18" s="27" t="s">
        <v>66</v>
      </c>
      <c r="B18" s="27">
        <v>3</v>
      </c>
      <c r="C18" s="28" t="s">
        <v>571</v>
      </c>
      <c r="D18" s="27" t="s">
        <v>84</v>
      </c>
      <c r="E18" s="29" t="s">
        <v>572</v>
      </c>
      <c r="F18" s="30" t="s">
        <v>198</v>
      </c>
      <c r="G18" s="31">
        <v>317.02999999999997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60" x14ac:dyDescent="0.25">
      <c r="A19" s="27" t="s">
        <v>71</v>
      </c>
      <c r="B19" s="34"/>
      <c r="E19" s="29" t="s">
        <v>1256</v>
      </c>
      <c r="J19" s="35"/>
    </row>
    <row r="20" spans="1:16" x14ac:dyDescent="0.25">
      <c r="A20" s="27" t="s">
        <v>73</v>
      </c>
      <c r="B20" s="34"/>
      <c r="E20" s="36" t="s">
        <v>1352</v>
      </c>
      <c r="J20" s="35"/>
    </row>
    <row r="21" spans="1:16" ht="409.5" x14ac:dyDescent="0.25">
      <c r="A21" s="27" t="s">
        <v>75</v>
      </c>
      <c r="B21" s="34"/>
      <c r="E21" s="29" t="s">
        <v>1258</v>
      </c>
      <c r="J21" s="35"/>
    </row>
    <row r="22" spans="1:16" x14ac:dyDescent="0.25">
      <c r="A22" s="27" t="s">
        <v>66</v>
      </c>
      <c r="B22" s="27">
        <v>4</v>
      </c>
      <c r="C22" s="28" t="s">
        <v>262</v>
      </c>
      <c r="D22" s="27" t="s">
        <v>68</v>
      </c>
      <c r="E22" s="29" t="s">
        <v>263</v>
      </c>
      <c r="F22" s="30" t="s">
        <v>198</v>
      </c>
      <c r="G22" s="31">
        <v>64.44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30" x14ac:dyDescent="0.25">
      <c r="A23" s="27" t="s">
        <v>71</v>
      </c>
      <c r="B23" s="34"/>
      <c r="E23" s="29" t="s">
        <v>1353</v>
      </c>
      <c r="J23" s="35"/>
    </row>
    <row r="24" spans="1:16" x14ac:dyDescent="0.25">
      <c r="A24" s="27" t="s">
        <v>73</v>
      </c>
      <c r="B24" s="34"/>
      <c r="E24" s="36" t="s">
        <v>1351</v>
      </c>
      <c r="J24" s="35"/>
    </row>
    <row r="25" spans="1:16" ht="255" x14ac:dyDescent="0.25">
      <c r="A25" s="27" t="s">
        <v>75</v>
      </c>
      <c r="B25" s="34"/>
      <c r="E25" s="29" t="s">
        <v>1267</v>
      </c>
      <c r="J25" s="35"/>
    </row>
    <row r="26" spans="1:16" x14ac:dyDescent="0.25">
      <c r="A26" s="27" t="s">
        <v>66</v>
      </c>
      <c r="B26" s="27">
        <v>5</v>
      </c>
      <c r="C26" s="28" t="s">
        <v>262</v>
      </c>
      <c r="D26" s="27" t="s">
        <v>77</v>
      </c>
      <c r="E26" s="29" t="s">
        <v>263</v>
      </c>
      <c r="F26" s="30" t="s">
        <v>198</v>
      </c>
      <c r="G26" s="31">
        <v>252.59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1268</v>
      </c>
      <c r="J27" s="35"/>
    </row>
    <row r="28" spans="1:16" x14ac:dyDescent="0.25">
      <c r="A28" s="27" t="s">
        <v>73</v>
      </c>
      <c r="B28" s="34"/>
      <c r="E28" s="36" t="s">
        <v>1354</v>
      </c>
      <c r="J28" s="35"/>
    </row>
    <row r="29" spans="1:16" ht="255" x14ac:dyDescent="0.25">
      <c r="A29" s="27" t="s">
        <v>75</v>
      </c>
      <c r="B29" s="34"/>
      <c r="E29" s="29" t="s">
        <v>1267</v>
      </c>
      <c r="J29" s="35"/>
    </row>
    <row r="30" spans="1:16" x14ac:dyDescent="0.25">
      <c r="A30" s="27" t="s">
        <v>66</v>
      </c>
      <c r="B30" s="27">
        <v>6</v>
      </c>
      <c r="C30" s="28" t="s">
        <v>589</v>
      </c>
      <c r="D30" s="27" t="s">
        <v>84</v>
      </c>
      <c r="E30" s="29" t="s">
        <v>590</v>
      </c>
      <c r="F30" s="30" t="s">
        <v>198</v>
      </c>
      <c r="G30" s="31">
        <v>64.44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45" x14ac:dyDescent="0.25">
      <c r="A31" s="27" t="s">
        <v>71</v>
      </c>
      <c r="B31" s="34"/>
      <c r="E31" s="29" t="s">
        <v>1270</v>
      </c>
      <c r="J31" s="35"/>
    </row>
    <row r="32" spans="1:16" x14ac:dyDescent="0.25">
      <c r="A32" s="27" t="s">
        <v>73</v>
      </c>
      <c r="B32" s="34"/>
      <c r="E32" s="36" t="s">
        <v>1351</v>
      </c>
      <c r="J32" s="35"/>
    </row>
    <row r="33" spans="1:16" ht="345" x14ac:dyDescent="0.25">
      <c r="A33" s="27" t="s">
        <v>75</v>
      </c>
      <c r="B33" s="34"/>
      <c r="E33" s="29" t="s">
        <v>1271</v>
      </c>
      <c r="J33" s="35"/>
    </row>
    <row r="34" spans="1:16" x14ac:dyDescent="0.25">
      <c r="A34" s="21" t="s">
        <v>63</v>
      </c>
      <c r="B34" s="22"/>
      <c r="C34" s="23" t="s">
        <v>1083</v>
      </c>
      <c r="D34" s="24"/>
      <c r="E34" s="21" t="s">
        <v>1084</v>
      </c>
      <c r="F34" s="24"/>
      <c r="G34" s="24"/>
      <c r="H34" s="24"/>
      <c r="I34" s="25">
        <f>SUMIFS(I35:I38,A35:A38,"P")</f>
        <v>0</v>
      </c>
      <c r="J34" s="26"/>
    </row>
    <row r="35" spans="1:16" x14ac:dyDescent="0.25">
      <c r="A35" s="27" t="s">
        <v>66</v>
      </c>
      <c r="B35" s="27">
        <v>7</v>
      </c>
      <c r="C35" s="28" t="s">
        <v>1275</v>
      </c>
      <c r="D35" s="27" t="s">
        <v>84</v>
      </c>
      <c r="E35" s="29" t="s">
        <v>1276</v>
      </c>
      <c r="F35" s="30" t="s">
        <v>198</v>
      </c>
      <c r="G35" s="31">
        <v>11.64</v>
      </c>
      <c r="H35" s="32">
        <v>0</v>
      </c>
      <c r="I35" s="32">
        <f>ROUND(G35*H35,P4)</f>
        <v>0</v>
      </c>
      <c r="J35" s="30" t="s">
        <v>176</v>
      </c>
      <c r="O35" s="33">
        <f>I35*0.21</f>
        <v>0</v>
      </c>
      <c r="P35">
        <v>3</v>
      </c>
    </row>
    <row r="36" spans="1:16" ht="30" x14ac:dyDescent="0.25">
      <c r="A36" s="27" t="s">
        <v>71</v>
      </c>
      <c r="B36" s="34"/>
      <c r="E36" s="29" t="s">
        <v>1355</v>
      </c>
      <c r="J36" s="35"/>
    </row>
    <row r="37" spans="1:16" x14ac:dyDescent="0.25">
      <c r="A37" s="27" t="s">
        <v>73</v>
      </c>
      <c r="B37" s="34"/>
      <c r="E37" s="36" t="s">
        <v>1356</v>
      </c>
      <c r="J37" s="35"/>
    </row>
    <row r="38" spans="1:16" ht="409.5" x14ac:dyDescent="0.25">
      <c r="A38" s="27" t="s">
        <v>75</v>
      </c>
      <c r="B38" s="34"/>
      <c r="E38" s="29" t="s">
        <v>1077</v>
      </c>
      <c r="J38" s="35"/>
    </row>
    <row r="39" spans="1:16" x14ac:dyDescent="0.25">
      <c r="A39" s="21" t="s">
        <v>63</v>
      </c>
      <c r="B39" s="22"/>
      <c r="C39" s="23" t="s">
        <v>625</v>
      </c>
      <c r="D39" s="24"/>
      <c r="E39" s="21" t="s">
        <v>626</v>
      </c>
      <c r="F39" s="24"/>
      <c r="G39" s="24"/>
      <c r="H39" s="24"/>
      <c r="I39" s="25">
        <f>SUMIFS(I40:I59,A40:A59,"P")</f>
        <v>0</v>
      </c>
      <c r="J39" s="26"/>
    </row>
    <row r="40" spans="1:16" x14ac:dyDescent="0.25">
      <c r="A40" s="27" t="s">
        <v>66</v>
      </c>
      <c r="B40" s="27">
        <v>8</v>
      </c>
      <c r="C40" s="28" t="s">
        <v>627</v>
      </c>
      <c r="D40" s="27"/>
      <c r="E40" s="29" t="s">
        <v>628</v>
      </c>
      <c r="F40" s="30" t="s">
        <v>198</v>
      </c>
      <c r="G40" s="31">
        <v>13.85</v>
      </c>
      <c r="H40" s="32">
        <v>0</v>
      </c>
      <c r="I40" s="32">
        <f>ROUND(G40*H40,P4)</f>
        <v>0</v>
      </c>
      <c r="J40" s="30" t="s">
        <v>176</v>
      </c>
      <c r="O40" s="33">
        <f>I40*0.21</f>
        <v>0</v>
      </c>
      <c r="P40">
        <v>3</v>
      </c>
    </row>
    <row r="41" spans="1:16" ht="30" x14ac:dyDescent="0.25">
      <c r="A41" s="27" t="s">
        <v>71</v>
      </c>
      <c r="B41" s="34"/>
      <c r="E41" s="29" t="s">
        <v>1357</v>
      </c>
      <c r="J41" s="35"/>
    </row>
    <row r="42" spans="1:16" x14ac:dyDescent="0.25">
      <c r="A42" s="27" t="s">
        <v>73</v>
      </c>
      <c r="B42" s="34"/>
      <c r="E42" s="36" t="s">
        <v>1358</v>
      </c>
      <c r="J42" s="35"/>
    </row>
    <row r="43" spans="1:16" ht="409.5" x14ac:dyDescent="0.25">
      <c r="A43" s="27" t="s">
        <v>75</v>
      </c>
      <c r="B43" s="34"/>
      <c r="E43" s="29" t="s">
        <v>624</v>
      </c>
      <c r="J43" s="35"/>
    </row>
    <row r="44" spans="1:16" x14ac:dyDescent="0.25">
      <c r="A44" s="27" t="s">
        <v>66</v>
      </c>
      <c r="B44" s="27">
        <v>9</v>
      </c>
      <c r="C44" s="28" t="s">
        <v>1281</v>
      </c>
      <c r="D44" s="27" t="s">
        <v>84</v>
      </c>
      <c r="E44" s="29" t="s">
        <v>1282</v>
      </c>
      <c r="F44" s="30" t="s">
        <v>198</v>
      </c>
      <c r="G44" s="31">
        <v>12.88</v>
      </c>
      <c r="H44" s="32">
        <v>0</v>
      </c>
      <c r="I44" s="32">
        <f>ROUND(G44*H44,P4)</f>
        <v>0</v>
      </c>
      <c r="J44" s="30" t="s">
        <v>176</v>
      </c>
      <c r="O44" s="33">
        <f>I44*0.21</f>
        <v>0</v>
      </c>
      <c r="P44">
        <v>3</v>
      </c>
    </row>
    <row r="45" spans="1:16" ht="60" x14ac:dyDescent="0.25">
      <c r="A45" s="27" t="s">
        <v>71</v>
      </c>
      <c r="B45" s="34"/>
      <c r="E45" s="29" t="s">
        <v>1359</v>
      </c>
      <c r="J45" s="35"/>
    </row>
    <row r="46" spans="1:16" x14ac:dyDescent="0.25">
      <c r="A46" s="27" t="s">
        <v>73</v>
      </c>
      <c r="B46" s="34"/>
      <c r="E46" s="36" t="s">
        <v>1360</v>
      </c>
      <c r="J46" s="35"/>
    </row>
    <row r="47" spans="1:16" ht="60" x14ac:dyDescent="0.25">
      <c r="A47" s="27" t="s">
        <v>75</v>
      </c>
      <c r="B47" s="34"/>
      <c r="E47" s="29" t="s">
        <v>1285</v>
      </c>
      <c r="J47" s="35"/>
    </row>
    <row r="48" spans="1:16" x14ac:dyDescent="0.25">
      <c r="A48" s="27" t="s">
        <v>66</v>
      </c>
      <c r="B48" s="27">
        <v>10</v>
      </c>
      <c r="C48" s="28" t="s">
        <v>1288</v>
      </c>
      <c r="D48" s="27" t="s">
        <v>84</v>
      </c>
      <c r="E48" s="29" t="s">
        <v>1289</v>
      </c>
      <c r="F48" s="30" t="s">
        <v>198</v>
      </c>
      <c r="G48" s="31">
        <v>0.46</v>
      </c>
      <c r="H48" s="32">
        <v>0</v>
      </c>
      <c r="I48" s="32">
        <f>ROUND(G48*H48,P4)</f>
        <v>0</v>
      </c>
      <c r="J48" s="30" t="s">
        <v>176</v>
      </c>
      <c r="O48" s="33">
        <f>I48*0.21</f>
        <v>0</v>
      </c>
      <c r="P48">
        <v>3</v>
      </c>
    </row>
    <row r="49" spans="1:16" ht="30" x14ac:dyDescent="0.25">
      <c r="A49" s="27" t="s">
        <v>71</v>
      </c>
      <c r="B49" s="34"/>
      <c r="E49" s="29" t="s">
        <v>1290</v>
      </c>
      <c r="J49" s="35"/>
    </row>
    <row r="50" spans="1:16" x14ac:dyDescent="0.25">
      <c r="A50" s="27" t="s">
        <v>73</v>
      </c>
      <c r="B50" s="34"/>
      <c r="E50" s="36" t="s">
        <v>1361</v>
      </c>
      <c r="J50" s="35"/>
    </row>
    <row r="51" spans="1:16" ht="120" x14ac:dyDescent="0.25">
      <c r="A51" s="27" t="s">
        <v>75</v>
      </c>
      <c r="B51" s="34"/>
      <c r="E51" s="29" t="s">
        <v>1292</v>
      </c>
      <c r="J51" s="35"/>
    </row>
    <row r="52" spans="1:16" x14ac:dyDescent="0.25">
      <c r="A52" s="27" t="s">
        <v>66</v>
      </c>
      <c r="B52" s="27">
        <v>11</v>
      </c>
      <c r="C52" s="28" t="s">
        <v>640</v>
      </c>
      <c r="D52" s="27" t="s">
        <v>84</v>
      </c>
      <c r="E52" s="29" t="s">
        <v>641</v>
      </c>
      <c r="F52" s="30" t="s">
        <v>198</v>
      </c>
      <c r="G52" s="31">
        <v>25.75</v>
      </c>
      <c r="H52" s="32">
        <v>0</v>
      </c>
      <c r="I52" s="32">
        <f>ROUND(G52*H52,P4)</f>
        <v>0</v>
      </c>
      <c r="J52" s="30" t="s">
        <v>176</v>
      </c>
      <c r="O52" s="33">
        <f>I52*0.21</f>
        <v>0</v>
      </c>
      <c r="P52">
        <v>3</v>
      </c>
    </row>
    <row r="53" spans="1:16" x14ac:dyDescent="0.25">
      <c r="A53" s="27" t="s">
        <v>71</v>
      </c>
      <c r="B53" s="34"/>
      <c r="E53" s="29" t="s">
        <v>1362</v>
      </c>
      <c r="J53" s="35"/>
    </row>
    <row r="54" spans="1:16" x14ac:dyDescent="0.25">
      <c r="A54" s="27" t="s">
        <v>73</v>
      </c>
      <c r="B54" s="34"/>
      <c r="E54" s="36" t="s">
        <v>1363</v>
      </c>
      <c r="J54" s="35"/>
    </row>
    <row r="55" spans="1:16" ht="180" x14ac:dyDescent="0.25">
      <c r="A55" s="27" t="s">
        <v>75</v>
      </c>
      <c r="B55" s="34"/>
      <c r="E55" s="29" t="s">
        <v>644</v>
      </c>
      <c r="J55" s="35"/>
    </row>
    <row r="56" spans="1:16" x14ac:dyDescent="0.25">
      <c r="A56" s="27" t="s">
        <v>66</v>
      </c>
      <c r="B56" s="27">
        <v>12</v>
      </c>
      <c r="C56" s="28" t="s">
        <v>1295</v>
      </c>
      <c r="D56" s="27" t="s">
        <v>84</v>
      </c>
      <c r="E56" s="29" t="s">
        <v>1296</v>
      </c>
      <c r="F56" s="30" t="s">
        <v>198</v>
      </c>
      <c r="G56" s="31">
        <v>0.9</v>
      </c>
      <c r="H56" s="32">
        <v>0</v>
      </c>
      <c r="I56" s="32">
        <f>ROUND(G56*H56,P4)</f>
        <v>0</v>
      </c>
      <c r="J56" s="30" t="s">
        <v>176</v>
      </c>
      <c r="O56" s="33">
        <f>I56*0.21</f>
        <v>0</v>
      </c>
      <c r="P56">
        <v>3</v>
      </c>
    </row>
    <row r="57" spans="1:16" ht="45" x14ac:dyDescent="0.25">
      <c r="A57" s="27" t="s">
        <v>71</v>
      </c>
      <c r="B57" s="34"/>
      <c r="E57" s="29" t="s">
        <v>1297</v>
      </c>
      <c r="J57" s="35"/>
    </row>
    <row r="58" spans="1:16" x14ac:dyDescent="0.25">
      <c r="A58" s="27" t="s">
        <v>73</v>
      </c>
      <c r="B58" s="34"/>
      <c r="E58" s="36" t="s">
        <v>1364</v>
      </c>
      <c r="J58" s="35"/>
    </row>
    <row r="59" spans="1:16" ht="409.5" x14ac:dyDescent="0.25">
      <c r="A59" s="27" t="s">
        <v>75</v>
      </c>
      <c r="B59" s="34"/>
      <c r="E59" s="29" t="s">
        <v>649</v>
      </c>
      <c r="J59" s="35"/>
    </row>
    <row r="60" spans="1:16" x14ac:dyDescent="0.25">
      <c r="A60" s="21" t="s">
        <v>63</v>
      </c>
      <c r="B60" s="22"/>
      <c r="C60" s="23" t="s">
        <v>413</v>
      </c>
      <c r="D60" s="24"/>
      <c r="E60" s="21" t="s">
        <v>414</v>
      </c>
      <c r="F60" s="24"/>
      <c r="G60" s="24"/>
      <c r="H60" s="24"/>
      <c r="I60" s="25">
        <f>SUMIFS(I61:I68,A61:A68,"P")</f>
        <v>0</v>
      </c>
      <c r="J60" s="26"/>
    </row>
    <row r="61" spans="1:16" x14ac:dyDescent="0.25">
      <c r="A61" s="27" t="s">
        <v>66</v>
      </c>
      <c r="B61" s="27">
        <v>13</v>
      </c>
      <c r="C61" s="28" t="s">
        <v>1365</v>
      </c>
      <c r="D61" s="27" t="s">
        <v>84</v>
      </c>
      <c r="E61" s="29" t="s">
        <v>1366</v>
      </c>
      <c r="F61" s="30" t="s">
        <v>122</v>
      </c>
      <c r="G61" s="31">
        <v>31</v>
      </c>
      <c r="H61" s="32">
        <v>0</v>
      </c>
      <c r="I61" s="32">
        <f>ROUND(G61*H61,P4)</f>
        <v>0</v>
      </c>
      <c r="J61" s="30" t="s">
        <v>176</v>
      </c>
      <c r="O61" s="33">
        <f>I61*0.21</f>
        <v>0</v>
      </c>
      <c r="P61">
        <v>3</v>
      </c>
    </row>
    <row r="62" spans="1:16" ht="45" x14ac:dyDescent="0.25">
      <c r="A62" s="27" t="s">
        <v>71</v>
      </c>
      <c r="B62" s="34"/>
      <c r="E62" s="29" t="s">
        <v>1367</v>
      </c>
      <c r="J62" s="35"/>
    </row>
    <row r="63" spans="1:16" x14ac:dyDescent="0.25">
      <c r="A63" s="27" t="s">
        <v>73</v>
      </c>
      <c r="B63" s="34"/>
      <c r="E63" s="36" t="s">
        <v>1368</v>
      </c>
      <c r="J63" s="35"/>
    </row>
    <row r="64" spans="1:16" ht="90" x14ac:dyDescent="0.25">
      <c r="A64" s="27" t="s">
        <v>75</v>
      </c>
      <c r="B64" s="34"/>
      <c r="E64" s="29" t="s">
        <v>1369</v>
      </c>
      <c r="J64" s="35"/>
    </row>
    <row r="65" spans="1:16" x14ac:dyDescent="0.25">
      <c r="A65" s="27" t="s">
        <v>66</v>
      </c>
      <c r="B65" s="27">
        <v>14</v>
      </c>
      <c r="C65" s="28" t="s">
        <v>705</v>
      </c>
      <c r="D65" s="27" t="s">
        <v>84</v>
      </c>
      <c r="E65" s="29" t="s">
        <v>706</v>
      </c>
      <c r="F65" s="30" t="s">
        <v>122</v>
      </c>
      <c r="G65" s="31">
        <v>4</v>
      </c>
      <c r="H65" s="32">
        <v>0</v>
      </c>
      <c r="I65" s="32">
        <f>ROUND(G65*H65,P4)</f>
        <v>0</v>
      </c>
      <c r="J65" s="30" t="s">
        <v>176</v>
      </c>
      <c r="O65" s="33">
        <f>I65*0.21</f>
        <v>0</v>
      </c>
      <c r="P65">
        <v>3</v>
      </c>
    </row>
    <row r="66" spans="1:16" x14ac:dyDescent="0.25">
      <c r="A66" s="27" t="s">
        <v>71</v>
      </c>
      <c r="B66" s="34"/>
      <c r="E66" s="29" t="s">
        <v>1370</v>
      </c>
      <c r="J66" s="35"/>
    </row>
    <row r="67" spans="1:16" x14ac:dyDescent="0.25">
      <c r="A67" s="27" t="s">
        <v>73</v>
      </c>
      <c r="B67" s="34"/>
      <c r="E67" s="36" t="s">
        <v>1371</v>
      </c>
      <c r="J67" s="35"/>
    </row>
    <row r="68" spans="1:16" ht="60" x14ac:dyDescent="0.25">
      <c r="A68" s="27" t="s">
        <v>75</v>
      </c>
      <c r="B68" s="34"/>
      <c r="E68" s="29" t="s">
        <v>708</v>
      </c>
      <c r="J68" s="35"/>
    </row>
    <row r="69" spans="1:16" x14ac:dyDescent="0.25">
      <c r="A69" s="21" t="s">
        <v>63</v>
      </c>
      <c r="B69" s="22"/>
      <c r="C69" s="23" t="s">
        <v>430</v>
      </c>
      <c r="D69" s="24"/>
      <c r="E69" s="21" t="s">
        <v>431</v>
      </c>
      <c r="F69" s="24"/>
      <c r="G69" s="24"/>
      <c r="H69" s="24"/>
      <c r="I69" s="25">
        <f>SUMIFS(I70:I77,A70:A77,"P")</f>
        <v>0</v>
      </c>
      <c r="J69" s="26"/>
    </row>
    <row r="70" spans="1:16" x14ac:dyDescent="0.25">
      <c r="A70" s="27" t="s">
        <v>66</v>
      </c>
      <c r="B70" s="27">
        <v>15</v>
      </c>
      <c r="C70" s="28" t="s">
        <v>1341</v>
      </c>
      <c r="D70" s="27" t="s">
        <v>84</v>
      </c>
      <c r="E70" s="29" t="s">
        <v>1342</v>
      </c>
      <c r="F70" s="30" t="s">
        <v>122</v>
      </c>
      <c r="G70" s="31">
        <v>1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30" x14ac:dyDescent="0.25">
      <c r="A71" s="27" t="s">
        <v>71</v>
      </c>
      <c r="B71" s="34"/>
      <c r="E71" s="29" t="s">
        <v>1372</v>
      </c>
      <c r="J71" s="35"/>
    </row>
    <row r="72" spans="1:16" x14ac:dyDescent="0.25">
      <c r="A72" s="27" t="s">
        <v>73</v>
      </c>
      <c r="B72" s="34"/>
      <c r="E72" s="36" t="s">
        <v>74</v>
      </c>
      <c r="J72" s="35"/>
    </row>
    <row r="73" spans="1:16" ht="90" x14ac:dyDescent="0.25">
      <c r="A73" s="27" t="s">
        <v>75</v>
      </c>
      <c r="B73" s="34"/>
      <c r="E73" s="29" t="s">
        <v>1344</v>
      </c>
      <c r="J73" s="35"/>
    </row>
    <row r="74" spans="1:16" x14ac:dyDescent="0.25">
      <c r="A74" s="27" t="s">
        <v>66</v>
      </c>
      <c r="B74" s="27">
        <v>16</v>
      </c>
      <c r="C74" s="28" t="s">
        <v>1345</v>
      </c>
      <c r="D74" s="27" t="s">
        <v>84</v>
      </c>
      <c r="E74" s="29" t="s">
        <v>1346</v>
      </c>
      <c r="F74" s="30" t="s">
        <v>165</v>
      </c>
      <c r="G74" s="31">
        <v>2.52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30" x14ac:dyDescent="0.25">
      <c r="A75" s="27" t="s">
        <v>71</v>
      </c>
      <c r="B75" s="34"/>
      <c r="E75" s="29" t="s">
        <v>1373</v>
      </c>
      <c r="J75" s="35"/>
    </row>
    <row r="76" spans="1:16" x14ac:dyDescent="0.25">
      <c r="A76" s="27" t="s">
        <v>73</v>
      </c>
      <c r="B76" s="34"/>
      <c r="E76" s="36" t="s">
        <v>1374</v>
      </c>
      <c r="J76" s="35"/>
    </row>
    <row r="77" spans="1:16" ht="90" x14ac:dyDescent="0.25">
      <c r="A77" s="27" t="s">
        <v>75</v>
      </c>
      <c r="B77" s="37"/>
      <c r="C77" s="38"/>
      <c r="D77" s="38"/>
      <c r="E77" s="29" t="s">
        <v>1344</v>
      </c>
      <c r="F77" s="38"/>
      <c r="G77" s="38"/>
      <c r="H77" s="38"/>
      <c r="I77" s="38"/>
      <c r="J77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9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31</v>
      </c>
      <c r="I3" s="16">
        <f>SUMIFS(I8:I96,A8:A96,"SD")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31</v>
      </c>
      <c r="D4" s="45"/>
      <c r="E4" s="14" t="s">
        <v>32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/>
      <c r="E9" s="29" t="s">
        <v>1244</v>
      </c>
      <c r="F9" s="30" t="s">
        <v>143</v>
      </c>
      <c r="G9" s="31">
        <v>109.937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65" x14ac:dyDescent="0.25">
      <c r="A10" s="27" t="s">
        <v>71</v>
      </c>
      <c r="B10" s="34"/>
      <c r="E10" s="29" t="s">
        <v>1375</v>
      </c>
      <c r="J10" s="35"/>
    </row>
    <row r="11" spans="1:16" x14ac:dyDescent="0.25">
      <c r="A11" s="27" t="s">
        <v>73</v>
      </c>
      <c r="B11" s="34"/>
      <c r="E11" s="36" t="s">
        <v>1376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SUMIFS(I14:I37,A14:A37,"P")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235</v>
      </c>
      <c r="D14" s="27" t="s">
        <v>84</v>
      </c>
      <c r="E14" s="29" t="s">
        <v>236</v>
      </c>
      <c r="F14" s="30" t="s">
        <v>198</v>
      </c>
      <c r="G14" s="31">
        <v>130.6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45" x14ac:dyDescent="0.25">
      <c r="A15" s="27" t="s">
        <v>71</v>
      </c>
      <c r="B15" s="34"/>
      <c r="E15" s="29" t="s">
        <v>1377</v>
      </c>
      <c r="J15" s="35"/>
    </row>
    <row r="16" spans="1:16" x14ac:dyDescent="0.25">
      <c r="A16" s="27" t="s">
        <v>73</v>
      </c>
      <c r="B16" s="34"/>
      <c r="E16" s="36" t="s">
        <v>1378</v>
      </c>
      <c r="J16" s="35"/>
    </row>
    <row r="17" spans="1:16" ht="405" x14ac:dyDescent="0.25">
      <c r="A17" s="27" t="s">
        <v>75</v>
      </c>
      <c r="B17" s="34"/>
      <c r="E17" s="29" t="s">
        <v>1255</v>
      </c>
      <c r="J17" s="35"/>
    </row>
    <row r="18" spans="1:16" x14ac:dyDescent="0.25">
      <c r="A18" s="27" t="s">
        <v>66</v>
      </c>
      <c r="B18" s="27">
        <v>3</v>
      </c>
      <c r="C18" s="28" t="s">
        <v>576</v>
      </c>
      <c r="D18" s="27" t="s">
        <v>84</v>
      </c>
      <c r="E18" s="29" t="s">
        <v>577</v>
      </c>
      <c r="F18" s="30" t="s">
        <v>198</v>
      </c>
      <c r="G18" s="31">
        <v>192.21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90" x14ac:dyDescent="0.25">
      <c r="A19" s="27" t="s">
        <v>71</v>
      </c>
      <c r="B19" s="34"/>
      <c r="E19" s="29" t="s">
        <v>1259</v>
      </c>
      <c r="J19" s="35"/>
    </row>
    <row r="20" spans="1:16" x14ac:dyDescent="0.25">
      <c r="A20" s="27" t="s">
        <v>73</v>
      </c>
      <c r="B20" s="34"/>
      <c r="E20" s="36" t="s">
        <v>1379</v>
      </c>
      <c r="J20" s="35"/>
    </row>
    <row r="21" spans="1:16" ht="409.5" x14ac:dyDescent="0.25">
      <c r="A21" s="27" t="s">
        <v>75</v>
      </c>
      <c r="B21" s="34"/>
      <c r="E21" s="29" t="s">
        <v>1258</v>
      </c>
      <c r="J21" s="35"/>
    </row>
    <row r="22" spans="1:16" x14ac:dyDescent="0.25">
      <c r="A22" s="27" t="s">
        <v>66</v>
      </c>
      <c r="B22" s="27">
        <v>4</v>
      </c>
      <c r="C22" s="28" t="s">
        <v>262</v>
      </c>
      <c r="D22" s="27" t="s">
        <v>68</v>
      </c>
      <c r="E22" s="29" t="s">
        <v>263</v>
      </c>
      <c r="F22" s="30" t="s">
        <v>198</v>
      </c>
      <c r="G22" s="31">
        <v>130.6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x14ac:dyDescent="0.25">
      <c r="A23" s="27" t="s">
        <v>71</v>
      </c>
      <c r="B23" s="34"/>
      <c r="E23" s="29" t="s">
        <v>1380</v>
      </c>
      <c r="J23" s="35"/>
    </row>
    <row r="24" spans="1:16" x14ac:dyDescent="0.25">
      <c r="A24" s="27" t="s">
        <v>73</v>
      </c>
      <c r="B24" s="34"/>
      <c r="E24" s="36" t="s">
        <v>1378</v>
      </c>
      <c r="J24" s="35"/>
    </row>
    <row r="25" spans="1:16" ht="255" x14ac:dyDescent="0.25">
      <c r="A25" s="27" t="s">
        <v>75</v>
      </c>
      <c r="B25" s="34"/>
      <c r="E25" s="29" t="s">
        <v>1267</v>
      </c>
      <c r="J25" s="35"/>
    </row>
    <row r="26" spans="1:16" x14ac:dyDescent="0.25">
      <c r="A26" s="27" t="s">
        <v>66</v>
      </c>
      <c r="B26" s="27">
        <v>5</v>
      </c>
      <c r="C26" s="28" t="s">
        <v>262</v>
      </c>
      <c r="D26" s="27" t="s">
        <v>77</v>
      </c>
      <c r="E26" s="29" t="s">
        <v>263</v>
      </c>
      <c r="F26" s="30" t="s">
        <v>198</v>
      </c>
      <c r="G26" s="31">
        <v>61.61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1381</v>
      </c>
      <c r="J27" s="35"/>
    </row>
    <row r="28" spans="1:16" x14ac:dyDescent="0.25">
      <c r="A28" s="27" t="s">
        <v>73</v>
      </c>
      <c r="B28" s="34"/>
      <c r="E28" s="36" t="s">
        <v>1382</v>
      </c>
      <c r="J28" s="35"/>
    </row>
    <row r="29" spans="1:16" ht="255" x14ac:dyDescent="0.25">
      <c r="A29" s="27" t="s">
        <v>75</v>
      </c>
      <c r="B29" s="34"/>
      <c r="E29" s="29" t="s">
        <v>1267</v>
      </c>
      <c r="J29" s="35"/>
    </row>
    <row r="30" spans="1:16" x14ac:dyDescent="0.25">
      <c r="A30" s="27" t="s">
        <v>66</v>
      </c>
      <c r="B30" s="27">
        <v>6</v>
      </c>
      <c r="C30" s="28" t="s">
        <v>589</v>
      </c>
      <c r="D30" s="27" t="s">
        <v>84</v>
      </c>
      <c r="E30" s="29" t="s">
        <v>590</v>
      </c>
      <c r="F30" s="30" t="s">
        <v>198</v>
      </c>
      <c r="G30" s="31">
        <v>130.6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45" x14ac:dyDescent="0.25">
      <c r="A31" s="27" t="s">
        <v>71</v>
      </c>
      <c r="B31" s="34"/>
      <c r="E31" s="29" t="s">
        <v>1270</v>
      </c>
      <c r="J31" s="35"/>
    </row>
    <row r="32" spans="1:16" x14ac:dyDescent="0.25">
      <c r="A32" s="27" t="s">
        <v>73</v>
      </c>
      <c r="B32" s="34"/>
      <c r="E32" s="36" t="s">
        <v>1378</v>
      </c>
      <c r="J32" s="35"/>
    </row>
    <row r="33" spans="1:16" ht="345" x14ac:dyDescent="0.25">
      <c r="A33" s="27" t="s">
        <v>75</v>
      </c>
      <c r="B33" s="34"/>
      <c r="E33" s="29" t="s">
        <v>1271</v>
      </c>
      <c r="J33" s="35"/>
    </row>
    <row r="34" spans="1:16" x14ac:dyDescent="0.25">
      <c r="A34" s="27" t="s">
        <v>66</v>
      </c>
      <c r="B34" s="27">
        <v>7</v>
      </c>
      <c r="C34" s="28" t="s">
        <v>593</v>
      </c>
      <c r="D34" s="27" t="s">
        <v>84</v>
      </c>
      <c r="E34" s="29" t="s">
        <v>594</v>
      </c>
      <c r="F34" s="30" t="s">
        <v>198</v>
      </c>
      <c r="G34" s="31">
        <v>47.89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150" x14ac:dyDescent="0.25">
      <c r="A35" s="27" t="s">
        <v>71</v>
      </c>
      <c r="B35" s="34"/>
      <c r="E35" s="29" t="s">
        <v>1383</v>
      </c>
      <c r="J35" s="35"/>
    </row>
    <row r="36" spans="1:16" x14ac:dyDescent="0.25">
      <c r="A36" s="27" t="s">
        <v>73</v>
      </c>
      <c r="B36" s="34"/>
      <c r="E36" s="36" t="s">
        <v>1384</v>
      </c>
      <c r="J36" s="35"/>
    </row>
    <row r="37" spans="1:16" ht="390" x14ac:dyDescent="0.25">
      <c r="A37" s="27" t="s">
        <v>75</v>
      </c>
      <c r="B37" s="34"/>
      <c r="E37" s="29" t="s">
        <v>1274</v>
      </c>
      <c r="J37" s="35"/>
    </row>
    <row r="38" spans="1:16" x14ac:dyDescent="0.25">
      <c r="A38" s="21" t="s">
        <v>63</v>
      </c>
      <c r="B38" s="22"/>
      <c r="C38" s="23" t="s">
        <v>625</v>
      </c>
      <c r="D38" s="24"/>
      <c r="E38" s="21" t="s">
        <v>626</v>
      </c>
      <c r="F38" s="24"/>
      <c r="G38" s="24"/>
      <c r="H38" s="24"/>
      <c r="I38" s="25">
        <f>SUMIFS(I39:I42,A39:A42,"P")</f>
        <v>0</v>
      </c>
      <c r="J38" s="26"/>
    </row>
    <row r="39" spans="1:16" x14ac:dyDescent="0.25">
      <c r="A39" s="27" t="s">
        <v>66</v>
      </c>
      <c r="B39" s="27">
        <v>8</v>
      </c>
      <c r="C39" s="28" t="s">
        <v>635</v>
      </c>
      <c r="D39" s="27" t="s">
        <v>84</v>
      </c>
      <c r="E39" s="29" t="s">
        <v>636</v>
      </c>
      <c r="F39" s="30" t="s">
        <v>198</v>
      </c>
      <c r="G39" s="31">
        <v>9.8800000000000008</v>
      </c>
      <c r="H39" s="32">
        <v>0</v>
      </c>
      <c r="I39" s="32">
        <f>ROUND(G39*H39,P4)</f>
        <v>0</v>
      </c>
      <c r="J39" s="30" t="s">
        <v>176</v>
      </c>
      <c r="O39" s="33">
        <f>I39*0.21</f>
        <v>0</v>
      </c>
      <c r="P39">
        <v>3</v>
      </c>
    </row>
    <row r="40" spans="1:16" ht="60" x14ac:dyDescent="0.25">
      <c r="A40" s="27" t="s">
        <v>71</v>
      </c>
      <c r="B40" s="34"/>
      <c r="E40" s="29" t="s">
        <v>1385</v>
      </c>
      <c r="J40" s="35"/>
    </row>
    <row r="41" spans="1:16" x14ac:dyDescent="0.25">
      <c r="A41" s="27" t="s">
        <v>73</v>
      </c>
      <c r="B41" s="34"/>
      <c r="E41" s="36" t="s">
        <v>1386</v>
      </c>
      <c r="J41" s="35"/>
    </row>
    <row r="42" spans="1:16" ht="60" x14ac:dyDescent="0.25">
      <c r="A42" s="27" t="s">
        <v>75</v>
      </c>
      <c r="B42" s="34"/>
      <c r="E42" s="29" t="s">
        <v>1285</v>
      </c>
      <c r="J42" s="35"/>
    </row>
    <row r="43" spans="1:16" x14ac:dyDescent="0.25">
      <c r="A43" s="21" t="s">
        <v>63</v>
      </c>
      <c r="B43" s="22"/>
      <c r="C43" s="23" t="s">
        <v>413</v>
      </c>
      <c r="D43" s="24"/>
      <c r="E43" s="21" t="s">
        <v>414</v>
      </c>
      <c r="F43" s="24"/>
      <c r="G43" s="24"/>
      <c r="H43" s="24"/>
      <c r="I43" s="25">
        <f>SUMIFS(I44:I87,A44:A87,"P")</f>
        <v>0</v>
      </c>
      <c r="J43" s="26"/>
    </row>
    <row r="44" spans="1:16" x14ac:dyDescent="0.25">
      <c r="A44" s="27" t="s">
        <v>66</v>
      </c>
      <c r="B44" s="27">
        <v>9</v>
      </c>
      <c r="C44" s="28" t="s">
        <v>1135</v>
      </c>
      <c r="D44" s="27"/>
      <c r="E44" s="29" t="s">
        <v>1136</v>
      </c>
      <c r="F44" s="30" t="s">
        <v>332</v>
      </c>
      <c r="G44" s="31">
        <v>50.75</v>
      </c>
      <c r="H44" s="32">
        <v>0</v>
      </c>
      <c r="I44" s="32">
        <f>ROUND(G44*H44,P4)</f>
        <v>0</v>
      </c>
      <c r="J44" s="30" t="s">
        <v>176</v>
      </c>
      <c r="O44" s="33">
        <f>I44*0.21</f>
        <v>0</v>
      </c>
      <c r="P44">
        <v>3</v>
      </c>
    </row>
    <row r="45" spans="1:16" ht="45" x14ac:dyDescent="0.25">
      <c r="A45" s="27" t="s">
        <v>71</v>
      </c>
      <c r="B45" s="34"/>
      <c r="E45" s="29" t="s">
        <v>1387</v>
      </c>
      <c r="J45" s="35"/>
    </row>
    <row r="46" spans="1:16" x14ac:dyDescent="0.25">
      <c r="A46" s="27" t="s">
        <v>73</v>
      </c>
      <c r="B46" s="34"/>
      <c r="E46" s="36" t="s">
        <v>1388</v>
      </c>
      <c r="J46" s="35"/>
    </row>
    <row r="47" spans="1:16" ht="330" x14ac:dyDescent="0.25">
      <c r="A47" s="27" t="s">
        <v>75</v>
      </c>
      <c r="B47" s="34"/>
      <c r="E47" s="29" t="s">
        <v>1301</v>
      </c>
      <c r="J47" s="35"/>
    </row>
    <row r="48" spans="1:16" x14ac:dyDescent="0.25">
      <c r="A48" s="27" t="s">
        <v>66</v>
      </c>
      <c r="B48" s="27">
        <v>10</v>
      </c>
      <c r="C48" s="28" t="s">
        <v>1140</v>
      </c>
      <c r="D48" s="27" t="s">
        <v>84</v>
      </c>
      <c r="E48" s="29" t="s">
        <v>1141</v>
      </c>
      <c r="F48" s="30" t="s">
        <v>332</v>
      </c>
      <c r="G48" s="31">
        <v>29.7</v>
      </c>
      <c r="H48" s="32">
        <v>0</v>
      </c>
      <c r="I48" s="32">
        <f>ROUND(G48*H48,P4)</f>
        <v>0</v>
      </c>
      <c r="J48" s="30" t="s">
        <v>176</v>
      </c>
      <c r="O48" s="33">
        <f>I48*0.21</f>
        <v>0</v>
      </c>
      <c r="P48">
        <v>3</v>
      </c>
    </row>
    <row r="49" spans="1:16" ht="30" x14ac:dyDescent="0.25">
      <c r="A49" s="27" t="s">
        <v>71</v>
      </c>
      <c r="B49" s="34"/>
      <c r="E49" s="29" t="s">
        <v>1389</v>
      </c>
      <c r="J49" s="35"/>
    </row>
    <row r="50" spans="1:16" x14ac:dyDescent="0.25">
      <c r="A50" s="27" t="s">
        <v>73</v>
      </c>
      <c r="B50" s="34"/>
      <c r="E50" s="36" t="s">
        <v>1390</v>
      </c>
      <c r="J50" s="35"/>
    </row>
    <row r="51" spans="1:16" ht="330" x14ac:dyDescent="0.25">
      <c r="A51" s="27" t="s">
        <v>75</v>
      </c>
      <c r="B51" s="34"/>
      <c r="E51" s="29" t="s">
        <v>1139</v>
      </c>
      <c r="J51" s="35"/>
    </row>
    <row r="52" spans="1:16" x14ac:dyDescent="0.25">
      <c r="A52" s="27" t="s">
        <v>66</v>
      </c>
      <c r="B52" s="27">
        <v>11</v>
      </c>
      <c r="C52" s="28" t="s">
        <v>1302</v>
      </c>
      <c r="D52" s="27"/>
      <c r="E52" s="29" t="s">
        <v>1303</v>
      </c>
      <c r="F52" s="30" t="s">
        <v>332</v>
      </c>
      <c r="G52" s="31">
        <v>19.399999999999999</v>
      </c>
      <c r="H52" s="32">
        <v>0</v>
      </c>
      <c r="I52" s="32">
        <f>ROUND(G52*H52,P4)</f>
        <v>0</v>
      </c>
      <c r="J52" s="30" t="s">
        <v>176</v>
      </c>
      <c r="O52" s="33">
        <f>I52*0.21</f>
        <v>0</v>
      </c>
      <c r="P52">
        <v>3</v>
      </c>
    </row>
    <row r="53" spans="1:16" ht="45" x14ac:dyDescent="0.25">
      <c r="A53" s="27" t="s">
        <v>71</v>
      </c>
      <c r="B53" s="34"/>
      <c r="E53" s="29" t="s">
        <v>1391</v>
      </c>
      <c r="J53" s="35"/>
    </row>
    <row r="54" spans="1:16" x14ac:dyDescent="0.25">
      <c r="A54" s="27" t="s">
        <v>73</v>
      </c>
      <c r="B54" s="34"/>
      <c r="E54" s="36" t="s">
        <v>1392</v>
      </c>
      <c r="J54" s="35"/>
    </row>
    <row r="55" spans="1:16" ht="330" x14ac:dyDescent="0.25">
      <c r="A55" s="27" t="s">
        <v>75</v>
      </c>
      <c r="B55" s="34"/>
      <c r="E55" s="29" t="s">
        <v>1301</v>
      </c>
      <c r="J55" s="35"/>
    </row>
    <row r="56" spans="1:16" x14ac:dyDescent="0.25">
      <c r="A56" s="27" t="s">
        <v>66</v>
      </c>
      <c r="B56" s="27">
        <v>12</v>
      </c>
      <c r="C56" s="28" t="s">
        <v>1310</v>
      </c>
      <c r="D56" s="27" t="s">
        <v>84</v>
      </c>
      <c r="E56" s="29" t="s">
        <v>1311</v>
      </c>
      <c r="F56" s="30" t="s">
        <v>122</v>
      </c>
      <c r="G56" s="31">
        <v>1</v>
      </c>
      <c r="H56" s="32">
        <v>0</v>
      </c>
      <c r="I56" s="32">
        <f>ROUND(G56*H56,P4)</f>
        <v>0</v>
      </c>
      <c r="J56" s="30" t="s">
        <v>176</v>
      </c>
      <c r="O56" s="33">
        <f>I56*0.21</f>
        <v>0</v>
      </c>
      <c r="P56">
        <v>3</v>
      </c>
    </row>
    <row r="57" spans="1:16" ht="75" x14ac:dyDescent="0.25">
      <c r="A57" s="27" t="s">
        <v>71</v>
      </c>
      <c r="B57" s="34"/>
      <c r="E57" s="29" t="s">
        <v>1312</v>
      </c>
      <c r="J57" s="35"/>
    </row>
    <row r="58" spans="1:16" x14ac:dyDescent="0.25">
      <c r="A58" s="27" t="s">
        <v>73</v>
      </c>
      <c r="B58" s="34"/>
      <c r="E58" s="36" t="s">
        <v>74</v>
      </c>
      <c r="J58" s="35"/>
    </row>
    <row r="59" spans="1:16" ht="360" x14ac:dyDescent="0.25">
      <c r="A59" s="27" t="s">
        <v>75</v>
      </c>
      <c r="B59" s="34"/>
      <c r="E59" s="29" t="s">
        <v>1313</v>
      </c>
      <c r="J59" s="35"/>
    </row>
    <row r="60" spans="1:16" x14ac:dyDescent="0.25">
      <c r="A60" s="27" t="s">
        <v>66</v>
      </c>
      <c r="B60" s="27">
        <v>13</v>
      </c>
      <c r="C60" s="28" t="s">
        <v>1393</v>
      </c>
      <c r="D60" s="27"/>
      <c r="E60" s="29" t="s">
        <v>1394</v>
      </c>
      <c r="F60" s="30" t="s">
        <v>122</v>
      </c>
      <c r="G60" s="31">
        <v>1</v>
      </c>
      <c r="H60" s="32">
        <v>0</v>
      </c>
      <c r="I60" s="32">
        <f>ROUND(G60*H60,P4)</f>
        <v>0</v>
      </c>
      <c r="J60" s="30" t="s">
        <v>176</v>
      </c>
      <c r="O60" s="33">
        <f>I60*0.21</f>
        <v>0</v>
      </c>
      <c r="P60">
        <v>3</v>
      </c>
    </row>
    <row r="61" spans="1:16" ht="45" x14ac:dyDescent="0.25">
      <c r="A61" s="27" t="s">
        <v>71</v>
      </c>
      <c r="B61" s="34"/>
      <c r="E61" s="29" t="s">
        <v>1395</v>
      </c>
      <c r="J61" s="35"/>
    </row>
    <row r="62" spans="1:16" ht="30" x14ac:dyDescent="0.25">
      <c r="A62" s="27" t="s">
        <v>73</v>
      </c>
      <c r="B62" s="34"/>
      <c r="E62" s="36" t="s">
        <v>1396</v>
      </c>
      <c r="J62" s="35"/>
    </row>
    <row r="63" spans="1:16" ht="405" x14ac:dyDescent="0.25">
      <c r="A63" s="27" t="s">
        <v>75</v>
      </c>
      <c r="B63" s="34"/>
      <c r="E63" s="29" t="s">
        <v>1321</v>
      </c>
      <c r="J63" s="35"/>
    </row>
    <row r="64" spans="1:16" x14ac:dyDescent="0.25">
      <c r="A64" s="27" t="s">
        <v>66</v>
      </c>
      <c r="B64" s="27">
        <v>14</v>
      </c>
      <c r="C64" s="28" t="s">
        <v>1365</v>
      </c>
      <c r="D64" s="27" t="s">
        <v>84</v>
      </c>
      <c r="E64" s="29" t="s">
        <v>1366</v>
      </c>
      <c r="F64" s="30" t="s">
        <v>122</v>
      </c>
      <c r="G64" s="31">
        <v>2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ht="45" x14ac:dyDescent="0.25">
      <c r="A65" s="27" t="s">
        <v>71</v>
      </c>
      <c r="B65" s="34"/>
      <c r="E65" s="29" t="s">
        <v>1367</v>
      </c>
      <c r="J65" s="35"/>
    </row>
    <row r="66" spans="1:16" x14ac:dyDescent="0.25">
      <c r="A66" s="27" t="s">
        <v>73</v>
      </c>
      <c r="B66" s="34"/>
      <c r="E66" s="36" t="s">
        <v>1323</v>
      </c>
      <c r="J66" s="35"/>
    </row>
    <row r="67" spans="1:16" ht="90" x14ac:dyDescent="0.25">
      <c r="A67" s="27" t="s">
        <v>75</v>
      </c>
      <c r="B67" s="34"/>
      <c r="E67" s="29" t="s">
        <v>1369</v>
      </c>
      <c r="J67" s="35"/>
    </row>
    <row r="68" spans="1:16" x14ac:dyDescent="0.25">
      <c r="A68" s="27" t="s">
        <v>66</v>
      </c>
      <c r="B68" s="27">
        <v>15</v>
      </c>
      <c r="C68" s="28" t="s">
        <v>1397</v>
      </c>
      <c r="D68" s="27" t="s">
        <v>84</v>
      </c>
      <c r="E68" s="29" t="s">
        <v>1398</v>
      </c>
      <c r="F68" s="30" t="s">
        <v>122</v>
      </c>
      <c r="G68" s="31">
        <v>2</v>
      </c>
      <c r="H68" s="32">
        <v>0</v>
      </c>
      <c r="I68" s="32">
        <f>ROUND(G68*H68,P4)</f>
        <v>0</v>
      </c>
      <c r="J68" s="30" t="s">
        <v>176</v>
      </c>
      <c r="O68" s="33">
        <f>I68*0.21</f>
        <v>0</v>
      </c>
      <c r="P68">
        <v>3</v>
      </c>
    </row>
    <row r="69" spans="1:16" x14ac:dyDescent="0.25">
      <c r="A69" s="27" t="s">
        <v>71</v>
      </c>
      <c r="B69" s="34"/>
      <c r="E69" s="29" t="s">
        <v>1399</v>
      </c>
      <c r="J69" s="35"/>
    </row>
    <row r="70" spans="1:16" x14ac:dyDescent="0.25">
      <c r="A70" s="27" t="s">
        <v>73</v>
      </c>
      <c r="B70" s="34"/>
      <c r="E70" s="36" t="s">
        <v>1323</v>
      </c>
      <c r="J70" s="35"/>
    </row>
    <row r="71" spans="1:16" ht="120" x14ac:dyDescent="0.25">
      <c r="A71" s="27" t="s">
        <v>75</v>
      </c>
      <c r="B71" s="34"/>
      <c r="E71" s="29" t="s">
        <v>1400</v>
      </c>
      <c r="J71" s="35"/>
    </row>
    <row r="72" spans="1:16" x14ac:dyDescent="0.25">
      <c r="A72" s="27" t="s">
        <v>66</v>
      </c>
      <c r="B72" s="27">
        <v>16</v>
      </c>
      <c r="C72" s="28" t="s">
        <v>1324</v>
      </c>
      <c r="D72" s="27" t="s">
        <v>84</v>
      </c>
      <c r="E72" s="29" t="s">
        <v>1325</v>
      </c>
      <c r="F72" s="30" t="s">
        <v>332</v>
      </c>
      <c r="G72" s="31">
        <v>50.76</v>
      </c>
      <c r="H72" s="32">
        <v>0</v>
      </c>
      <c r="I72" s="32">
        <f>ROUND(G72*H72,P4)</f>
        <v>0</v>
      </c>
      <c r="J72" s="30" t="s">
        <v>176</v>
      </c>
      <c r="O72" s="33">
        <f>I72*0.21</f>
        <v>0</v>
      </c>
      <c r="P72">
        <v>3</v>
      </c>
    </row>
    <row r="73" spans="1:16" ht="45" x14ac:dyDescent="0.25">
      <c r="A73" s="27" t="s">
        <v>71</v>
      </c>
      <c r="B73" s="34"/>
      <c r="E73" s="29" t="s">
        <v>1326</v>
      </c>
      <c r="J73" s="35"/>
    </row>
    <row r="74" spans="1:16" x14ac:dyDescent="0.25">
      <c r="A74" s="27" t="s">
        <v>73</v>
      </c>
      <c r="B74" s="34"/>
      <c r="E74" s="36" t="s">
        <v>1401</v>
      </c>
      <c r="J74" s="35"/>
    </row>
    <row r="75" spans="1:16" ht="75" x14ac:dyDescent="0.25">
      <c r="A75" s="27" t="s">
        <v>75</v>
      </c>
      <c r="B75" s="34"/>
      <c r="E75" s="29" t="s">
        <v>1327</v>
      </c>
      <c r="J75" s="35"/>
    </row>
    <row r="76" spans="1:16" x14ac:dyDescent="0.25">
      <c r="A76" s="27" t="s">
        <v>66</v>
      </c>
      <c r="B76" s="27">
        <v>17</v>
      </c>
      <c r="C76" s="28" t="s">
        <v>1402</v>
      </c>
      <c r="D76" s="27" t="s">
        <v>84</v>
      </c>
      <c r="E76" s="29" t="s">
        <v>1403</v>
      </c>
      <c r="F76" s="30" t="s">
        <v>332</v>
      </c>
      <c r="G76" s="31">
        <v>29.7</v>
      </c>
      <c r="H76" s="32">
        <v>0</v>
      </c>
      <c r="I76" s="32">
        <f>ROUND(G76*H76,P4)</f>
        <v>0</v>
      </c>
      <c r="J76" s="30" t="s">
        <v>176</v>
      </c>
      <c r="O76" s="33">
        <f>I76*0.21</f>
        <v>0</v>
      </c>
      <c r="P76">
        <v>3</v>
      </c>
    </row>
    <row r="77" spans="1:16" x14ac:dyDescent="0.25">
      <c r="A77" s="27" t="s">
        <v>71</v>
      </c>
      <c r="B77" s="34"/>
      <c r="E77" s="40" t="s">
        <v>84</v>
      </c>
      <c r="J77" s="35"/>
    </row>
    <row r="78" spans="1:16" x14ac:dyDescent="0.25">
      <c r="A78" s="27" t="s">
        <v>73</v>
      </c>
      <c r="B78" s="34"/>
      <c r="E78" s="36" t="s">
        <v>1390</v>
      </c>
      <c r="J78" s="35"/>
    </row>
    <row r="79" spans="1:16" ht="150" x14ac:dyDescent="0.25">
      <c r="A79" s="27" t="s">
        <v>75</v>
      </c>
      <c r="B79" s="34"/>
      <c r="E79" s="29" t="s">
        <v>1333</v>
      </c>
      <c r="J79" s="35"/>
    </row>
    <row r="80" spans="1:16" x14ac:dyDescent="0.25">
      <c r="A80" s="27" t="s">
        <v>66</v>
      </c>
      <c r="B80" s="27">
        <v>18</v>
      </c>
      <c r="C80" s="28" t="s">
        <v>1328</v>
      </c>
      <c r="D80" s="27" t="s">
        <v>84</v>
      </c>
      <c r="E80" s="29" t="s">
        <v>1329</v>
      </c>
      <c r="F80" s="30" t="s">
        <v>332</v>
      </c>
      <c r="G80" s="31">
        <v>19.399999999999999</v>
      </c>
      <c r="H80" s="32">
        <v>0</v>
      </c>
      <c r="I80" s="32">
        <f>ROUND(G80*H80,P4)</f>
        <v>0</v>
      </c>
      <c r="J80" s="30" t="s">
        <v>176</v>
      </c>
      <c r="O80" s="33">
        <f>I80*0.21</f>
        <v>0</v>
      </c>
      <c r="P80">
        <v>3</v>
      </c>
    </row>
    <row r="81" spans="1:16" ht="60" x14ac:dyDescent="0.25">
      <c r="A81" s="27" t="s">
        <v>71</v>
      </c>
      <c r="B81" s="34"/>
      <c r="E81" s="29" t="s">
        <v>1330</v>
      </c>
      <c r="J81" s="35"/>
    </row>
    <row r="82" spans="1:16" x14ac:dyDescent="0.25">
      <c r="A82" s="27" t="s">
        <v>73</v>
      </c>
      <c r="B82" s="34"/>
      <c r="E82" s="36" t="s">
        <v>1392</v>
      </c>
      <c r="J82" s="35"/>
    </row>
    <row r="83" spans="1:16" ht="75" x14ac:dyDescent="0.25">
      <c r="A83" s="27" t="s">
        <v>75</v>
      </c>
      <c r="B83" s="34"/>
      <c r="E83" s="29" t="s">
        <v>1327</v>
      </c>
      <c r="J83" s="35"/>
    </row>
    <row r="84" spans="1:16" x14ac:dyDescent="0.25">
      <c r="A84" s="27" t="s">
        <v>66</v>
      </c>
      <c r="B84" s="27">
        <v>19</v>
      </c>
      <c r="C84" s="28" t="s">
        <v>426</v>
      </c>
      <c r="D84" s="27" t="s">
        <v>84</v>
      </c>
      <c r="E84" s="29" t="s">
        <v>427</v>
      </c>
      <c r="F84" s="30" t="s">
        <v>332</v>
      </c>
      <c r="G84" s="31">
        <v>99.86</v>
      </c>
      <c r="H84" s="32">
        <v>0</v>
      </c>
      <c r="I84" s="32">
        <f>ROUND(G84*H84,P4)</f>
        <v>0</v>
      </c>
      <c r="J84" s="30" t="s">
        <v>176</v>
      </c>
      <c r="O84" s="33">
        <f>I84*0.21</f>
        <v>0</v>
      </c>
      <c r="P84">
        <v>3</v>
      </c>
    </row>
    <row r="85" spans="1:16" ht="45" x14ac:dyDescent="0.25">
      <c r="A85" s="27" t="s">
        <v>71</v>
      </c>
      <c r="B85" s="34"/>
      <c r="E85" s="29" t="s">
        <v>1334</v>
      </c>
      <c r="J85" s="35"/>
    </row>
    <row r="86" spans="1:16" x14ac:dyDescent="0.25">
      <c r="A86" s="27" t="s">
        <v>73</v>
      </c>
      <c r="B86" s="34"/>
      <c r="E86" s="36" t="s">
        <v>1404</v>
      </c>
      <c r="J86" s="35"/>
    </row>
    <row r="87" spans="1:16" ht="45" x14ac:dyDescent="0.25">
      <c r="A87" s="27" t="s">
        <v>75</v>
      </c>
      <c r="B87" s="34"/>
      <c r="E87" s="29" t="s">
        <v>1336</v>
      </c>
      <c r="J87" s="35"/>
    </row>
    <row r="88" spans="1:16" x14ac:dyDescent="0.25">
      <c r="A88" s="21" t="s">
        <v>63</v>
      </c>
      <c r="B88" s="22"/>
      <c r="C88" s="23" t="s">
        <v>430</v>
      </c>
      <c r="D88" s="24"/>
      <c r="E88" s="21" t="s">
        <v>431</v>
      </c>
      <c r="F88" s="24"/>
      <c r="G88" s="24"/>
      <c r="H88" s="24"/>
      <c r="I88" s="25">
        <f>SUMIFS(I89:I96,A89:A96,"P")</f>
        <v>0</v>
      </c>
      <c r="J88" s="26"/>
    </row>
    <row r="89" spans="1:16" x14ac:dyDescent="0.25">
      <c r="A89" s="27" t="s">
        <v>66</v>
      </c>
      <c r="B89" s="27">
        <v>20</v>
      </c>
      <c r="C89" s="28" t="s">
        <v>1405</v>
      </c>
      <c r="D89" s="27" t="s">
        <v>84</v>
      </c>
      <c r="E89" s="29" t="s">
        <v>1406</v>
      </c>
      <c r="F89" s="30" t="s">
        <v>122</v>
      </c>
      <c r="G89" s="31">
        <v>1</v>
      </c>
      <c r="H89" s="32">
        <v>0</v>
      </c>
      <c r="I89" s="32">
        <f>ROUND(G89*H89,P4)</f>
        <v>0</v>
      </c>
      <c r="J89" s="30" t="s">
        <v>176</v>
      </c>
      <c r="O89" s="33">
        <f>I89*0.21</f>
        <v>0</v>
      </c>
      <c r="P89">
        <v>3</v>
      </c>
    </row>
    <row r="90" spans="1:16" ht="45" x14ac:dyDescent="0.25">
      <c r="A90" s="27" t="s">
        <v>71</v>
      </c>
      <c r="B90" s="34"/>
      <c r="E90" s="29" t="s">
        <v>1407</v>
      </c>
      <c r="J90" s="35"/>
    </row>
    <row r="91" spans="1:16" x14ac:dyDescent="0.25">
      <c r="A91" s="27" t="s">
        <v>73</v>
      </c>
      <c r="B91" s="34"/>
      <c r="E91" s="36" t="s">
        <v>74</v>
      </c>
      <c r="J91" s="35"/>
    </row>
    <row r="92" spans="1:16" ht="165" x14ac:dyDescent="0.25">
      <c r="A92" s="27" t="s">
        <v>75</v>
      </c>
      <c r="B92" s="34"/>
      <c r="E92" s="29" t="s">
        <v>770</v>
      </c>
      <c r="J92" s="35"/>
    </row>
    <row r="93" spans="1:16" x14ac:dyDescent="0.25">
      <c r="A93" s="27" t="s">
        <v>66</v>
      </c>
      <c r="B93" s="27">
        <v>21</v>
      </c>
      <c r="C93" s="28" t="s">
        <v>1408</v>
      </c>
      <c r="D93" s="27" t="s">
        <v>84</v>
      </c>
      <c r="E93" s="29" t="s">
        <v>1409</v>
      </c>
      <c r="F93" s="30" t="s">
        <v>332</v>
      </c>
      <c r="G93" s="31">
        <v>10</v>
      </c>
      <c r="H93" s="32">
        <v>0</v>
      </c>
      <c r="I93" s="32">
        <f>ROUND(G93*H93,P4)</f>
        <v>0</v>
      </c>
      <c r="J93" s="30" t="s">
        <v>176</v>
      </c>
      <c r="O93" s="33">
        <f>I93*0.21</f>
        <v>0</v>
      </c>
      <c r="P93">
        <v>3</v>
      </c>
    </row>
    <row r="94" spans="1:16" ht="30" x14ac:dyDescent="0.25">
      <c r="A94" s="27" t="s">
        <v>71</v>
      </c>
      <c r="B94" s="34"/>
      <c r="E94" s="29" t="s">
        <v>1410</v>
      </c>
      <c r="J94" s="35"/>
    </row>
    <row r="95" spans="1:16" x14ac:dyDescent="0.25">
      <c r="A95" s="27" t="s">
        <v>73</v>
      </c>
      <c r="B95" s="34"/>
      <c r="E95" s="36" t="s">
        <v>1411</v>
      </c>
      <c r="J95" s="35"/>
    </row>
    <row r="96" spans="1:16" ht="150" x14ac:dyDescent="0.25">
      <c r="A96" s="27" t="s">
        <v>75</v>
      </c>
      <c r="B96" s="37"/>
      <c r="C96" s="38"/>
      <c r="D96" s="38"/>
      <c r="E96" s="29" t="s">
        <v>1412</v>
      </c>
      <c r="F96" s="38"/>
      <c r="G96" s="38"/>
      <c r="H96" s="38"/>
      <c r="I96" s="38"/>
      <c r="J96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12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33</v>
      </c>
      <c r="I3" s="16">
        <f>SUMIFS(I8:I128,A8:A128,"SD")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33</v>
      </c>
      <c r="D4" s="45"/>
      <c r="E4" s="14" t="s">
        <v>34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93.900999999999996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35" x14ac:dyDescent="0.25">
      <c r="A10" s="27" t="s">
        <v>71</v>
      </c>
      <c r="B10" s="34"/>
      <c r="E10" s="29" t="s">
        <v>1413</v>
      </c>
      <c r="J10" s="35"/>
    </row>
    <row r="11" spans="1:16" ht="60" x14ac:dyDescent="0.25">
      <c r="A11" s="27" t="s">
        <v>73</v>
      </c>
      <c r="B11" s="34"/>
      <c r="E11" s="36" t="s">
        <v>1414</v>
      </c>
      <c r="J11" s="35"/>
    </row>
    <row r="12" spans="1:16" ht="165" x14ac:dyDescent="0.25">
      <c r="A12" s="27" t="s">
        <v>75</v>
      </c>
      <c r="B12" s="34"/>
      <c r="E12" s="29" t="s">
        <v>1030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SUMIFS(I14:I45,A14:A45,"P")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235</v>
      </c>
      <c r="D14" s="27" t="s">
        <v>84</v>
      </c>
      <c r="E14" s="29" t="s">
        <v>236</v>
      </c>
      <c r="F14" s="30" t="s">
        <v>198</v>
      </c>
      <c r="G14" s="31">
        <v>53.55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x14ac:dyDescent="0.25">
      <c r="A15" s="27" t="s">
        <v>71</v>
      </c>
      <c r="B15" s="34"/>
      <c r="E15" s="29" t="s">
        <v>1034</v>
      </c>
      <c r="J15" s="35"/>
    </row>
    <row r="16" spans="1:16" x14ac:dyDescent="0.25">
      <c r="A16" s="27" t="s">
        <v>73</v>
      </c>
      <c r="B16" s="34"/>
      <c r="E16" s="36" t="s">
        <v>1415</v>
      </c>
      <c r="J16" s="35"/>
    </row>
    <row r="17" spans="1:16" ht="409.5" x14ac:dyDescent="0.25">
      <c r="A17" s="27" t="s">
        <v>75</v>
      </c>
      <c r="B17" s="34"/>
      <c r="E17" s="29" t="s">
        <v>239</v>
      </c>
      <c r="J17" s="35"/>
    </row>
    <row r="18" spans="1:16" x14ac:dyDescent="0.25">
      <c r="A18" s="27" t="s">
        <v>66</v>
      </c>
      <c r="B18" s="27">
        <v>3</v>
      </c>
      <c r="C18" s="28" t="s">
        <v>571</v>
      </c>
      <c r="D18" s="27" t="s">
        <v>84</v>
      </c>
      <c r="E18" s="29" t="s">
        <v>572</v>
      </c>
      <c r="F18" s="30" t="s">
        <v>198</v>
      </c>
      <c r="G18" s="31">
        <v>19.536000000000001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30" x14ac:dyDescent="0.25">
      <c r="A19" s="27" t="s">
        <v>71</v>
      </c>
      <c r="B19" s="34"/>
      <c r="E19" s="29" t="s">
        <v>1416</v>
      </c>
      <c r="J19" s="35"/>
    </row>
    <row r="20" spans="1:16" ht="45" x14ac:dyDescent="0.25">
      <c r="A20" s="27" t="s">
        <v>73</v>
      </c>
      <c r="B20" s="34"/>
      <c r="E20" s="36" t="s">
        <v>1417</v>
      </c>
      <c r="J20" s="35"/>
    </row>
    <row r="21" spans="1:16" ht="409.5" x14ac:dyDescent="0.25">
      <c r="A21" s="27" t="s">
        <v>75</v>
      </c>
      <c r="B21" s="34"/>
      <c r="E21" s="29" t="s">
        <v>575</v>
      </c>
      <c r="J21" s="35"/>
    </row>
    <row r="22" spans="1:16" x14ac:dyDescent="0.25">
      <c r="A22" s="27" t="s">
        <v>66</v>
      </c>
      <c r="B22" s="27">
        <v>4</v>
      </c>
      <c r="C22" s="28" t="s">
        <v>576</v>
      </c>
      <c r="D22" s="27" t="s">
        <v>68</v>
      </c>
      <c r="E22" s="29" t="s">
        <v>577</v>
      </c>
      <c r="F22" s="30" t="s">
        <v>198</v>
      </c>
      <c r="G22" s="31">
        <v>72.36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45" x14ac:dyDescent="0.25">
      <c r="A23" s="27" t="s">
        <v>71</v>
      </c>
      <c r="B23" s="34"/>
      <c r="E23" s="29" t="s">
        <v>1418</v>
      </c>
      <c r="J23" s="35"/>
    </row>
    <row r="24" spans="1:16" ht="45" x14ac:dyDescent="0.25">
      <c r="A24" s="27" t="s">
        <v>73</v>
      </c>
      <c r="B24" s="34"/>
      <c r="E24" s="36" t="s">
        <v>1419</v>
      </c>
      <c r="J24" s="35"/>
    </row>
    <row r="25" spans="1:16" ht="409.5" x14ac:dyDescent="0.25">
      <c r="A25" s="27" t="s">
        <v>75</v>
      </c>
      <c r="B25" s="34"/>
      <c r="E25" s="29" t="s">
        <v>1420</v>
      </c>
      <c r="J25" s="35"/>
    </row>
    <row r="26" spans="1:16" x14ac:dyDescent="0.25">
      <c r="A26" s="27" t="s">
        <v>66</v>
      </c>
      <c r="B26" s="27">
        <v>5</v>
      </c>
      <c r="C26" s="28" t="s">
        <v>576</v>
      </c>
      <c r="D26" s="27" t="s">
        <v>77</v>
      </c>
      <c r="E26" s="29" t="s">
        <v>577</v>
      </c>
      <c r="F26" s="30" t="s">
        <v>198</v>
      </c>
      <c r="G26" s="31">
        <v>40.65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1421</v>
      </c>
      <c r="J27" s="35"/>
    </row>
    <row r="28" spans="1:16" ht="45" x14ac:dyDescent="0.25">
      <c r="A28" s="27" t="s">
        <v>73</v>
      </c>
      <c r="B28" s="34"/>
      <c r="E28" s="36" t="s">
        <v>1422</v>
      </c>
      <c r="J28" s="35"/>
    </row>
    <row r="29" spans="1:16" ht="409.5" x14ac:dyDescent="0.25">
      <c r="A29" s="27" t="s">
        <v>75</v>
      </c>
      <c r="B29" s="34"/>
      <c r="E29" s="29" t="s">
        <v>575</v>
      </c>
      <c r="J29" s="35"/>
    </row>
    <row r="30" spans="1:16" x14ac:dyDescent="0.25">
      <c r="A30" s="27" t="s">
        <v>66</v>
      </c>
      <c r="B30" s="27">
        <v>6</v>
      </c>
      <c r="C30" s="28" t="s">
        <v>262</v>
      </c>
      <c r="D30" s="27" t="s">
        <v>68</v>
      </c>
      <c r="E30" s="29" t="s">
        <v>263</v>
      </c>
      <c r="F30" s="30" t="s">
        <v>198</v>
      </c>
      <c r="G30" s="31">
        <v>53.55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x14ac:dyDescent="0.25">
      <c r="A31" s="27" t="s">
        <v>71</v>
      </c>
      <c r="B31" s="34"/>
      <c r="E31" s="29" t="s">
        <v>1423</v>
      </c>
      <c r="J31" s="35"/>
    </row>
    <row r="32" spans="1:16" x14ac:dyDescent="0.25">
      <c r="A32" s="27" t="s">
        <v>73</v>
      </c>
      <c r="B32" s="34"/>
      <c r="E32" s="36" t="s">
        <v>1415</v>
      </c>
      <c r="J32" s="35"/>
    </row>
    <row r="33" spans="1:16" ht="285" x14ac:dyDescent="0.25">
      <c r="A33" s="27" t="s">
        <v>75</v>
      </c>
      <c r="B33" s="34"/>
      <c r="E33" s="29" t="s">
        <v>265</v>
      </c>
      <c r="J33" s="35"/>
    </row>
    <row r="34" spans="1:16" x14ac:dyDescent="0.25">
      <c r="A34" s="27" t="s">
        <v>66</v>
      </c>
      <c r="B34" s="27">
        <v>7</v>
      </c>
      <c r="C34" s="28" t="s">
        <v>262</v>
      </c>
      <c r="D34" s="27" t="s">
        <v>77</v>
      </c>
      <c r="E34" s="29" t="s">
        <v>263</v>
      </c>
      <c r="F34" s="30" t="s">
        <v>198</v>
      </c>
      <c r="G34" s="31">
        <v>55.235999999999997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1424</v>
      </c>
      <c r="J35" s="35"/>
    </row>
    <row r="36" spans="1:16" ht="60" x14ac:dyDescent="0.25">
      <c r="A36" s="27" t="s">
        <v>73</v>
      </c>
      <c r="B36" s="34"/>
      <c r="E36" s="36" t="s">
        <v>1425</v>
      </c>
      <c r="J36" s="35"/>
    </row>
    <row r="37" spans="1:16" ht="285" x14ac:dyDescent="0.25">
      <c r="A37" s="27" t="s">
        <v>75</v>
      </c>
      <c r="B37" s="34"/>
      <c r="E37" s="29" t="s">
        <v>265</v>
      </c>
      <c r="J37" s="35"/>
    </row>
    <row r="38" spans="1:16" x14ac:dyDescent="0.25">
      <c r="A38" s="27" t="s">
        <v>66</v>
      </c>
      <c r="B38" s="27">
        <v>8</v>
      </c>
      <c r="C38" s="28" t="s">
        <v>589</v>
      </c>
      <c r="D38" s="27" t="s">
        <v>84</v>
      </c>
      <c r="E38" s="29" t="s">
        <v>590</v>
      </c>
      <c r="F38" s="30" t="s">
        <v>198</v>
      </c>
      <c r="G38" s="31">
        <v>53.55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x14ac:dyDescent="0.25">
      <c r="A39" s="27" t="s">
        <v>71</v>
      </c>
      <c r="B39" s="34"/>
      <c r="E39" s="29" t="s">
        <v>1426</v>
      </c>
      <c r="J39" s="35"/>
    </row>
    <row r="40" spans="1:16" x14ac:dyDescent="0.25">
      <c r="A40" s="27" t="s">
        <v>73</v>
      </c>
      <c r="B40" s="34"/>
      <c r="E40" s="36" t="s">
        <v>1427</v>
      </c>
      <c r="J40" s="35"/>
    </row>
    <row r="41" spans="1:16" ht="375" x14ac:dyDescent="0.25">
      <c r="A41" s="27" t="s">
        <v>75</v>
      </c>
      <c r="B41" s="34"/>
      <c r="E41" s="29" t="s">
        <v>592</v>
      </c>
      <c r="J41" s="35"/>
    </row>
    <row r="42" spans="1:16" x14ac:dyDescent="0.25">
      <c r="A42" s="27" t="s">
        <v>66</v>
      </c>
      <c r="B42" s="27">
        <v>9</v>
      </c>
      <c r="C42" s="28" t="s">
        <v>593</v>
      </c>
      <c r="D42" s="27" t="s">
        <v>84</v>
      </c>
      <c r="E42" s="29" t="s">
        <v>594</v>
      </c>
      <c r="F42" s="30" t="s">
        <v>198</v>
      </c>
      <c r="G42" s="31">
        <v>35.700000000000003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x14ac:dyDescent="0.25">
      <c r="A43" s="27" t="s">
        <v>71</v>
      </c>
      <c r="B43" s="34"/>
      <c r="E43" s="29" t="s">
        <v>1428</v>
      </c>
      <c r="J43" s="35"/>
    </row>
    <row r="44" spans="1:16" x14ac:dyDescent="0.25">
      <c r="A44" s="27" t="s">
        <v>73</v>
      </c>
      <c r="B44" s="34"/>
      <c r="E44" s="36" t="s">
        <v>1429</v>
      </c>
      <c r="J44" s="35"/>
    </row>
    <row r="45" spans="1:16" ht="409.5" x14ac:dyDescent="0.25">
      <c r="A45" s="27" t="s">
        <v>75</v>
      </c>
      <c r="B45" s="34"/>
      <c r="E45" s="29" t="s">
        <v>597</v>
      </c>
      <c r="J45" s="35"/>
    </row>
    <row r="46" spans="1:16" x14ac:dyDescent="0.25">
      <c r="A46" s="21" t="s">
        <v>63</v>
      </c>
      <c r="B46" s="22"/>
      <c r="C46" s="23" t="s">
        <v>323</v>
      </c>
      <c r="D46" s="24"/>
      <c r="E46" s="21" t="s">
        <v>324</v>
      </c>
      <c r="F46" s="24"/>
      <c r="G46" s="24"/>
      <c r="H46" s="24"/>
      <c r="I46" s="25">
        <f>SUMIFS(I47:I50,A47:A50,"P")</f>
        <v>0</v>
      </c>
      <c r="J46" s="26"/>
    </row>
    <row r="47" spans="1:16" x14ac:dyDescent="0.25">
      <c r="A47" s="27" t="s">
        <v>66</v>
      </c>
      <c r="B47" s="27">
        <v>10</v>
      </c>
      <c r="C47" s="28" t="s">
        <v>1430</v>
      </c>
      <c r="D47" s="27" t="s">
        <v>84</v>
      </c>
      <c r="E47" s="29" t="s">
        <v>1431</v>
      </c>
      <c r="F47" s="30" t="s">
        <v>198</v>
      </c>
      <c r="G47" s="31">
        <v>19.536000000000001</v>
      </c>
      <c r="H47" s="32">
        <v>0</v>
      </c>
      <c r="I47" s="32">
        <f>ROUND(G47*H47,P4)</f>
        <v>0</v>
      </c>
      <c r="J47" s="30" t="s">
        <v>176</v>
      </c>
      <c r="O47" s="33">
        <f>I47*0.21</f>
        <v>0</v>
      </c>
      <c r="P47">
        <v>3</v>
      </c>
    </row>
    <row r="48" spans="1:16" ht="30" x14ac:dyDescent="0.25">
      <c r="A48" s="27" t="s">
        <v>71</v>
      </c>
      <c r="B48" s="34"/>
      <c r="E48" s="29" t="s">
        <v>1432</v>
      </c>
      <c r="J48" s="35"/>
    </row>
    <row r="49" spans="1:16" ht="45" x14ac:dyDescent="0.25">
      <c r="A49" s="27" t="s">
        <v>73</v>
      </c>
      <c r="B49" s="34"/>
      <c r="E49" s="36" t="s">
        <v>1417</v>
      </c>
      <c r="J49" s="35"/>
    </row>
    <row r="50" spans="1:16" ht="409.5" x14ac:dyDescent="0.25">
      <c r="A50" s="27" t="s">
        <v>75</v>
      </c>
      <c r="B50" s="34"/>
      <c r="E50" s="29" t="s">
        <v>624</v>
      </c>
      <c r="J50" s="35"/>
    </row>
    <row r="51" spans="1:16" x14ac:dyDescent="0.25">
      <c r="A51" s="21" t="s">
        <v>63</v>
      </c>
      <c r="B51" s="22"/>
      <c r="C51" s="23" t="s">
        <v>625</v>
      </c>
      <c r="D51" s="24"/>
      <c r="E51" s="21" t="s">
        <v>626</v>
      </c>
      <c r="F51" s="24"/>
      <c r="G51" s="24"/>
      <c r="H51" s="24"/>
      <c r="I51" s="25">
        <f>SUMIFS(I52:I55,A52:A55,"P")</f>
        <v>0</v>
      </c>
      <c r="J51" s="26"/>
    </row>
    <row r="52" spans="1:16" x14ac:dyDescent="0.25">
      <c r="A52" s="27" t="s">
        <v>66</v>
      </c>
      <c r="B52" s="27">
        <v>11</v>
      </c>
      <c r="C52" s="28" t="s">
        <v>627</v>
      </c>
      <c r="D52" s="27" t="s">
        <v>84</v>
      </c>
      <c r="E52" s="29" t="s">
        <v>628</v>
      </c>
      <c r="F52" s="30" t="s">
        <v>198</v>
      </c>
      <c r="G52" s="31">
        <v>0.99</v>
      </c>
      <c r="H52" s="32">
        <v>0</v>
      </c>
      <c r="I52" s="32">
        <f>ROUND(G52*H52,P4)</f>
        <v>0</v>
      </c>
      <c r="J52" s="30" t="s">
        <v>176</v>
      </c>
      <c r="O52" s="33">
        <f>I52*0.21</f>
        <v>0</v>
      </c>
      <c r="P52">
        <v>3</v>
      </c>
    </row>
    <row r="53" spans="1:16" ht="30" x14ac:dyDescent="0.25">
      <c r="A53" s="27" t="s">
        <v>71</v>
      </c>
      <c r="B53" s="34"/>
      <c r="E53" s="29" t="s">
        <v>1433</v>
      </c>
      <c r="J53" s="35"/>
    </row>
    <row r="54" spans="1:16" x14ac:dyDescent="0.25">
      <c r="A54" s="27" t="s">
        <v>73</v>
      </c>
      <c r="B54" s="34"/>
      <c r="E54" s="36" t="s">
        <v>1434</v>
      </c>
      <c r="J54" s="35"/>
    </row>
    <row r="55" spans="1:16" ht="409.5" x14ac:dyDescent="0.25">
      <c r="A55" s="27" t="s">
        <v>75</v>
      </c>
      <c r="B55" s="34"/>
      <c r="E55" s="29" t="s">
        <v>624</v>
      </c>
      <c r="J55" s="35"/>
    </row>
    <row r="56" spans="1:16" x14ac:dyDescent="0.25">
      <c r="A56" s="21" t="s">
        <v>63</v>
      </c>
      <c r="B56" s="22"/>
      <c r="C56" s="23" t="s">
        <v>690</v>
      </c>
      <c r="D56" s="24"/>
      <c r="E56" s="21" t="s">
        <v>691</v>
      </c>
      <c r="F56" s="24"/>
      <c r="G56" s="24"/>
      <c r="H56" s="24"/>
      <c r="I56" s="25">
        <f>SUMIFS(I57:I111,A57:A111,"P")</f>
        <v>0</v>
      </c>
      <c r="J56" s="26"/>
    </row>
    <row r="57" spans="1:16" x14ac:dyDescent="0.25">
      <c r="A57" s="27" t="s">
        <v>66</v>
      </c>
      <c r="B57" s="27">
        <v>12</v>
      </c>
      <c r="C57" s="28" t="s">
        <v>1435</v>
      </c>
      <c r="D57" s="27" t="s">
        <v>84</v>
      </c>
      <c r="E57" s="29" t="s">
        <v>1436</v>
      </c>
      <c r="F57" s="30" t="s">
        <v>332</v>
      </c>
      <c r="G57" s="31">
        <v>510</v>
      </c>
      <c r="H57" s="32">
        <v>0</v>
      </c>
      <c r="I57" s="32">
        <f>ROUND(G57*H57,P4)</f>
        <v>0</v>
      </c>
      <c r="J57" s="30" t="s">
        <v>1043</v>
      </c>
      <c r="O57" s="33">
        <f>I57*0.21</f>
        <v>0</v>
      </c>
      <c r="P57">
        <v>3</v>
      </c>
    </row>
    <row r="58" spans="1:16" x14ac:dyDescent="0.25">
      <c r="A58" s="27" t="s">
        <v>71</v>
      </c>
      <c r="B58" s="34"/>
      <c r="E58" s="40" t="s">
        <v>84</v>
      </c>
      <c r="J58" s="35"/>
    </row>
    <row r="59" spans="1:16" x14ac:dyDescent="0.25">
      <c r="A59" s="27" t="s">
        <v>73</v>
      </c>
      <c r="B59" s="34"/>
      <c r="E59" s="36" t="s">
        <v>1437</v>
      </c>
      <c r="J59" s="35"/>
    </row>
    <row r="60" spans="1:16" ht="105" x14ac:dyDescent="0.25">
      <c r="A60" s="27" t="s">
        <v>75</v>
      </c>
      <c r="B60" s="34"/>
      <c r="E60" s="29" t="s">
        <v>1438</v>
      </c>
      <c r="J60" s="35"/>
    </row>
    <row r="61" spans="1:16" x14ac:dyDescent="0.25">
      <c r="A61" s="27" t="s">
        <v>66</v>
      </c>
      <c r="B61" s="27">
        <v>13</v>
      </c>
      <c r="C61" s="28" t="s">
        <v>1439</v>
      </c>
      <c r="D61" s="27" t="s">
        <v>84</v>
      </c>
      <c r="E61" s="29" t="s">
        <v>1440</v>
      </c>
      <c r="F61" s="30" t="s">
        <v>332</v>
      </c>
      <c r="G61" s="31">
        <v>543</v>
      </c>
      <c r="H61" s="32">
        <v>0</v>
      </c>
      <c r="I61" s="32">
        <f>ROUND(G61*H61,P4)</f>
        <v>0</v>
      </c>
      <c r="J61" s="30" t="s">
        <v>1043</v>
      </c>
      <c r="O61" s="33">
        <f>I61*0.21</f>
        <v>0</v>
      </c>
      <c r="P61">
        <v>3</v>
      </c>
    </row>
    <row r="62" spans="1:16" ht="60" x14ac:dyDescent="0.25">
      <c r="A62" s="27" t="s">
        <v>71</v>
      </c>
      <c r="B62" s="34"/>
      <c r="E62" s="29" t="s">
        <v>1441</v>
      </c>
      <c r="J62" s="35"/>
    </row>
    <row r="63" spans="1:16" x14ac:dyDescent="0.25">
      <c r="A63" s="27" t="s">
        <v>73</v>
      </c>
      <c r="B63" s="34"/>
      <c r="E63" s="36" t="s">
        <v>1442</v>
      </c>
      <c r="J63" s="35"/>
    </row>
    <row r="64" spans="1:16" ht="150" x14ac:dyDescent="0.25">
      <c r="A64" s="27" t="s">
        <v>75</v>
      </c>
      <c r="B64" s="34"/>
      <c r="E64" s="29" t="s">
        <v>1443</v>
      </c>
      <c r="J64" s="35"/>
    </row>
    <row r="65" spans="1:16" x14ac:dyDescent="0.25">
      <c r="A65" s="27" t="s">
        <v>66</v>
      </c>
      <c r="B65" s="27">
        <v>14</v>
      </c>
      <c r="C65" s="28" t="s">
        <v>1444</v>
      </c>
      <c r="D65" s="27" t="s">
        <v>84</v>
      </c>
      <c r="E65" s="29" t="s">
        <v>1445</v>
      </c>
      <c r="F65" s="30" t="s">
        <v>332</v>
      </c>
      <c r="G65" s="31">
        <v>21</v>
      </c>
      <c r="H65" s="32">
        <v>0</v>
      </c>
      <c r="I65" s="32">
        <f>ROUND(G65*H65,P4)</f>
        <v>0</v>
      </c>
      <c r="J65" s="30" t="s">
        <v>1043</v>
      </c>
      <c r="O65" s="33">
        <f>I65*0.21</f>
        <v>0</v>
      </c>
      <c r="P65">
        <v>3</v>
      </c>
    </row>
    <row r="66" spans="1:16" ht="45" x14ac:dyDescent="0.25">
      <c r="A66" s="27" t="s">
        <v>71</v>
      </c>
      <c r="B66" s="34"/>
      <c r="E66" s="29" t="s">
        <v>1446</v>
      </c>
      <c r="J66" s="35"/>
    </row>
    <row r="67" spans="1:16" x14ac:dyDescent="0.25">
      <c r="A67" s="27" t="s">
        <v>73</v>
      </c>
      <c r="B67" s="34"/>
      <c r="E67" s="36" t="s">
        <v>1447</v>
      </c>
      <c r="J67" s="35"/>
    </row>
    <row r="68" spans="1:16" ht="150" x14ac:dyDescent="0.25">
      <c r="A68" s="27" t="s">
        <v>75</v>
      </c>
      <c r="B68" s="34"/>
      <c r="E68" s="29" t="s">
        <v>1448</v>
      </c>
      <c r="J68" s="35"/>
    </row>
    <row r="69" spans="1:16" x14ac:dyDescent="0.25">
      <c r="A69" s="27" t="s">
        <v>66</v>
      </c>
      <c r="B69" s="27">
        <v>15</v>
      </c>
      <c r="C69" s="28" t="s">
        <v>1449</v>
      </c>
      <c r="D69" s="27" t="s">
        <v>84</v>
      </c>
      <c r="E69" s="29" t="s">
        <v>1450</v>
      </c>
      <c r="F69" s="30" t="s">
        <v>332</v>
      </c>
      <c r="G69" s="31">
        <v>164</v>
      </c>
      <c r="H69" s="32">
        <v>0</v>
      </c>
      <c r="I69" s="32">
        <f>ROUND(G69*H69,P4)</f>
        <v>0</v>
      </c>
      <c r="J69" s="30" t="s">
        <v>1043</v>
      </c>
      <c r="O69" s="33">
        <f>I69*0.21</f>
        <v>0</v>
      </c>
      <c r="P69">
        <v>3</v>
      </c>
    </row>
    <row r="70" spans="1:16" ht="30" x14ac:dyDescent="0.25">
      <c r="A70" s="27" t="s">
        <v>71</v>
      </c>
      <c r="B70" s="34"/>
      <c r="E70" s="29" t="s">
        <v>1451</v>
      </c>
      <c r="J70" s="35"/>
    </row>
    <row r="71" spans="1:16" ht="60" x14ac:dyDescent="0.25">
      <c r="A71" s="27" t="s">
        <v>73</v>
      </c>
      <c r="B71" s="34"/>
      <c r="E71" s="36" t="s">
        <v>1452</v>
      </c>
      <c r="J71" s="35"/>
    </row>
    <row r="72" spans="1:16" ht="105" x14ac:dyDescent="0.25">
      <c r="A72" s="27" t="s">
        <v>75</v>
      </c>
      <c r="B72" s="34"/>
      <c r="E72" s="29" t="s">
        <v>1453</v>
      </c>
      <c r="J72" s="35"/>
    </row>
    <row r="73" spans="1:16" ht="30" x14ac:dyDescent="0.25">
      <c r="A73" s="27" t="s">
        <v>66</v>
      </c>
      <c r="B73" s="27">
        <v>16</v>
      </c>
      <c r="C73" s="28" t="s">
        <v>1454</v>
      </c>
      <c r="D73" s="27" t="s">
        <v>84</v>
      </c>
      <c r="E73" s="29" t="s">
        <v>1455</v>
      </c>
      <c r="F73" s="30" t="s">
        <v>332</v>
      </c>
      <c r="G73" s="31">
        <v>613</v>
      </c>
      <c r="H73" s="32">
        <v>0</v>
      </c>
      <c r="I73" s="32">
        <f>ROUND(G73*H73,P4)</f>
        <v>0</v>
      </c>
      <c r="J73" s="30" t="s">
        <v>1043</v>
      </c>
      <c r="O73" s="33">
        <f>I73*0.21</f>
        <v>0</v>
      </c>
      <c r="P73">
        <v>3</v>
      </c>
    </row>
    <row r="74" spans="1:16" ht="30" x14ac:dyDescent="0.25">
      <c r="A74" s="27" t="s">
        <v>71</v>
      </c>
      <c r="B74" s="34"/>
      <c r="E74" s="29" t="s">
        <v>1456</v>
      </c>
      <c r="J74" s="35"/>
    </row>
    <row r="75" spans="1:16" x14ac:dyDescent="0.25">
      <c r="A75" s="27" t="s">
        <v>73</v>
      </c>
      <c r="B75" s="34"/>
      <c r="E75" s="36" t="s">
        <v>1457</v>
      </c>
      <c r="J75" s="35"/>
    </row>
    <row r="76" spans="1:16" ht="105" x14ac:dyDescent="0.25">
      <c r="A76" s="27" t="s">
        <v>75</v>
      </c>
      <c r="B76" s="34"/>
      <c r="E76" s="29" t="s">
        <v>1453</v>
      </c>
      <c r="J76" s="35"/>
    </row>
    <row r="77" spans="1:16" ht="30" x14ac:dyDescent="0.25">
      <c r="A77" s="27" t="s">
        <v>66</v>
      </c>
      <c r="B77" s="27">
        <v>17</v>
      </c>
      <c r="C77" s="28" t="s">
        <v>1458</v>
      </c>
      <c r="D77" s="27" t="s">
        <v>84</v>
      </c>
      <c r="E77" s="29" t="s">
        <v>1459</v>
      </c>
      <c r="F77" s="30" t="s">
        <v>122</v>
      </c>
      <c r="G77" s="31">
        <v>18</v>
      </c>
      <c r="H77" s="32">
        <v>0</v>
      </c>
      <c r="I77" s="32">
        <f>ROUND(G77*H77,P4)</f>
        <v>0</v>
      </c>
      <c r="J77" s="30" t="s">
        <v>1043</v>
      </c>
      <c r="O77" s="33">
        <f>I77*0.21</f>
        <v>0</v>
      </c>
      <c r="P77">
        <v>3</v>
      </c>
    </row>
    <row r="78" spans="1:16" x14ac:dyDescent="0.25">
      <c r="A78" s="27" t="s">
        <v>71</v>
      </c>
      <c r="B78" s="34"/>
      <c r="E78" s="29" t="s">
        <v>1460</v>
      </c>
      <c r="J78" s="35"/>
    </row>
    <row r="79" spans="1:16" x14ac:dyDescent="0.25">
      <c r="A79" s="27" t="s">
        <v>73</v>
      </c>
      <c r="B79" s="34"/>
      <c r="E79" s="36" t="s">
        <v>1461</v>
      </c>
      <c r="J79" s="35"/>
    </row>
    <row r="80" spans="1:16" ht="120" x14ac:dyDescent="0.25">
      <c r="A80" s="27" t="s">
        <v>75</v>
      </c>
      <c r="B80" s="34"/>
      <c r="E80" s="29" t="s">
        <v>1462</v>
      </c>
      <c r="J80" s="35"/>
    </row>
    <row r="81" spans="1:16" ht="30" x14ac:dyDescent="0.25">
      <c r="A81" s="27" t="s">
        <v>66</v>
      </c>
      <c r="B81" s="27">
        <v>18</v>
      </c>
      <c r="C81" s="28" t="s">
        <v>1463</v>
      </c>
      <c r="D81" s="27" t="s">
        <v>84</v>
      </c>
      <c r="E81" s="29" t="s">
        <v>1464</v>
      </c>
      <c r="F81" s="30" t="s">
        <v>122</v>
      </c>
      <c r="G81" s="31">
        <v>12</v>
      </c>
      <c r="H81" s="32">
        <v>0</v>
      </c>
      <c r="I81" s="32">
        <f>ROUND(G81*H81,P4)</f>
        <v>0</v>
      </c>
      <c r="J81" s="30" t="s">
        <v>1043</v>
      </c>
      <c r="O81" s="33">
        <f>I81*0.21</f>
        <v>0</v>
      </c>
      <c r="P81">
        <v>3</v>
      </c>
    </row>
    <row r="82" spans="1:16" x14ac:dyDescent="0.25">
      <c r="A82" s="27" t="s">
        <v>71</v>
      </c>
      <c r="B82" s="34"/>
      <c r="E82" s="29" t="s">
        <v>1465</v>
      </c>
      <c r="J82" s="35"/>
    </row>
    <row r="83" spans="1:16" x14ac:dyDescent="0.25">
      <c r="A83" s="27" t="s">
        <v>73</v>
      </c>
      <c r="B83" s="34"/>
      <c r="E83" s="36" t="s">
        <v>1466</v>
      </c>
      <c r="J83" s="35"/>
    </row>
    <row r="84" spans="1:16" ht="135" x14ac:dyDescent="0.25">
      <c r="A84" s="27" t="s">
        <v>75</v>
      </c>
      <c r="B84" s="34"/>
      <c r="E84" s="29" t="s">
        <v>1467</v>
      </c>
      <c r="J84" s="35"/>
    </row>
    <row r="85" spans="1:16" x14ac:dyDescent="0.25">
      <c r="A85" s="27" t="s">
        <v>66</v>
      </c>
      <c r="B85" s="27">
        <v>19</v>
      </c>
      <c r="C85" s="28" t="s">
        <v>1468</v>
      </c>
      <c r="D85" s="27" t="s">
        <v>84</v>
      </c>
      <c r="E85" s="29" t="s">
        <v>1469</v>
      </c>
      <c r="F85" s="30" t="s">
        <v>122</v>
      </c>
      <c r="G85" s="31">
        <v>2</v>
      </c>
      <c r="H85" s="32">
        <v>0</v>
      </c>
      <c r="I85" s="32">
        <f>ROUND(G85*H85,P4)</f>
        <v>0</v>
      </c>
      <c r="J85" s="30" t="s">
        <v>1043</v>
      </c>
      <c r="O85" s="33">
        <f>I85*0.21</f>
        <v>0</v>
      </c>
      <c r="P85">
        <v>3</v>
      </c>
    </row>
    <row r="86" spans="1:16" x14ac:dyDescent="0.25">
      <c r="A86" s="27" t="s">
        <v>71</v>
      </c>
      <c r="B86" s="34"/>
      <c r="E86" s="29" t="s">
        <v>1470</v>
      </c>
      <c r="J86" s="35"/>
    </row>
    <row r="87" spans="1:16" ht="135" x14ac:dyDescent="0.25">
      <c r="A87" s="27" t="s">
        <v>75</v>
      </c>
      <c r="B87" s="34"/>
      <c r="E87" s="29" t="s">
        <v>1467</v>
      </c>
      <c r="J87" s="35"/>
    </row>
    <row r="88" spans="1:16" ht="30" x14ac:dyDescent="0.25">
      <c r="A88" s="27" t="s">
        <v>66</v>
      </c>
      <c r="B88" s="27">
        <v>20</v>
      </c>
      <c r="C88" s="28" t="s">
        <v>1471</v>
      </c>
      <c r="D88" s="27" t="s">
        <v>84</v>
      </c>
      <c r="E88" s="29" t="s">
        <v>1472</v>
      </c>
      <c r="F88" s="30" t="s">
        <v>122</v>
      </c>
      <c r="G88" s="31">
        <v>2</v>
      </c>
      <c r="H88" s="32">
        <v>0</v>
      </c>
      <c r="I88" s="32">
        <f>ROUND(G88*H88,P4)</f>
        <v>0</v>
      </c>
      <c r="J88" s="30" t="s">
        <v>1043</v>
      </c>
      <c r="O88" s="33">
        <f>I88*0.21</f>
        <v>0</v>
      </c>
      <c r="P88">
        <v>3</v>
      </c>
    </row>
    <row r="89" spans="1:16" x14ac:dyDescent="0.25">
      <c r="A89" s="27" t="s">
        <v>71</v>
      </c>
      <c r="B89" s="34"/>
      <c r="E89" s="29" t="s">
        <v>1473</v>
      </c>
      <c r="J89" s="35"/>
    </row>
    <row r="90" spans="1:16" ht="120" x14ac:dyDescent="0.25">
      <c r="A90" s="27" t="s">
        <v>75</v>
      </c>
      <c r="B90" s="34"/>
      <c r="E90" s="29" t="s">
        <v>1474</v>
      </c>
      <c r="J90" s="35"/>
    </row>
    <row r="91" spans="1:16" ht="30" x14ac:dyDescent="0.25">
      <c r="A91" s="27" t="s">
        <v>66</v>
      </c>
      <c r="B91" s="27">
        <v>21</v>
      </c>
      <c r="C91" s="28" t="s">
        <v>1475</v>
      </c>
      <c r="D91" s="27" t="s">
        <v>84</v>
      </c>
      <c r="E91" s="29" t="s">
        <v>1476</v>
      </c>
      <c r="F91" s="30" t="s">
        <v>122</v>
      </c>
      <c r="G91" s="31">
        <v>14</v>
      </c>
      <c r="H91" s="32">
        <v>0</v>
      </c>
      <c r="I91" s="32">
        <f>ROUND(G91*H91,P4)</f>
        <v>0</v>
      </c>
      <c r="J91" s="30" t="s">
        <v>1043</v>
      </c>
      <c r="O91" s="33">
        <f>I91*0.21</f>
        <v>0</v>
      </c>
      <c r="P91">
        <v>3</v>
      </c>
    </row>
    <row r="92" spans="1:16" x14ac:dyDescent="0.25">
      <c r="A92" s="27" t="s">
        <v>71</v>
      </c>
      <c r="B92" s="34"/>
      <c r="E92" s="29" t="s">
        <v>1477</v>
      </c>
      <c r="J92" s="35"/>
    </row>
    <row r="93" spans="1:16" x14ac:dyDescent="0.25">
      <c r="A93" s="27" t="s">
        <v>73</v>
      </c>
      <c r="B93" s="34"/>
      <c r="E93" s="36" t="s">
        <v>1478</v>
      </c>
      <c r="J93" s="35"/>
    </row>
    <row r="94" spans="1:16" ht="105" x14ac:dyDescent="0.25">
      <c r="A94" s="27" t="s">
        <v>75</v>
      </c>
      <c r="B94" s="34"/>
      <c r="E94" s="29" t="s">
        <v>1479</v>
      </c>
      <c r="J94" s="35"/>
    </row>
    <row r="95" spans="1:16" ht="30" x14ac:dyDescent="0.25">
      <c r="A95" s="27" t="s">
        <v>66</v>
      </c>
      <c r="B95" s="27">
        <v>22</v>
      </c>
      <c r="C95" s="28" t="s">
        <v>1480</v>
      </c>
      <c r="D95" s="27" t="s">
        <v>84</v>
      </c>
      <c r="E95" s="29" t="s">
        <v>1481</v>
      </c>
      <c r="F95" s="30" t="s">
        <v>122</v>
      </c>
      <c r="G95" s="31">
        <v>10</v>
      </c>
      <c r="H95" s="32">
        <v>0</v>
      </c>
      <c r="I95" s="32">
        <f>ROUND(G95*H95,P4)</f>
        <v>0</v>
      </c>
      <c r="J95" s="30" t="s">
        <v>1043</v>
      </c>
      <c r="O95" s="33">
        <f>I95*0.21</f>
        <v>0</v>
      </c>
      <c r="P95">
        <v>3</v>
      </c>
    </row>
    <row r="96" spans="1:16" ht="30" x14ac:dyDescent="0.25">
      <c r="A96" s="27" t="s">
        <v>71</v>
      </c>
      <c r="B96" s="34"/>
      <c r="E96" s="29" t="s">
        <v>1482</v>
      </c>
      <c r="J96" s="35"/>
    </row>
    <row r="97" spans="1:16" x14ac:dyDescent="0.25">
      <c r="A97" s="27" t="s">
        <v>73</v>
      </c>
      <c r="B97" s="34"/>
      <c r="E97" s="36" t="s">
        <v>1411</v>
      </c>
      <c r="J97" s="35"/>
    </row>
    <row r="98" spans="1:16" ht="120" x14ac:dyDescent="0.25">
      <c r="A98" s="27" t="s">
        <v>75</v>
      </c>
      <c r="B98" s="34"/>
      <c r="E98" s="29" t="s">
        <v>1474</v>
      </c>
      <c r="J98" s="35"/>
    </row>
    <row r="99" spans="1:16" ht="30" x14ac:dyDescent="0.25">
      <c r="A99" s="27" t="s">
        <v>66</v>
      </c>
      <c r="B99" s="27">
        <v>23</v>
      </c>
      <c r="C99" s="28" t="s">
        <v>1483</v>
      </c>
      <c r="D99" s="27" t="s">
        <v>84</v>
      </c>
      <c r="E99" s="29" t="s">
        <v>1484</v>
      </c>
      <c r="F99" s="30" t="s">
        <v>122</v>
      </c>
      <c r="G99" s="31">
        <v>2</v>
      </c>
      <c r="H99" s="32">
        <v>0</v>
      </c>
      <c r="I99" s="32">
        <f>ROUND(G99*H99,P4)</f>
        <v>0</v>
      </c>
      <c r="J99" s="30" t="s">
        <v>1043</v>
      </c>
      <c r="O99" s="33">
        <f>I99*0.21</f>
        <v>0</v>
      </c>
      <c r="P99">
        <v>3</v>
      </c>
    </row>
    <row r="100" spans="1:16" ht="30" x14ac:dyDescent="0.25">
      <c r="A100" s="27" t="s">
        <v>71</v>
      </c>
      <c r="B100" s="34"/>
      <c r="E100" s="29" t="s">
        <v>1482</v>
      </c>
      <c r="J100" s="35"/>
    </row>
    <row r="101" spans="1:16" ht="120" x14ac:dyDescent="0.25">
      <c r="A101" s="27" t="s">
        <v>75</v>
      </c>
      <c r="B101" s="34"/>
      <c r="E101" s="29" t="s">
        <v>1474</v>
      </c>
      <c r="J101" s="35"/>
    </row>
    <row r="102" spans="1:16" ht="30" x14ac:dyDescent="0.25">
      <c r="A102" s="27" t="s">
        <v>66</v>
      </c>
      <c r="B102" s="27">
        <v>24</v>
      </c>
      <c r="C102" s="28" t="s">
        <v>1485</v>
      </c>
      <c r="D102" s="27" t="s">
        <v>84</v>
      </c>
      <c r="E102" s="29" t="s">
        <v>1486</v>
      </c>
      <c r="F102" s="30" t="s">
        <v>122</v>
      </c>
      <c r="G102" s="31">
        <v>2</v>
      </c>
      <c r="H102" s="32">
        <v>0</v>
      </c>
      <c r="I102" s="32">
        <f>ROUND(G102*H102,P4)</f>
        <v>0</v>
      </c>
      <c r="J102" s="30" t="s">
        <v>1043</v>
      </c>
      <c r="O102" s="33">
        <f>I102*0.21</f>
        <v>0</v>
      </c>
      <c r="P102">
        <v>3</v>
      </c>
    </row>
    <row r="103" spans="1:16" x14ac:dyDescent="0.25">
      <c r="A103" s="27" t="s">
        <v>71</v>
      </c>
      <c r="B103" s="34"/>
      <c r="E103" s="29" t="s">
        <v>1487</v>
      </c>
      <c r="J103" s="35"/>
    </row>
    <row r="104" spans="1:16" ht="105" x14ac:dyDescent="0.25">
      <c r="A104" s="27" t="s">
        <v>75</v>
      </c>
      <c r="B104" s="34"/>
      <c r="E104" s="29" t="s">
        <v>1488</v>
      </c>
      <c r="J104" s="35"/>
    </row>
    <row r="105" spans="1:16" x14ac:dyDescent="0.25">
      <c r="A105" s="27" t="s">
        <v>66</v>
      </c>
      <c r="B105" s="27">
        <v>25</v>
      </c>
      <c r="C105" s="28" t="s">
        <v>1489</v>
      </c>
      <c r="D105" s="27" t="s">
        <v>84</v>
      </c>
      <c r="E105" s="29" t="s">
        <v>1490</v>
      </c>
      <c r="F105" s="30" t="s">
        <v>122</v>
      </c>
      <c r="G105" s="31">
        <v>12</v>
      </c>
      <c r="H105" s="32">
        <v>0</v>
      </c>
      <c r="I105" s="32">
        <f>ROUND(G105*H105,P4)</f>
        <v>0</v>
      </c>
      <c r="J105" s="30" t="s">
        <v>1043</v>
      </c>
      <c r="O105" s="33">
        <f>I105*0.21</f>
        <v>0</v>
      </c>
      <c r="P105">
        <v>3</v>
      </c>
    </row>
    <row r="106" spans="1:16" x14ac:dyDescent="0.25">
      <c r="A106" s="27" t="s">
        <v>71</v>
      </c>
      <c r="B106" s="34"/>
      <c r="E106" s="29" t="s">
        <v>1487</v>
      </c>
      <c r="J106" s="35"/>
    </row>
    <row r="107" spans="1:16" x14ac:dyDescent="0.25">
      <c r="A107" s="27" t="s">
        <v>73</v>
      </c>
      <c r="B107" s="34"/>
      <c r="E107" s="36" t="s">
        <v>1466</v>
      </c>
      <c r="J107" s="35"/>
    </row>
    <row r="108" spans="1:16" ht="105" x14ac:dyDescent="0.25">
      <c r="A108" s="27" t="s">
        <v>75</v>
      </c>
      <c r="B108" s="34"/>
      <c r="E108" s="29" t="s">
        <v>1488</v>
      </c>
      <c r="J108" s="35"/>
    </row>
    <row r="109" spans="1:16" ht="30" x14ac:dyDescent="0.25">
      <c r="A109" s="27" t="s">
        <v>66</v>
      </c>
      <c r="B109" s="27">
        <v>26</v>
      </c>
      <c r="C109" s="28" t="s">
        <v>1491</v>
      </c>
      <c r="D109" s="27" t="s">
        <v>84</v>
      </c>
      <c r="E109" s="29" t="s">
        <v>1492</v>
      </c>
      <c r="F109" s="30" t="s">
        <v>122</v>
      </c>
      <c r="G109" s="31">
        <v>1</v>
      </c>
      <c r="H109" s="32">
        <v>0</v>
      </c>
      <c r="I109" s="32">
        <f>ROUND(G109*H109,P4)</f>
        <v>0</v>
      </c>
      <c r="J109" s="30" t="s">
        <v>1043</v>
      </c>
      <c r="O109" s="33">
        <f>I109*0.21</f>
        <v>0</v>
      </c>
      <c r="P109">
        <v>3</v>
      </c>
    </row>
    <row r="110" spans="1:16" x14ac:dyDescent="0.25">
      <c r="A110" s="27" t="s">
        <v>71</v>
      </c>
      <c r="B110" s="34"/>
      <c r="E110" s="29" t="s">
        <v>1493</v>
      </c>
      <c r="J110" s="35"/>
    </row>
    <row r="111" spans="1:16" ht="135" x14ac:dyDescent="0.25">
      <c r="A111" s="27" t="s">
        <v>75</v>
      </c>
      <c r="B111" s="34"/>
      <c r="E111" s="29" t="s">
        <v>1494</v>
      </c>
      <c r="J111" s="35"/>
    </row>
    <row r="112" spans="1:16" x14ac:dyDescent="0.25">
      <c r="A112" s="21" t="s">
        <v>63</v>
      </c>
      <c r="B112" s="22"/>
      <c r="C112" s="23" t="s">
        <v>413</v>
      </c>
      <c r="D112" s="24"/>
      <c r="E112" s="21" t="s">
        <v>414</v>
      </c>
      <c r="F112" s="24"/>
      <c r="G112" s="24"/>
      <c r="H112" s="24"/>
      <c r="I112" s="25">
        <f>SUMIFS(I113:I128,A113:A128,"P")</f>
        <v>0</v>
      </c>
      <c r="J112" s="26"/>
    </row>
    <row r="113" spans="1:16" x14ac:dyDescent="0.25">
      <c r="A113" s="27" t="s">
        <v>66</v>
      </c>
      <c r="B113" s="27">
        <v>27</v>
      </c>
      <c r="C113" s="28" t="s">
        <v>1495</v>
      </c>
      <c r="D113" s="27" t="s">
        <v>84</v>
      </c>
      <c r="E113" s="29" t="s">
        <v>1496</v>
      </c>
      <c r="F113" s="30" t="s">
        <v>332</v>
      </c>
      <c r="G113" s="31">
        <v>42</v>
      </c>
      <c r="H113" s="32">
        <v>0</v>
      </c>
      <c r="I113" s="32">
        <f>ROUND(G113*H113,P4)</f>
        <v>0</v>
      </c>
      <c r="J113" s="30" t="s">
        <v>1043</v>
      </c>
      <c r="O113" s="33">
        <f>I113*0.21</f>
        <v>0</v>
      </c>
      <c r="P113">
        <v>3</v>
      </c>
    </row>
    <row r="114" spans="1:16" x14ac:dyDescent="0.25">
      <c r="A114" s="27" t="s">
        <v>71</v>
      </c>
      <c r="B114" s="34"/>
      <c r="E114" s="29" t="s">
        <v>1497</v>
      </c>
      <c r="J114" s="35"/>
    </row>
    <row r="115" spans="1:16" x14ac:dyDescent="0.25">
      <c r="A115" s="27" t="s">
        <v>73</v>
      </c>
      <c r="B115" s="34"/>
      <c r="E115" s="36" t="s">
        <v>1498</v>
      </c>
      <c r="J115" s="35"/>
    </row>
    <row r="116" spans="1:16" ht="315" x14ac:dyDescent="0.25">
      <c r="A116" s="27" t="s">
        <v>75</v>
      </c>
      <c r="B116" s="34"/>
      <c r="E116" s="29" t="s">
        <v>419</v>
      </c>
      <c r="J116" s="35"/>
    </row>
    <row r="117" spans="1:16" x14ac:dyDescent="0.25">
      <c r="A117" s="27" t="s">
        <v>66</v>
      </c>
      <c r="B117" s="27">
        <v>28</v>
      </c>
      <c r="C117" s="28" t="s">
        <v>1499</v>
      </c>
      <c r="D117" s="27" t="s">
        <v>84</v>
      </c>
      <c r="E117" s="29" t="s">
        <v>1500</v>
      </c>
      <c r="F117" s="30" t="s">
        <v>332</v>
      </c>
      <c r="G117" s="31">
        <v>72.599999999999994</v>
      </c>
      <c r="H117" s="32">
        <v>0</v>
      </c>
      <c r="I117" s="32">
        <f>ROUND(G117*H117,P4)</f>
        <v>0</v>
      </c>
      <c r="J117" s="30" t="s">
        <v>1043</v>
      </c>
      <c r="O117" s="33">
        <f>I117*0.21</f>
        <v>0</v>
      </c>
      <c r="P117">
        <v>3</v>
      </c>
    </row>
    <row r="118" spans="1:16" ht="30" x14ac:dyDescent="0.25">
      <c r="A118" s="27" t="s">
        <v>71</v>
      </c>
      <c r="B118" s="34"/>
      <c r="E118" s="29" t="s">
        <v>1501</v>
      </c>
      <c r="J118" s="35"/>
    </row>
    <row r="119" spans="1:16" x14ac:dyDescent="0.25">
      <c r="A119" s="27" t="s">
        <v>73</v>
      </c>
      <c r="B119" s="34"/>
      <c r="E119" s="36" t="s">
        <v>1502</v>
      </c>
      <c r="J119" s="35"/>
    </row>
    <row r="120" spans="1:16" ht="315" x14ac:dyDescent="0.25">
      <c r="A120" s="27" t="s">
        <v>75</v>
      </c>
      <c r="B120" s="34"/>
      <c r="E120" s="29" t="s">
        <v>419</v>
      </c>
      <c r="J120" s="35"/>
    </row>
    <row r="121" spans="1:16" x14ac:dyDescent="0.25">
      <c r="A121" s="27" t="s">
        <v>66</v>
      </c>
      <c r="B121" s="27">
        <v>29</v>
      </c>
      <c r="C121" s="28" t="s">
        <v>1503</v>
      </c>
      <c r="D121" s="27" t="s">
        <v>84</v>
      </c>
      <c r="E121" s="29" t="s">
        <v>1504</v>
      </c>
      <c r="F121" s="30" t="s">
        <v>332</v>
      </c>
      <c r="G121" s="31">
        <v>16.399999999999999</v>
      </c>
      <c r="H121" s="32">
        <v>0</v>
      </c>
      <c r="I121" s="32">
        <f>ROUND(G121*H121,P4)</f>
        <v>0</v>
      </c>
      <c r="J121" s="30" t="s">
        <v>1043</v>
      </c>
      <c r="O121" s="33">
        <f>I121*0.21</f>
        <v>0</v>
      </c>
      <c r="P121">
        <v>3</v>
      </c>
    </row>
    <row r="122" spans="1:16" ht="30" x14ac:dyDescent="0.25">
      <c r="A122" s="27" t="s">
        <v>71</v>
      </c>
      <c r="B122" s="34"/>
      <c r="E122" s="29" t="s">
        <v>1505</v>
      </c>
      <c r="J122" s="35"/>
    </row>
    <row r="123" spans="1:16" ht="45" x14ac:dyDescent="0.25">
      <c r="A123" s="27" t="s">
        <v>73</v>
      </c>
      <c r="B123" s="34"/>
      <c r="E123" s="36" t="s">
        <v>1506</v>
      </c>
      <c r="J123" s="35"/>
    </row>
    <row r="124" spans="1:16" ht="315" x14ac:dyDescent="0.25">
      <c r="A124" s="27" t="s">
        <v>75</v>
      </c>
      <c r="B124" s="34"/>
      <c r="E124" s="29" t="s">
        <v>419</v>
      </c>
      <c r="J124" s="35"/>
    </row>
    <row r="125" spans="1:16" x14ac:dyDescent="0.25">
      <c r="A125" s="27" t="s">
        <v>66</v>
      </c>
      <c r="B125" s="27">
        <v>30</v>
      </c>
      <c r="C125" s="28" t="s">
        <v>1507</v>
      </c>
      <c r="D125" s="27" t="s">
        <v>84</v>
      </c>
      <c r="E125" s="29" t="s">
        <v>1508</v>
      </c>
      <c r="F125" s="30" t="s">
        <v>198</v>
      </c>
      <c r="G125" s="31">
        <v>3.96</v>
      </c>
      <c r="H125" s="32">
        <v>0</v>
      </c>
      <c r="I125" s="32">
        <f>ROUND(G125*H125,P4)</f>
        <v>0</v>
      </c>
      <c r="J125" s="30" t="s">
        <v>1043</v>
      </c>
      <c r="O125" s="33">
        <f>I125*0.21</f>
        <v>0</v>
      </c>
      <c r="P125">
        <v>3</v>
      </c>
    </row>
    <row r="126" spans="1:16" ht="30" x14ac:dyDescent="0.25">
      <c r="A126" s="27" t="s">
        <v>71</v>
      </c>
      <c r="B126" s="34"/>
      <c r="E126" s="29" t="s">
        <v>1509</v>
      </c>
      <c r="J126" s="35"/>
    </row>
    <row r="127" spans="1:16" x14ac:dyDescent="0.25">
      <c r="A127" s="27" t="s">
        <v>73</v>
      </c>
      <c r="B127" s="34"/>
      <c r="E127" s="36" t="s">
        <v>1510</v>
      </c>
      <c r="J127" s="35"/>
    </row>
    <row r="128" spans="1:16" ht="409.5" x14ac:dyDescent="0.25">
      <c r="A128" s="27" t="s">
        <v>75</v>
      </c>
      <c r="B128" s="37"/>
      <c r="C128" s="38"/>
      <c r="D128" s="38"/>
      <c r="E128" s="29" t="s">
        <v>1511</v>
      </c>
      <c r="F128" s="38"/>
      <c r="G128" s="38"/>
      <c r="H128" s="38"/>
      <c r="I128" s="38"/>
      <c r="J128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7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35</v>
      </c>
      <c r="I3" s="16">
        <f>SUMIFS(I8:I76,A8:A76,"SD")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35</v>
      </c>
      <c r="D4" s="45"/>
      <c r="E4" s="14" t="s">
        <v>36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16.303000000000001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1512</v>
      </c>
      <c r="J10" s="35"/>
    </row>
    <row r="11" spans="1:16" x14ac:dyDescent="0.25">
      <c r="A11" s="27" t="s">
        <v>73</v>
      </c>
      <c r="B11" s="34"/>
      <c r="E11" s="36" t="s">
        <v>1513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SUMIFS(I14:I37,A14:A37,"P")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235</v>
      </c>
      <c r="D14" s="27" t="s">
        <v>84</v>
      </c>
      <c r="E14" s="29" t="s">
        <v>236</v>
      </c>
      <c r="F14" s="30" t="s">
        <v>198</v>
      </c>
      <c r="G14" s="31">
        <v>43.332999999999998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x14ac:dyDescent="0.25">
      <c r="A15" s="27" t="s">
        <v>71</v>
      </c>
      <c r="B15" s="34"/>
      <c r="E15" s="29" t="s">
        <v>1034</v>
      </c>
      <c r="J15" s="35"/>
    </row>
    <row r="16" spans="1:16" x14ac:dyDescent="0.25">
      <c r="A16" s="27" t="s">
        <v>73</v>
      </c>
      <c r="B16" s="34"/>
      <c r="E16" s="36" t="s">
        <v>1514</v>
      </c>
      <c r="J16" s="35"/>
    </row>
    <row r="17" spans="1:16" ht="409.5" x14ac:dyDescent="0.25">
      <c r="A17" s="27" t="s">
        <v>75</v>
      </c>
      <c r="B17" s="34"/>
      <c r="E17" s="29" t="s">
        <v>239</v>
      </c>
      <c r="J17" s="35"/>
    </row>
    <row r="18" spans="1:16" x14ac:dyDescent="0.25">
      <c r="A18" s="27" t="s">
        <v>66</v>
      </c>
      <c r="B18" s="27">
        <v>3</v>
      </c>
      <c r="C18" s="28" t="s">
        <v>576</v>
      </c>
      <c r="D18" s="27" t="s">
        <v>84</v>
      </c>
      <c r="E18" s="29" t="s">
        <v>577</v>
      </c>
      <c r="F18" s="30" t="s">
        <v>198</v>
      </c>
      <c r="G18" s="31">
        <v>52.92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45" x14ac:dyDescent="0.25">
      <c r="A19" s="27" t="s">
        <v>71</v>
      </c>
      <c r="B19" s="34"/>
      <c r="E19" s="29" t="s">
        <v>1515</v>
      </c>
      <c r="J19" s="35"/>
    </row>
    <row r="20" spans="1:16" ht="45" x14ac:dyDescent="0.25">
      <c r="A20" s="27" t="s">
        <v>73</v>
      </c>
      <c r="B20" s="34"/>
      <c r="E20" s="36" t="s">
        <v>1516</v>
      </c>
      <c r="J20" s="35"/>
    </row>
    <row r="21" spans="1:16" ht="409.5" x14ac:dyDescent="0.25">
      <c r="A21" s="27" t="s">
        <v>75</v>
      </c>
      <c r="B21" s="34"/>
      <c r="E21" s="29" t="s">
        <v>575</v>
      </c>
      <c r="J21" s="35"/>
    </row>
    <row r="22" spans="1:16" x14ac:dyDescent="0.25">
      <c r="A22" s="27" t="s">
        <v>66</v>
      </c>
      <c r="B22" s="27">
        <v>4</v>
      </c>
      <c r="C22" s="28" t="s">
        <v>262</v>
      </c>
      <c r="D22" s="27" t="s">
        <v>68</v>
      </c>
      <c r="E22" s="29" t="s">
        <v>263</v>
      </c>
      <c r="F22" s="30" t="s">
        <v>198</v>
      </c>
      <c r="G22" s="31">
        <v>43.332999999999998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x14ac:dyDescent="0.25">
      <c r="A23" s="27" t="s">
        <v>71</v>
      </c>
      <c r="B23" s="34"/>
      <c r="E23" s="29" t="s">
        <v>1517</v>
      </c>
      <c r="J23" s="35"/>
    </row>
    <row r="24" spans="1:16" x14ac:dyDescent="0.25">
      <c r="A24" s="27" t="s">
        <v>73</v>
      </c>
      <c r="B24" s="34"/>
      <c r="E24" s="36" t="s">
        <v>1518</v>
      </c>
      <c r="J24" s="35"/>
    </row>
    <row r="25" spans="1:16" ht="285" x14ac:dyDescent="0.25">
      <c r="A25" s="27" t="s">
        <v>75</v>
      </c>
      <c r="B25" s="34"/>
      <c r="E25" s="29" t="s">
        <v>265</v>
      </c>
      <c r="J25" s="35"/>
    </row>
    <row r="26" spans="1:16" x14ac:dyDescent="0.25">
      <c r="A26" s="27" t="s">
        <v>66</v>
      </c>
      <c r="B26" s="27">
        <v>5</v>
      </c>
      <c r="C26" s="28" t="s">
        <v>262</v>
      </c>
      <c r="D26" s="27" t="s">
        <v>77</v>
      </c>
      <c r="E26" s="29" t="s">
        <v>263</v>
      </c>
      <c r="F26" s="30" t="s">
        <v>198</v>
      </c>
      <c r="G26" s="31">
        <v>9.59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x14ac:dyDescent="0.25">
      <c r="A27" s="27" t="s">
        <v>71</v>
      </c>
      <c r="B27" s="34"/>
      <c r="E27" s="29" t="s">
        <v>1048</v>
      </c>
      <c r="J27" s="35"/>
    </row>
    <row r="28" spans="1:16" ht="45" x14ac:dyDescent="0.25">
      <c r="A28" s="27" t="s">
        <v>73</v>
      </c>
      <c r="B28" s="34"/>
      <c r="E28" s="36" t="s">
        <v>1519</v>
      </c>
      <c r="J28" s="35"/>
    </row>
    <row r="29" spans="1:16" ht="285" x14ac:dyDescent="0.25">
      <c r="A29" s="27" t="s">
        <v>75</v>
      </c>
      <c r="B29" s="34"/>
      <c r="E29" s="29" t="s">
        <v>265</v>
      </c>
      <c r="J29" s="35"/>
    </row>
    <row r="30" spans="1:16" x14ac:dyDescent="0.25">
      <c r="A30" s="27" t="s">
        <v>66</v>
      </c>
      <c r="B30" s="27">
        <v>6</v>
      </c>
      <c r="C30" s="28" t="s">
        <v>589</v>
      </c>
      <c r="D30" s="27" t="s">
        <v>84</v>
      </c>
      <c r="E30" s="29" t="s">
        <v>590</v>
      </c>
      <c r="F30" s="30" t="s">
        <v>198</v>
      </c>
      <c r="G30" s="31">
        <v>43.33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x14ac:dyDescent="0.25">
      <c r="A31" s="27" t="s">
        <v>71</v>
      </c>
      <c r="B31" s="34"/>
      <c r="E31" s="40" t="s">
        <v>84</v>
      </c>
      <c r="J31" s="35"/>
    </row>
    <row r="32" spans="1:16" x14ac:dyDescent="0.25">
      <c r="A32" s="27" t="s">
        <v>73</v>
      </c>
      <c r="B32" s="34"/>
      <c r="E32" s="36" t="s">
        <v>1520</v>
      </c>
      <c r="J32" s="35"/>
    </row>
    <row r="33" spans="1:16" ht="375" x14ac:dyDescent="0.25">
      <c r="A33" s="27" t="s">
        <v>75</v>
      </c>
      <c r="B33" s="34"/>
      <c r="E33" s="29" t="s">
        <v>592</v>
      </c>
      <c r="J33" s="35"/>
    </row>
    <row r="34" spans="1:16" x14ac:dyDescent="0.25">
      <c r="A34" s="27" t="s">
        <v>66</v>
      </c>
      <c r="B34" s="27">
        <v>7</v>
      </c>
      <c r="C34" s="28" t="s">
        <v>593</v>
      </c>
      <c r="D34" s="27" t="s">
        <v>84</v>
      </c>
      <c r="E34" s="29" t="s">
        <v>594</v>
      </c>
      <c r="F34" s="30" t="s">
        <v>198</v>
      </c>
      <c r="G34" s="31">
        <v>4.2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x14ac:dyDescent="0.25">
      <c r="A35" s="27" t="s">
        <v>71</v>
      </c>
      <c r="B35" s="34"/>
      <c r="E35" s="29" t="s">
        <v>1428</v>
      </c>
      <c r="J35" s="35"/>
    </row>
    <row r="36" spans="1:16" x14ac:dyDescent="0.25">
      <c r="A36" s="27" t="s">
        <v>73</v>
      </c>
      <c r="B36" s="34"/>
      <c r="E36" s="36" t="s">
        <v>1521</v>
      </c>
      <c r="J36" s="35"/>
    </row>
    <row r="37" spans="1:16" ht="409.5" x14ac:dyDescent="0.25">
      <c r="A37" s="27" t="s">
        <v>75</v>
      </c>
      <c r="B37" s="34"/>
      <c r="E37" s="29" t="s">
        <v>597</v>
      </c>
      <c r="J37" s="35"/>
    </row>
    <row r="38" spans="1:16" x14ac:dyDescent="0.25">
      <c r="A38" s="21" t="s">
        <v>63</v>
      </c>
      <c r="B38" s="22"/>
      <c r="C38" s="23" t="s">
        <v>625</v>
      </c>
      <c r="D38" s="24"/>
      <c r="E38" s="21" t="s">
        <v>626</v>
      </c>
      <c r="F38" s="24"/>
      <c r="G38" s="24"/>
      <c r="H38" s="24"/>
      <c r="I38" s="25">
        <f>SUMIFS(I39:I42,A39:A42,"P")</f>
        <v>0</v>
      </c>
      <c r="J38" s="26"/>
    </row>
    <row r="39" spans="1:16" x14ac:dyDescent="0.25">
      <c r="A39" s="27" t="s">
        <v>66</v>
      </c>
      <c r="B39" s="27">
        <v>8</v>
      </c>
      <c r="C39" s="28" t="s">
        <v>627</v>
      </c>
      <c r="D39" s="27" t="s">
        <v>84</v>
      </c>
      <c r="E39" s="29" t="s">
        <v>628</v>
      </c>
      <c r="F39" s="30" t="s">
        <v>198</v>
      </c>
      <c r="G39" s="31">
        <v>0.92800000000000005</v>
      </c>
      <c r="H39" s="32">
        <v>0</v>
      </c>
      <c r="I39" s="32">
        <f>ROUND(G39*H39,P4)</f>
        <v>0</v>
      </c>
      <c r="J39" s="30" t="s">
        <v>176</v>
      </c>
      <c r="O39" s="33">
        <f>I39*0.21</f>
        <v>0</v>
      </c>
      <c r="P39">
        <v>3</v>
      </c>
    </row>
    <row r="40" spans="1:16" x14ac:dyDescent="0.25">
      <c r="A40" s="27" t="s">
        <v>71</v>
      </c>
      <c r="B40" s="34"/>
      <c r="E40" s="29" t="s">
        <v>1522</v>
      </c>
      <c r="J40" s="35"/>
    </row>
    <row r="41" spans="1:16" x14ac:dyDescent="0.25">
      <c r="A41" s="27" t="s">
        <v>73</v>
      </c>
      <c r="B41" s="34"/>
      <c r="E41" s="36" t="s">
        <v>1523</v>
      </c>
      <c r="J41" s="35"/>
    </row>
    <row r="42" spans="1:16" ht="409.5" x14ac:dyDescent="0.25">
      <c r="A42" s="27" t="s">
        <v>75</v>
      </c>
      <c r="B42" s="34"/>
      <c r="E42" s="29" t="s">
        <v>624</v>
      </c>
      <c r="J42" s="35"/>
    </row>
    <row r="43" spans="1:16" x14ac:dyDescent="0.25">
      <c r="A43" s="21" t="s">
        <v>63</v>
      </c>
      <c r="B43" s="22"/>
      <c r="C43" s="23" t="s">
        <v>690</v>
      </c>
      <c r="D43" s="24"/>
      <c r="E43" s="21" t="s">
        <v>691</v>
      </c>
      <c r="F43" s="24"/>
      <c r="G43" s="24"/>
      <c r="H43" s="24"/>
      <c r="I43" s="25">
        <f>SUMIFS(I44:I63,A44:A63,"P")</f>
        <v>0</v>
      </c>
      <c r="J43" s="26"/>
    </row>
    <row r="44" spans="1:16" ht="30" x14ac:dyDescent="0.25">
      <c r="A44" s="27" t="s">
        <v>66</v>
      </c>
      <c r="B44" s="27">
        <v>9</v>
      </c>
      <c r="C44" s="28" t="s">
        <v>1524</v>
      </c>
      <c r="D44" s="27" t="s">
        <v>84</v>
      </c>
      <c r="E44" s="29" t="s">
        <v>1525</v>
      </c>
      <c r="F44" s="30" t="s">
        <v>332</v>
      </c>
      <c r="G44" s="31">
        <v>4.5</v>
      </c>
      <c r="H44" s="32">
        <v>0</v>
      </c>
      <c r="I44" s="32">
        <f>ROUND(G44*H44,P4)</f>
        <v>0</v>
      </c>
      <c r="J44" s="30" t="s">
        <v>1043</v>
      </c>
      <c r="O44" s="33">
        <f>I44*0.21</f>
        <v>0</v>
      </c>
      <c r="P44">
        <v>3</v>
      </c>
    </row>
    <row r="45" spans="1:16" x14ac:dyDescent="0.25">
      <c r="A45" s="27" t="s">
        <v>71</v>
      </c>
      <c r="B45" s="34"/>
      <c r="E45" s="40" t="s">
        <v>84</v>
      </c>
      <c r="J45" s="35"/>
    </row>
    <row r="46" spans="1:16" x14ac:dyDescent="0.25">
      <c r="A46" s="27" t="s">
        <v>73</v>
      </c>
      <c r="B46" s="34"/>
      <c r="E46" s="36" t="s">
        <v>1526</v>
      </c>
      <c r="J46" s="35"/>
    </row>
    <row r="47" spans="1:16" ht="90" x14ac:dyDescent="0.25">
      <c r="A47" s="27" t="s">
        <v>75</v>
      </c>
      <c r="B47" s="34"/>
      <c r="E47" s="29" t="s">
        <v>1527</v>
      </c>
      <c r="J47" s="35"/>
    </row>
    <row r="48" spans="1:16" x14ac:dyDescent="0.25">
      <c r="A48" s="27" t="s">
        <v>66</v>
      </c>
      <c r="B48" s="27">
        <v>10</v>
      </c>
      <c r="C48" s="28" t="s">
        <v>1528</v>
      </c>
      <c r="D48" s="27" t="s">
        <v>84</v>
      </c>
      <c r="E48" s="29" t="s">
        <v>1529</v>
      </c>
      <c r="F48" s="30" t="s">
        <v>332</v>
      </c>
      <c r="G48" s="31">
        <v>104</v>
      </c>
      <c r="H48" s="32">
        <v>0</v>
      </c>
      <c r="I48" s="32">
        <f>ROUND(G48*H48,P4)</f>
        <v>0</v>
      </c>
      <c r="J48" s="30" t="s">
        <v>1043</v>
      </c>
      <c r="O48" s="33">
        <f>I48*0.21</f>
        <v>0</v>
      </c>
      <c r="P48">
        <v>3</v>
      </c>
    </row>
    <row r="49" spans="1:16" x14ac:dyDescent="0.25">
      <c r="A49" s="27" t="s">
        <v>71</v>
      </c>
      <c r="B49" s="34"/>
      <c r="E49" s="29" t="s">
        <v>1530</v>
      </c>
      <c r="J49" s="35"/>
    </row>
    <row r="50" spans="1:16" x14ac:dyDescent="0.25">
      <c r="A50" s="27" t="s">
        <v>73</v>
      </c>
      <c r="B50" s="34"/>
      <c r="E50" s="36" t="s">
        <v>1531</v>
      </c>
      <c r="J50" s="35"/>
    </row>
    <row r="51" spans="1:16" ht="105" x14ac:dyDescent="0.25">
      <c r="A51" s="27" t="s">
        <v>75</v>
      </c>
      <c r="B51" s="34"/>
      <c r="E51" s="29" t="s">
        <v>1532</v>
      </c>
      <c r="J51" s="35"/>
    </row>
    <row r="52" spans="1:16" x14ac:dyDescent="0.25">
      <c r="A52" s="27" t="s">
        <v>66</v>
      </c>
      <c r="B52" s="27">
        <v>11</v>
      </c>
      <c r="C52" s="28" t="s">
        <v>1533</v>
      </c>
      <c r="D52" s="27" t="s">
        <v>84</v>
      </c>
      <c r="E52" s="29" t="s">
        <v>1534</v>
      </c>
      <c r="F52" s="30" t="s">
        <v>332</v>
      </c>
      <c r="G52" s="31">
        <v>60</v>
      </c>
      <c r="H52" s="32">
        <v>0</v>
      </c>
      <c r="I52" s="32">
        <f>ROUND(G52*H52,P4)</f>
        <v>0</v>
      </c>
      <c r="J52" s="30" t="s">
        <v>1043</v>
      </c>
      <c r="O52" s="33">
        <f>I52*0.21</f>
        <v>0</v>
      </c>
      <c r="P52">
        <v>3</v>
      </c>
    </row>
    <row r="53" spans="1:16" x14ac:dyDescent="0.25">
      <c r="A53" s="27" t="s">
        <v>71</v>
      </c>
      <c r="B53" s="34"/>
      <c r="E53" s="40" t="s">
        <v>84</v>
      </c>
      <c r="J53" s="35"/>
    </row>
    <row r="54" spans="1:16" x14ac:dyDescent="0.25">
      <c r="A54" s="27" t="s">
        <v>73</v>
      </c>
      <c r="B54" s="34"/>
      <c r="E54" s="36" t="s">
        <v>1535</v>
      </c>
      <c r="J54" s="35"/>
    </row>
    <row r="55" spans="1:16" ht="105" x14ac:dyDescent="0.25">
      <c r="A55" s="27" t="s">
        <v>75</v>
      </c>
      <c r="B55" s="34"/>
      <c r="E55" s="29" t="s">
        <v>1438</v>
      </c>
      <c r="J55" s="35"/>
    </row>
    <row r="56" spans="1:16" x14ac:dyDescent="0.25">
      <c r="A56" s="27" t="s">
        <v>66</v>
      </c>
      <c r="B56" s="27">
        <v>12</v>
      </c>
      <c r="C56" s="28" t="s">
        <v>1536</v>
      </c>
      <c r="D56" s="27" t="s">
        <v>84</v>
      </c>
      <c r="E56" s="29" t="s">
        <v>1537</v>
      </c>
      <c r="F56" s="30" t="s">
        <v>332</v>
      </c>
      <c r="G56" s="31">
        <v>312</v>
      </c>
      <c r="H56" s="32">
        <v>0</v>
      </c>
      <c r="I56" s="32">
        <f>ROUND(G56*H56,P4)</f>
        <v>0</v>
      </c>
      <c r="J56" s="30" t="s">
        <v>1043</v>
      </c>
      <c r="O56" s="33">
        <f>I56*0.21</f>
        <v>0</v>
      </c>
      <c r="P56">
        <v>3</v>
      </c>
    </row>
    <row r="57" spans="1:16" x14ac:dyDescent="0.25">
      <c r="A57" s="27" t="s">
        <v>71</v>
      </c>
      <c r="B57" s="34"/>
      <c r="E57" s="29" t="s">
        <v>1538</v>
      </c>
      <c r="J57" s="35"/>
    </row>
    <row r="58" spans="1:16" x14ac:dyDescent="0.25">
      <c r="A58" s="27" t="s">
        <v>73</v>
      </c>
      <c r="B58" s="34"/>
      <c r="E58" s="36" t="s">
        <v>1539</v>
      </c>
      <c r="J58" s="35"/>
    </row>
    <row r="59" spans="1:16" ht="150" x14ac:dyDescent="0.25">
      <c r="A59" s="27" t="s">
        <v>75</v>
      </c>
      <c r="B59" s="34"/>
      <c r="E59" s="29" t="s">
        <v>1540</v>
      </c>
      <c r="J59" s="35"/>
    </row>
    <row r="60" spans="1:16" x14ac:dyDescent="0.25">
      <c r="A60" s="27" t="s">
        <v>66</v>
      </c>
      <c r="B60" s="27">
        <v>13</v>
      </c>
      <c r="C60" s="28" t="s">
        <v>1541</v>
      </c>
      <c r="D60" s="27" t="s">
        <v>84</v>
      </c>
      <c r="E60" s="29" t="s">
        <v>1542</v>
      </c>
      <c r="F60" s="30" t="s">
        <v>1543</v>
      </c>
      <c r="G60" s="31">
        <v>192</v>
      </c>
      <c r="H60" s="32">
        <v>0</v>
      </c>
      <c r="I60" s="32">
        <f>ROUND(G60*H60,P4)</f>
        <v>0</v>
      </c>
      <c r="J60" s="30" t="s">
        <v>1043</v>
      </c>
      <c r="O60" s="33">
        <f>I60*0.21</f>
        <v>0</v>
      </c>
      <c r="P60">
        <v>3</v>
      </c>
    </row>
    <row r="61" spans="1:16" x14ac:dyDescent="0.25">
      <c r="A61" s="27" t="s">
        <v>71</v>
      </c>
      <c r="B61" s="34"/>
      <c r="E61" s="29" t="s">
        <v>1544</v>
      </c>
      <c r="J61" s="35"/>
    </row>
    <row r="62" spans="1:16" x14ac:dyDescent="0.25">
      <c r="A62" s="27" t="s">
        <v>73</v>
      </c>
      <c r="B62" s="34"/>
      <c r="E62" s="36" t="s">
        <v>1545</v>
      </c>
      <c r="J62" s="35"/>
    </row>
    <row r="63" spans="1:16" ht="240" x14ac:dyDescent="0.25">
      <c r="A63" s="27" t="s">
        <v>75</v>
      </c>
      <c r="B63" s="34"/>
      <c r="E63" s="29" t="s">
        <v>1546</v>
      </c>
      <c r="J63" s="35"/>
    </row>
    <row r="64" spans="1:16" x14ac:dyDescent="0.25">
      <c r="A64" s="21" t="s">
        <v>63</v>
      </c>
      <c r="B64" s="22"/>
      <c r="C64" s="23" t="s">
        <v>413</v>
      </c>
      <c r="D64" s="24"/>
      <c r="E64" s="21" t="s">
        <v>414</v>
      </c>
      <c r="F64" s="24"/>
      <c r="G64" s="24"/>
      <c r="H64" s="24"/>
      <c r="I64" s="25">
        <f>SUMIFS(I65:I76,A65:A76,"P")</f>
        <v>0</v>
      </c>
      <c r="J64" s="26"/>
    </row>
    <row r="65" spans="1:16" x14ac:dyDescent="0.25">
      <c r="A65" s="27" t="s">
        <v>66</v>
      </c>
      <c r="B65" s="27">
        <v>14</v>
      </c>
      <c r="C65" s="28" t="s">
        <v>415</v>
      </c>
      <c r="D65" s="27" t="s">
        <v>84</v>
      </c>
      <c r="E65" s="29" t="s">
        <v>416</v>
      </c>
      <c r="F65" s="30" t="s">
        <v>332</v>
      </c>
      <c r="G65" s="31">
        <v>26.5</v>
      </c>
      <c r="H65" s="32">
        <v>0</v>
      </c>
      <c r="I65" s="32">
        <f>ROUND(G65*H65,P4)</f>
        <v>0</v>
      </c>
      <c r="J65" s="30" t="s">
        <v>1043</v>
      </c>
      <c r="O65" s="33">
        <f>I65*0.21</f>
        <v>0</v>
      </c>
      <c r="P65">
        <v>3</v>
      </c>
    </row>
    <row r="66" spans="1:16" ht="45" x14ac:dyDescent="0.25">
      <c r="A66" s="27" t="s">
        <v>71</v>
      </c>
      <c r="B66" s="34"/>
      <c r="E66" s="29" t="s">
        <v>1547</v>
      </c>
      <c r="J66" s="35"/>
    </row>
    <row r="67" spans="1:16" x14ac:dyDescent="0.25">
      <c r="A67" s="27" t="s">
        <v>73</v>
      </c>
      <c r="B67" s="34"/>
      <c r="E67" s="36" t="s">
        <v>1548</v>
      </c>
      <c r="J67" s="35"/>
    </row>
    <row r="68" spans="1:16" ht="315" x14ac:dyDescent="0.25">
      <c r="A68" s="27" t="s">
        <v>75</v>
      </c>
      <c r="B68" s="34"/>
      <c r="E68" s="29" t="s">
        <v>419</v>
      </c>
      <c r="J68" s="35"/>
    </row>
    <row r="69" spans="1:16" x14ac:dyDescent="0.25">
      <c r="A69" s="27" t="s">
        <v>66</v>
      </c>
      <c r="B69" s="27">
        <v>15</v>
      </c>
      <c r="C69" s="28" t="s">
        <v>1503</v>
      </c>
      <c r="D69" s="27" t="s">
        <v>84</v>
      </c>
      <c r="E69" s="29" t="s">
        <v>1504</v>
      </c>
      <c r="F69" s="30" t="s">
        <v>332</v>
      </c>
      <c r="G69" s="31">
        <v>22</v>
      </c>
      <c r="H69" s="32">
        <v>0</v>
      </c>
      <c r="I69" s="32">
        <f>ROUND(G69*H69,P4)</f>
        <v>0</v>
      </c>
      <c r="J69" s="30" t="s">
        <v>1043</v>
      </c>
      <c r="O69" s="33">
        <f>I69*0.21</f>
        <v>0</v>
      </c>
      <c r="P69">
        <v>3</v>
      </c>
    </row>
    <row r="70" spans="1:16" ht="30" x14ac:dyDescent="0.25">
      <c r="A70" s="27" t="s">
        <v>71</v>
      </c>
      <c r="B70" s="34"/>
      <c r="E70" s="29" t="s">
        <v>1549</v>
      </c>
      <c r="J70" s="35"/>
    </row>
    <row r="71" spans="1:16" x14ac:dyDescent="0.25">
      <c r="A71" s="27" t="s">
        <v>73</v>
      </c>
      <c r="B71" s="34"/>
      <c r="E71" s="36" t="s">
        <v>1550</v>
      </c>
      <c r="J71" s="35"/>
    </row>
    <row r="72" spans="1:16" ht="315" x14ac:dyDescent="0.25">
      <c r="A72" s="27" t="s">
        <v>75</v>
      </c>
      <c r="B72" s="34"/>
      <c r="E72" s="29" t="s">
        <v>419</v>
      </c>
      <c r="J72" s="35"/>
    </row>
    <row r="73" spans="1:16" x14ac:dyDescent="0.25">
      <c r="A73" s="27" t="s">
        <v>66</v>
      </c>
      <c r="B73" s="27">
        <v>16</v>
      </c>
      <c r="C73" s="28" t="s">
        <v>1507</v>
      </c>
      <c r="D73" s="27" t="s">
        <v>84</v>
      </c>
      <c r="E73" s="29" t="s">
        <v>1508</v>
      </c>
      <c r="F73" s="30" t="s">
        <v>198</v>
      </c>
      <c r="G73" s="31">
        <v>5.5650000000000004</v>
      </c>
      <c r="H73" s="32">
        <v>0</v>
      </c>
      <c r="I73" s="32">
        <f>ROUND(G73*H73,P4)</f>
        <v>0</v>
      </c>
      <c r="J73" s="30" t="s">
        <v>1043</v>
      </c>
      <c r="O73" s="33">
        <f>I73*0.21</f>
        <v>0</v>
      </c>
      <c r="P73">
        <v>3</v>
      </c>
    </row>
    <row r="74" spans="1:16" x14ac:dyDescent="0.25">
      <c r="A74" s="27" t="s">
        <v>71</v>
      </c>
      <c r="B74" s="34"/>
      <c r="E74" s="40" t="s">
        <v>84</v>
      </c>
      <c r="J74" s="35"/>
    </row>
    <row r="75" spans="1:16" x14ac:dyDescent="0.25">
      <c r="A75" s="27" t="s">
        <v>73</v>
      </c>
      <c r="B75" s="34"/>
      <c r="E75" s="36" t="s">
        <v>1551</v>
      </c>
      <c r="J75" s="35"/>
    </row>
    <row r="76" spans="1:16" ht="409.5" x14ac:dyDescent="0.25">
      <c r="A76" s="27" t="s">
        <v>75</v>
      </c>
      <c r="B76" s="37"/>
      <c r="C76" s="38"/>
      <c r="D76" s="38"/>
      <c r="E76" s="29" t="s">
        <v>1511</v>
      </c>
      <c r="F76" s="38"/>
      <c r="G76" s="38"/>
      <c r="H76" s="38"/>
      <c r="I76" s="38"/>
      <c r="J76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0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37</v>
      </c>
      <c r="I3" s="16">
        <f>SUMIFS(I8:I108,A8:A108,"SD")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37</v>
      </c>
      <c r="D4" s="45"/>
      <c r="E4" s="14" t="s">
        <v>38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SUMIFS(I9:I20,A9:A20,"P")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2.72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1552</v>
      </c>
      <c r="J10" s="35"/>
    </row>
    <row r="11" spans="1:16" x14ac:dyDescent="0.25">
      <c r="A11" s="27" t="s">
        <v>73</v>
      </c>
      <c r="B11" s="34"/>
      <c r="E11" s="36" t="s">
        <v>1553</v>
      </c>
      <c r="J11" s="35"/>
    </row>
    <row r="12" spans="1:16" x14ac:dyDescent="0.25">
      <c r="A12" s="27" t="s">
        <v>75</v>
      </c>
      <c r="B12" s="34"/>
      <c r="E12" s="40"/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7.0000000000000001E-3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35" x14ac:dyDescent="0.25">
      <c r="A14" s="27" t="s">
        <v>71</v>
      </c>
      <c r="B14" s="34"/>
      <c r="E14" s="29" t="s">
        <v>1554</v>
      </c>
      <c r="J14" s="35"/>
    </row>
    <row r="15" spans="1:16" ht="30" x14ac:dyDescent="0.25">
      <c r="A15" s="27" t="s">
        <v>73</v>
      </c>
      <c r="B15" s="34"/>
      <c r="E15" s="36" t="s">
        <v>1555</v>
      </c>
      <c r="J15" s="35"/>
    </row>
    <row r="16" spans="1:16" x14ac:dyDescent="0.25">
      <c r="A16" s="27" t="s">
        <v>75</v>
      </c>
      <c r="B16" s="34"/>
      <c r="E16" s="40" t="s">
        <v>84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5.76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50" x14ac:dyDescent="0.25">
      <c r="A18" s="27" t="s">
        <v>71</v>
      </c>
      <c r="B18" s="34"/>
      <c r="E18" s="29" t="s">
        <v>1556</v>
      </c>
      <c r="J18" s="35"/>
    </row>
    <row r="19" spans="1:16" x14ac:dyDescent="0.25">
      <c r="A19" s="27" t="s">
        <v>73</v>
      </c>
      <c r="B19" s="34"/>
      <c r="E19" s="36" t="s">
        <v>1557</v>
      </c>
      <c r="J19" s="35"/>
    </row>
    <row r="20" spans="1:16" x14ac:dyDescent="0.25">
      <c r="A20" s="27" t="s">
        <v>75</v>
      </c>
      <c r="B20" s="34"/>
      <c r="E20" s="40" t="s">
        <v>84</v>
      </c>
      <c r="J20" s="35"/>
    </row>
    <row r="21" spans="1:16" x14ac:dyDescent="0.25">
      <c r="A21" s="21" t="s">
        <v>63</v>
      </c>
      <c r="B21" s="22"/>
      <c r="C21" s="23" t="s">
        <v>161</v>
      </c>
      <c r="D21" s="24"/>
      <c r="E21" s="21" t="s">
        <v>162</v>
      </c>
      <c r="F21" s="24"/>
      <c r="G21" s="24"/>
      <c r="H21" s="24"/>
      <c r="I21" s="25">
        <f>SUMIFS(I22:I53,A22:A53,"P")</f>
        <v>0</v>
      </c>
      <c r="J21" s="26"/>
    </row>
    <row r="22" spans="1:16" x14ac:dyDescent="0.25">
      <c r="A22" s="27" t="s">
        <v>66</v>
      </c>
      <c r="B22" s="27">
        <v>4</v>
      </c>
      <c r="C22" s="28" t="s">
        <v>784</v>
      </c>
      <c r="D22" s="27" t="s">
        <v>84</v>
      </c>
      <c r="E22" s="29" t="s">
        <v>785</v>
      </c>
      <c r="F22" s="30" t="s">
        <v>198</v>
      </c>
      <c r="G22" s="31">
        <v>0.4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30" x14ac:dyDescent="0.25">
      <c r="A23" s="27" t="s">
        <v>71</v>
      </c>
      <c r="B23" s="34"/>
      <c r="E23" s="29" t="s">
        <v>1558</v>
      </c>
      <c r="J23" s="35"/>
    </row>
    <row r="24" spans="1:16" x14ac:dyDescent="0.25">
      <c r="A24" s="27" t="s">
        <v>73</v>
      </c>
      <c r="B24" s="34"/>
      <c r="E24" s="36" t="s">
        <v>1559</v>
      </c>
      <c r="J24" s="35"/>
    </row>
    <row r="25" spans="1:16" x14ac:dyDescent="0.25">
      <c r="A25" s="27" t="s">
        <v>75</v>
      </c>
      <c r="B25" s="34"/>
      <c r="E25" s="40" t="s">
        <v>84</v>
      </c>
      <c r="J25" s="35"/>
    </row>
    <row r="26" spans="1:16" ht="30" x14ac:dyDescent="0.25">
      <c r="A26" s="27" t="s">
        <v>66</v>
      </c>
      <c r="B26" s="27">
        <v>5</v>
      </c>
      <c r="C26" s="28" t="s">
        <v>206</v>
      </c>
      <c r="D26" s="27" t="s">
        <v>84</v>
      </c>
      <c r="E26" s="29" t="s">
        <v>207</v>
      </c>
      <c r="F26" s="30" t="s">
        <v>198</v>
      </c>
      <c r="G26" s="31">
        <v>3.2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x14ac:dyDescent="0.25">
      <c r="A27" s="27" t="s">
        <v>71</v>
      </c>
      <c r="B27" s="34"/>
      <c r="E27" s="29" t="s">
        <v>1560</v>
      </c>
      <c r="J27" s="35"/>
    </row>
    <row r="28" spans="1:16" x14ac:dyDescent="0.25">
      <c r="A28" s="27" t="s">
        <v>73</v>
      </c>
      <c r="B28" s="34"/>
      <c r="E28" s="36" t="s">
        <v>1561</v>
      </c>
      <c r="J28" s="35"/>
    </row>
    <row r="29" spans="1:16" x14ac:dyDescent="0.25">
      <c r="A29" s="27" t="s">
        <v>75</v>
      </c>
      <c r="B29" s="34"/>
      <c r="E29" s="40" t="s">
        <v>84</v>
      </c>
      <c r="J29" s="35"/>
    </row>
    <row r="30" spans="1:16" x14ac:dyDescent="0.25">
      <c r="A30" s="27" t="s">
        <v>66</v>
      </c>
      <c r="B30" s="27">
        <v>6</v>
      </c>
      <c r="C30" s="28" t="s">
        <v>235</v>
      </c>
      <c r="D30" s="27" t="s">
        <v>84</v>
      </c>
      <c r="E30" s="29" t="s">
        <v>236</v>
      </c>
      <c r="F30" s="30" t="s">
        <v>198</v>
      </c>
      <c r="G30" s="31">
        <v>80.040000000000006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x14ac:dyDescent="0.25">
      <c r="A31" s="27" t="s">
        <v>71</v>
      </c>
      <c r="B31" s="34"/>
      <c r="E31" s="29" t="s">
        <v>1562</v>
      </c>
      <c r="J31" s="35"/>
    </row>
    <row r="32" spans="1:16" x14ac:dyDescent="0.25">
      <c r="A32" s="27" t="s">
        <v>73</v>
      </c>
      <c r="B32" s="34"/>
      <c r="E32" s="36" t="s">
        <v>1563</v>
      </c>
      <c r="J32" s="35"/>
    </row>
    <row r="33" spans="1:16" ht="409.5" x14ac:dyDescent="0.25">
      <c r="A33" s="27" t="s">
        <v>75</v>
      </c>
      <c r="B33" s="34"/>
      <c r="E33" s="29" t="s">
        <v>239</v>
      </c>
      <c r="J33" s="35"/>
    </row>
    <row r="34" spans="1:16" x14ac:dyDescent="0.25">
      <c r="A34" s="27" t="s">
        <v>66</v>
      </c>
      <c r="B34" s="27">
        <v>7</v>
      </c>
      <c r="C34" s="28" t="s">
        <v>571</v>
      </c>
      <c r="D34" s="27" t="s">
        <v>84</v>
      </c>
      <c r="E34" s="29" t="s">
        <v>572</v>
      </c>
      <c r="F34" s="30" t="s">
        <v>198</v>
      </c>
      <c r="G34" s="31">
        <v>65.8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x14ac:dyDescent="0.25">
      <c r="A35" s="27" t="s">
        <v>71</v>
      </c>
      <c r="B35" s="34"/>
      <c r="E35" s="29" t="s">
        <v>1564</v>
      </c>
      <c r="J35" s="35"/>
    </row>
    <row r="36" spans="1:16" ht="30" x14ac:dyDescent="0.25">
      <c r="A36" s="27" t="s">
        <v>73</v>
      </c>
      <c r="B36" s="34"/>
      <c r="E36" s="36" t="s">
        <v>1565</v>
      </c>
      <c r="J36" s="35"/>
    </row>
    <row r="37" spans="1:16" x14ac:dyDescent="0.25">
      <c r="A37" s="27" t="s">
        <v>75</v>
      </c>
      <c r="B37" s="34"/>
      <c r="E37" s="40" t="s">
        <v>84</v>
      </c>
      <c r="J37" s="35"/>
    </row>
    <row r="38" spans="1:16" x14ac:dyDescent="0.25">
      <c r="A38" s="27" t="s">
        <v>66</v>
      </c>
      <c r="B38" s="27">
        <v>8</v>
      </c>
      <c r="C38" s="28" t="s">
        <v>576</v>
      </c>
      <c r="D38" s="27" t="s">
        <v>84</v>
      </c>
      <c r="E38" s="29" t="s">
        <v>1566</v>
      </c>
      <c r="F38" s="30" t="s">
        <v>198</v>
      </c>
      <c r="G38" s="31">
        <v>15.84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30" x14ac:dyDescent="0.25">
      <c r="A39" s="27" t="s">
        <v>71</v>
      </c>
      <c r="B39" s="34"/>
      <c r="E39" s="29" t="s">
        <v>1567</v>
      </c>
      <c r="J39" s="35"/>
    </row>
    <row r="40" spans="1:16" ht="30" x14ac:dyDescent="0.25">
      <c r="A40" s="27" t="s">
        <v>73</v>
      </c>
      <c r="B40" s="34"/>
      <c r="E40" s="36" t="s">
        <v>1568</v>
      </c>
      <c r="J40" s="35"/>
    </row>
    <row r="41" spans="1:16" x14ac:dyDescent="0.25">
      <c r="A41" s="27" t="s">
        <v>75</v>
      </c>
      <c r="B41" s="34"/>
      <c r="E41" s="40" t="s">
        <v>84</v>
      </c>
      <c r="J41" s="35"/>
    </row>
    <row r="42" spans="1:16" x14ac:dyDescent="0.25">
      <c r="A42" s="27" t="s">
        <v>66</v>
      </c>
      <c r="B42" s="27">
        <v>9</v>
      </c>
      <c r="C42" s="28" t="s">
        <v>262</v>
      </c>
      <c r="D42" s="27" t="s">
        <v>68</v>
      </c>
      <c r="E42" s="29" t="s">
        <v>263</v>
      </c>
      <c r="F42" s="30" t="s">
        <v>198</v>
      </c>
      <c r="G42" s="31">
        <v>80.040000000000006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x14ac:dyDescent="0.25">
      <c r="A43" s="27" t="s">
        <v>71</v>
      </c>
      <c r="B43" s="34"/>
      <c r="E43" s="29" t="s">
        <v>1517</v>
      </c>
      <c r="J43" s="35"/>
    </row>
    <row r="44" spans="1:16" ht="45" x14ac:dyDescent="0.25">
      <c r="A44" s="27" t="s">
        <v>73</v>
      </c>
      <c r="B44" s="34"/>
      <c r="E44" s="36" t="s">
        <v>1569</v>
      </c>
      <c r="J44" s="35"/>
    </row>
    <row r="45" spans="1:16" ht="285" x14ac:dyDescent="0.25">
      <c r="A45" s="27" t="s">
        <v>75</v>
      </c>
      <c r="B45" s="34"/>
      <c r="E45" s="29" t="s">
        <v>265</v>
      </c>
      <c r="J45" s="35"/>
    </row>
    <row r="46" spans="1:16" x14ac:dyDescent="0.25">
      <c r="A46" s="27" t="s">
        <v>66</v>
      </c>
      <c r="B46" s="27">
        <v>10</v>
      </c>
      <c r="C46" s="28" t="s">
        <v>262</v>
      </c>
      <c r="D46" s="27" t="s">
        <v>77</v>
      </c>
      <c r="E46" s="29" t="s">
        <v>263</v>
      </c>
      <c r="F46" s="30" t="s">
        <v>198</v>
      </c>
      <c r="G46" s="31">
        <v>1.6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x14ac:dyDescent="0.25">
      <c r="A47" s="27" t="s">
        <v>71</v>
      </c>
      <c r="B47" s="34"/>
      <c r="E47" s="29" t="s">
        <v>1570</v>
      </c>
      <c r="J47" s="35"/>
    </row>
    <row r="48" spans="1:16" ht="60" x14ac:dyDescent="0.25">
      <c r="A48" s="27" t="s">
        <v>73</v>
      </c>
      <c r="B48" s="34"/>
      <c r="E48" s="36" t="s">
        <v>1571</v>
      </c>
      <c r="J48" s="35"/>
    </row>
    <row r="49" spans="1:16" ht="285" x14ac:dyDescent="0.25">
      <c r="A49" s="27" t="s">
        <v>75</v>
      </c>
      <c r="B49" s="34"/>
      <c r="E49" s="29" t="s">
        <v>265</v>
      </c>
      <c r="J49" s="35"/>
    </row>
    <row r="50" spans="1:16" x14ac:dyDescent="0.25">
      <c r="A50" s="27" t="s">
        <v>66</v>
      </c>
      <c r="B50" s="27">
        <v>11</v>
      </c>
      <c r="C50" s="28" t="s">
        <v>589</v>
      </c>
      <c r="D50" s="27" t="s">
        <v>84</v>
      </c>
      <c r="E50" s="29" t="s">
        <v>1572</v>
      </c>
      <c r="F50" s="30" t="s">
        <v>198</v>
      </c>
      <c r="G50" s="31">
        <v>80.040000000000006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x14ac:dyDescent="0.25">
      <c r="A51" s="27" t="s">
        <v>71</v>
      </c>
      <c r="B51" s="34"/>
      <c r="E51" s="40" t="s">
        <v>84</v>
      </c>
      <c r="J51" s="35"/>
    </row>
    <row r="52" spans="1:16" x14ac:dyDescent="0.25">
      <c r="A52" s="27" t="s">
        <v>73</v>
      </c>
      <c r="B52" s="34"/>
      <c r="E52" s="36" t="s">
        <v>1563</v>
      </c>
      <c r="J52" s="35"/>
    </row>
    <row r="53" spans="1:16" x14ac:dyDescent="0.25">
      <c r="A53" s="27" t="s">
        <v>75</v>
      </c>
      <c r="B53" s="34"/>
      <c r="E53" s="40" t="s">
        <v>84</v>
      </c>
      <c r="J53" s="35"/>
    </row>
    <row r="54" spans="1:16" x14ac:dyDescent="0.25">
      <c r="A54" s="21" t="s">
        <v>63</v>
      </c>
      <c r="B54" s="22"/>
      <c r="C54" s="23" t="s">
        <v>350</v>
      </c>
      <c r="D54" s="24"/>
      <c r="E54" s="21" t="s">
        <v>351</v>
      </c>
      <c r="F54" s="24"/>
      <c r="G54" s="24"/>
      <c r="H54" s="24"/>
      <c r="I54" s="25">
        <f>SUMIFS(I55:I62,A55:A62,"P")</f>
        <v>0</v>
      </c>
      <c r="J54" s="26"/>
    </row>
    <row r="55" spans="1:16" x14ac:dyDescent="0.25">
      <c r="A55" s="27" t="s">
        <v>66</v>
      </c>
      <c r="B55" s="27">
        <v>12</v>
      </c>
      <c r="C55" s="28" t="s">
        <v>1573</v>
      </c>
      <c r="D55" s="27" t="s">
        <v>84</v>
      </c>
      <c r="E55" s="29" t="s">
        <v>1574</v>
      </c>
      <c r="F55" s="30" t="s">
        <v>198</v>
      </c>
      <c r="G55" s="31">
        <v>3.2</v>
      </c>
      <c r="H55" s="32">
        <v>0</v>
      </c>
      <c r="I55" s="32">
        <f>ROUND(G55*H55,P4)</f>
        <v>0</v>
      </c>
      <c r="J55" s="30" t="s">
        <v>176</v>
      </c>
      <c r="O55" s="33">
        <f>I55*0.21</f>
        <v>0</v>
      </c>
      <c r="P55">
        <v>3</v>
      </c>
    </row>
    <row r="56" spans="1:16" x14ac:dyDescent="0.25">
      <c r="A56" s="27" t="s">
        <v>71</v>
      </c>
      <c r="B56" s="34"/>
      <c r="E56" s="40" t="s">
        <v>84</v>
      </c>
      <c r="J56" s="35"/>
    </row>
    <row r="57" spans="1:16" ht="30" x14ac:dyDescent="0.25">
      <c r="A57" s="27" t="s">
        <v>73</v>
      </c>
      <c r="B57" s="34"/>
      <c r="E57" s="36" t="s">
        <v>1575</v>
      </c>
      <c r="J57" s="35"/>
    </row>
    <row r="58" spans="1:16" x14ac:dyDescent="0.25">
      <c r="A58" s="27" t="s">
        <v>75</v>
      </c>
      <c r="B58" s="34"/>
      <c r="E58" s="40" t="s">
        <v>84</v>
      </c>
      <c r="J58" s="35"/>
    </row>
    <row r="59" spans="1:16" x14ac:dyDescent="0.25">
      <c r="A59" s="27" t="s">
        <v>66</v>
      </c>
      <c r="B59" s="27">
        <v>13</v>
      </c>
      <c r="C59" s="28" t="s">
        <v>1576</v>
      </c>
      <c r="D59" s="27" t="s">
        <v>84</v>
      </c>
      <c r="E59" s="29" t="s">
        <v>1577</v>
      </c>
      <c r="F59" s="30" t="s">
        <v>198</v>
      </c>
      <c r="G59" s="31">
        <v>0.4</v>
      </c>
      <c r="H59" s="32">
        <v>0</v>
      </c>
      <c r="I59" s="32">
        <f>ROUND(G59*H59,P4)</f>
        <v>0</v>
      </c>
      <c r="J59" s="30" t="s">
        <v>176</v>
      </c>
      <c r="O59" s="33">
        <f>I59*0.21</f>
        <v>0</v>
      </c>
      <c r="P59">
        <v>3</v>
      </c>
    </row>
    <row r="60" spans="1:16" x14ac:dyDescent="0.25">
      <c r="A60" s="27" t="s">
        <v>71</v>
      </c>
      <c r="B60" s="34"/>
      <c r="E60" s="40" t="s">
        <v>84</v>
      </c>
      <c r="J60" s="35"/>
    </row>
    <row r="61" spans="1:16" ht="30" x14ac:dyDescent="0.25">
      <c r="A61" s="27" t="s">
        <v>73</v>
      </c>
      <c r="B61" s="34"/>
      <c r="E61" s="36" t="s">
        <v>1578</v>
      </c>
      <c r="J61" s="35"/>
    </row>
    <row r="62" spans="1:16" x14ac:dyDescent="0.25">
      <c r="A62" s="27" t="s">
        <v>75</v>
      </c>
      <c r="B62" s="34"/>
      <c r="E62" s="40" t="s">
        <v>84</v>
      </c>
      <c r="J62" s="35"/>
    </row>
    <row r="63" spans="1:16" x14ac:dyDescent="0.25">
      <c r="A63" s="21" t="s">
        <v>63</v>
      </c>
      <c r="B63" s="22"/>
      <c r="C63" s="23" t="s">
        <v>413</v>
      </c>
      <c r="D63" s="24"/>
      <c r="E63" s="21" t="s">
        <v>414</v>
      </c>
      <c r="F63" s="24"/>
      <c r="G63" s="24"/>
      <c r="H63" s="24"/>
      <c r="I63" s="25">
        <f>SUMIFS(I64:I99,A64:A99,"P")</f>
        <v>0</v>
      </c>
      <c r="J63" s="26"/>
    </row>
    <row r="64" spans="1:16" ht="30" x14ac:dyDescent="0.25">
      <c r="A64" s="27" t="s">
        <v>66</v>
      </c>
      <c r="B64" s="27">
        <v>14</v>
      </c>
      <c r="C64" s="28" t="s">
        <v>1579</v>
      </c>
      <c r="D64" s="27" t="s">
        <v>84</v>
      </c>
      <c r="E64" s="29" t="s">
        <v>1580</v>
      </c>
      <c r="F64" s="30" t="s">
        <v>332</v>
      </c>
      <c r="G64" s="31">
        <v>25.44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x14ac:dyDescent="0.25">
      <c r="A65" s="27" t="s">
        <v>71</v>
      </c>
      <c r="B65" s="34"/>
      <c r="E65" s="40" t="s">
        <v>84</v>
      </c>
      <c r="J65" s="35"/>
    </row>
    <row r="66" spans="1:16" ht="30" x14ac:dyDescent="0.25">
      <c r="A66" s="27" t="s">
        <v>73</v>
      </c>
      <c r="B66" s="34"/>
      <c r="E66" s="36" t="s">
        <v>1581</v>
      </c>
      <c r="J66" s="35"/>
    </row>
    <row r="67" spans="1:16" x14ac:dyDescent="0.25">
      <c r="A67" s="27" t="s">
        <v>75</v>
      </c>
      <c r="B67" s="34"/>
      <c r="E67" s="40" t="s">
        <v>84</v>
      </c>
      <c r="J67" s="35"/>
    </row>
    <row r="68" spans="1:16" x14ac:dyDescent="0.25">
      <c r="A68" s="27" t="s">
        <v>66</v>
      </c>
      <c r="B68" s="27">
        <v>15</v>
      </c>
      <c r="C68" s="28" t="s">
        <v>1582</v>
      </c>
      <c r="D68" s="27" t="s">
        <v>84</v>
      </c>
      <c r="E68" s="29" t="s">
        <v>1583</v>
      </c>
      <c r="F68" s="30" t="s">
        <v>332</v>
      </c>
      <c r="G68" s="31">
        <v>13.42</v>
      </c>
      <c r="H68" s="32">
        <v>0</v>
      </c>
      <c r="I68" s="32">
        <f>ROUND(G68*H68,P4)</f>
        <v>0</v>
      </c>
      <c r="J68" s="30" t="s">
        <v>176</v>
      </c>
      <c r="O68" s="33">
        <f>I68*0.21</f>
        <v>0</v>
      </c>
      <c r="P68">
        <v>3</v>
      </c>
    </row>
    <row r="69" spans="1:16" x14ac:dyDescent="0.25">
      <c r="A69" s="27" t="s">
        <v>71</v>
      </c>
      <c r="B69" s="34"/>
      <c r="E69" s="40" t="s">
        <v>84</v>
      </c>
      <c r="J69" s="35"/>
    </row>
    <row r="70" spans="1:16" ht="30" x14ac:dyDescent="0.25">
      <c r="A70" s="27" t="s">
        <v>73</v>
      </c>
      <c r="B70" s="34"/>
      <c r="E70" s="36" t="s">
        <v>1584</v>
      </c>
      <c r="J70" s="35"/>
    </row>
    <row r="71" spans="1:16" x14ac:dyDescent="0.25">
      <c r="A71" s="27" t="s">
        <v>75</v>
      </c>
      <c r="B71" s="34"/>
      <c r="E71" s="40" t="s">
        <v>84</v>
      </c>
      <c r="J71" s="35"/>
    </row>
    <row r="72" spans="1:16" x14ac:dyDescent="0.25">
      <c r="A72" s="27" t="s">
        <v>66</v>
      </c>
      <c r="B72" s="27">
        <v>16</v>
      </c>
      <c r="C72" s="28" t="s">
        <v>1585</v>
      </c>
      <c r="D72" s="27" t="s">
        <v>84</v>
      </c>
      <c r="E72" s="29" t="s">
        <v>1586</v>
      </c>
      <c r="F72" s="30" t="s">
        <v>332</v>
      </c>
      <c r="G72" s="31">
        <v>13.42</v>
      </c>
      <c r="H72" s="32">
        <v>0</v>
      </c>
      <c r="I72" s="32">
        <f>ROUND(G72*H72,P4)</f>
        <v>0</v>
      </c>
      <c r="J72" s="30" t="s">
        <v>176</v>
      </c>
      <c r="O72" s="33">
        <f>I72*0.21</f>
        <v>0</v>
      </c>
      <c r="P72">
        <v>3</v>
      </c>
    </row>
    <row r="73" spans="1:16" x14ac:dyDescent="0.25">
      <c r="A73" s="27" t="s">
        <v>71</v>
      </c>
      <c r="B73" s="34"/>
      <c r="E73" s="40" t="s">
        <v>84</v>
      </c>
      <c r="J73" s="35"/>
    </row>
    <row r="74" spans="1:16" ht="30" x14ac:dyDescent="0.25">
      <c r="A74" s="27" t="s">
        <v>73</v>
      </c>
      <c r="B74" s="34"/>
      <c r="E74" s="36" t="s">
        <v>1584</v>
      </c>
      <c r="J74" s="35"/>
    </row>
    <row r="75" spans="1:16" x14ac:dyDescent="0.25">
      <c r="A75" s="27" t="s">
        <v>75</v>
      </c>
      <c r="B75" s="34"/>
      <c r="E75" s="40" t="s">
        <v>84</v>
      </c>
      <c r="J75" s="35"/>
    </row>
    <row r="76" spans="1:16" x14ac:dyDescent="0.25">
      <c r="A76" s="27" t="s">
        <v>66</v>
      </c>
      <c r="B76" s="27">
        <v>17</v>
      </c>
      <c r="C76" s="28" t="s">
        <v>1587</v>
      </c>
      <c r="D76" s="27" t="s">
        <v>84</v>
      </c>
      <c r="E76" s="29" t="s">
        <v>1588</v>
      </c>
      <c r="F76" s="30" t="s">
        <v>122</v>
      </c>
      <c r="G76" s="31">
        <v>1</v>
      </c>
      <c r="H76" s="32">
        <v>0</v>
      </c>
      <c r="I76" s="32">
        <f>ROUND(G76*H76,P4)</f>
        <v>0</v>
      </c>
      <c r="J76" s="30" t="s">
        <v>176</v>
      </c>
      <c r="O76" s="33">
        <f>I76*0.21</f>
        <v>0</v>
      </c>
      <c r="P76">
        <v>3</v>
      </c>
    </row>
    <row r="77" spans="1:16" x14ac:dyDescent="0.25">
      <c r="A77" s="27" t="s">
        <v>71</v>
      </c>
      <c r="B77" s="34"/>
      <c r="E77" s="29" t="s">
        <v>1589</v>
      </c>
      <c r="J77" s="35"/>
    </row>
    <row r="78" spans="1:16" ht="30" x14ac:dyDescent="0.25">
      <c r="A78" s="27" t="s">
        <v>73</v>
      </c>
      <c r="B78" s="34"/>
      <c r="E78" s="36" t="s">
        <v>1590</v>
      </c>
      <c r="J78" s="35"/>
    </row>
    <row r="79" spans="1:16" x14ac:dyDescent="0.25">
      <c r="A79" s="27" t="s">
        <v>75</v>
      </c>
      <c r="B79" s="34"/>
      <c r="E79" s="40" t="s">
        <v>84</v>
      </c>
      <c r="J79" s="35"/>
    </row>
    <row r="80" spans="1:16" x14ac:dyDescent="0.25">
      <c r="A80" s="27" t="s">
        <v>66</v>
      </c>
      <c r="B80" s="27">
        <v>18</v>
      </c>
      <c r="C80" s="28" t="s">
        <v>1591</v>
      </c>
      <c r="D80" s="27" t="s">
        <v>84</v>
      </c>
      <c r="E80" s="29" t="s">
        <v>1592</v>
      </c>
      <c r="F80" s="30" t="s">
        <v>122</v>
      </c>
      <c r="G80" s="31">
        <v>1</v>
      </c>
      <c r="H80" s="32">
        <v>0</v>
      </c>
      <c r="I80" s="32">
        <f>ROUND(G80*H80,P4)</f>
        <v>0</v>
      </c>
      <c r="J80" s="30" t="s">
        <v>176</v>
      </c>
      <c r="O80" s="33">
        <f>I80*0.21</f>
        <v>0</v>
      </c>
      <c r="P80">
        <v>3</v>
      </c>
    </row>
    <row r="81" spans="1:16" x14ac:dyDescent="0.25">
      <c r="A81" s="27" t="s">
        <v>71</v>
      </c>
      <c r="B81" s="34"/>
      <c r="E81" s="29" t="s">
        <v>1593</v>
      </c>
      <c r="J81" s="35"/>
    </row>
    <row r="82" spans="1:16" ht="30" x14ac:dyDescent="0.25">
      <c r="A82" s="27" t="s">
        <v>73</v>
      </c>
      <c r="B82" s="34"/>
      <c r="E82" s="36" t="s">
        <v>1590</v>
      </c>
      <c r="J82" s="35"/>
    </row>
    <row r="83" spans="1:16" x14ac:dyDescent="0.25">
      <c r="A83" s="27" t="s">
        <v>75</v>
      </c>
      <c r="B83" s="34"/>
      <c r="E83" s="40" t="s">
        <v>84</v>
      </c>
      <c r="J83" s="35"/>
    </row>
    <row r="84" spans="1:16" x14ac:dyDescent="0.25">
      <c r="A84" s="27" t="s">
        <v>66</v>
      </c>
      <c r="B84" s="27">
        <v>19</v>
      </c>
      <c r="C84" s="28" t="s">
        <v>1594</v>
      </c>
      <c r="D84" s="27" t="s">
        <v>84</v>
      </c>
      <c r="E84" s="29" t="s">
        <v>1595</v>
      </c>
      <c r="F84" s="30" t="s">
        <v>332</v>
      </c>
      <c r="G84" s="31">
        <v>27</v>
      </c>
      <c r="H84" s="32">
        <v>0</v>
      </c>
      <c r="I84" s="32">
        <f>ROUND(G84*H84,P4)</f>
        <v>0</v>
      </c>
      <c r="J84" s="30" t="s">
        <v>176</v>
      </c>
      <c r="O84" s="33">
        <f>I84*0.21</f>
        <v>0</v>
      </c>
      <c r="P84">
        <v>3</v>
      </c>
    </row>
    <row r="85" spans="1:16" x14ac:dyDescent="0.25">
      <c r="A85" s="27" t="s">
        <v>71</v>
      </c>
      <c r="B85" s="34"/>
      <c r="E85" s="40" t="s">
        <v>84</v>
      </c>
      <c r="J85" s="35"/>
    </row>
    <row r="86" spans="1:16" ht="30" x14ac:dyDescent="0.25">
      <c r="A86" s="27" t="s">
        <v>73</v>
      </c>
      <c r="B86" s="34"/>
      <c r="E86" s="36" t="s">
        <v>1596</v>
      </c>
      <c r="J86" s="35"/>
    </row>
    <row r="87" spans="1:16" x14ac:dyDescent="0.25">
      <c r="A87" s="27" t="s">
        <v>75</v>
      </c>
      <c r="B87" s="34"/>
      <c r="E87" s="40" t="s">
        <v>84</v>
      </c>
      <c r="J87" s="35"/>
    </row>
    <row r="88" spans="1:16" x14ac:dyDescent="0.25">
      <c r="A88" s="27" t="s">
        <v>66</v>
      </c>
      <c r="B88" s="27">
        <v>20</v>
      </c>
      <c r="C88" s="28" t="s">
        <v>1597</v>
      </c>
      <c r="D88" s="27" t="s">
        <v>84</v>
      </c>
      <c r="E88" s="29" t="s">
        <v>1598</v>
      </c>
      <c r="F88" s="30" t="s">
        <v>332</v>
      </c>
      <c r="G88" s="31">
        <v>15</v>
      </c>
      <c r="H88" s="32">
        <v>0</v>
      </c>
      <c r="I88" s="32">
        <f>ROUND(G88*H88,P4)</f>
        <v>0</v>
      </c>
      <c r="J88" s="30" t="s">
        <v>176</v>
      </c>
      <c r="O88" s="33">
        <f>I88*0.21</f>
        <v>0</v>
      </c>
      <c r="P88">
        <v>3</v>
      </c>
    </row>
    <row r="89" spans="1:16" x14ac:dyDescent="0.25">
      <c r="A89" s="27" t="s">
        <v>71</v>
      </c>
      <c r="B89" s="34"/>
      <c r="E89" s="29" t="s">
        <v>1599</v>
      </c>
      <c r="J89" s="35"/>
    </row>
    <row r="90" spans="1:16" ht="30" x14ac:dyDescent="0.25">
      <c r="A90" s="27" t="s">
        <v>73</v>
      </c>
      <c r="B90" s="34"/>
      <c r="E90" s="36" t="s">
        <v>1600</v>
      </c>
      <c r="J90" s="35"/>
    </row>
    <row r="91" spans="1:16" x14ac:dyDescent="0.25">
      <c r="A91" s="27" t="s">
        <v>75</v>
      </c>
      <c r="B91" s="34"/>
      <c r="E91" s="40" t="s">
        <v>84</v>
      </c>
      <c r="J91" s="35"/>
    </row>
    <row r="92" spans="1:16" x14ac:dyDescent="0.25">
      <c r="A92" s="27" t="s">
        <v>66</v>
      </c>
      <c r="B92" s="27">
        <v>21</v>
      </c>
      <c r="C92" s="28" t="s">
        <v>1601</v>
      </c>
      <c r="D92" s="27" t="s">
        <v>84</v>
      </c>
      <c r="E92" s="29" t="s">
        <v>1602</v>
      </c>
      <c r="F92" s="30" t="s">
        <v>122</v>
      </c>
      <c r="G92" s="31">
        <v>2</v>
      </c>
      <c r="H92" s="32">
        <v>0</v>
      </c>
      <c r="I92" s="32">
        <f>ROUND(G92*H92,P4)</f>
        <v>0</v>
      </c>
      <c r="J92" s="30" t="s">
        <v>176</v>
      </c>
      <c r="O92" s="33">
        <f>I92*0.21</f>
        <v>0</v>
      </c>
      <c r="P92">
        <v>3</v>
      </c>
    </row>
    <row r="93" spans="1:16" x14ac:dyDescent="0.25">
      <c r="A93" s="27" t="s">
        <v>71</v>
      </c>
      <c r="B93" s="34"/>
      <c r="E93" s="29" t="s">
        <v>1603</v>
      </c>
      <c r="J93" s="35"/>
    </row>
    <row r="94" spans="1:16" ht="30" x14ac:dyDescent="0.25">
      <c r="A94" s="27" t="s">
        <v>73</v>
      </c>
      <c r="B94" s="34"/>
      <c r="E94" s="36" t="s">
        <v>1604</v>
      </c>
      <c r="J94" s="35"/>
    </row>
    <row r="95" spans="1:16" x14ac:dyDescent="0.25">
      <c r="A95" s="27" t="s">
        <v>75</v>
      </c>
      <c r="B95" s="34"/>
      <c r="E95" s="40" t="s">
        <v>84</v>
      </c>
      <c r="J95" s="35"/>
    </row>
    <row r="96" spans="1:16" x14ac:dyDescent="0.25">
      <c r="A96" s="27" t="s">
        <v>66</v>
      </c>
      <c r="B96" s="27">
        <v>22</v>
      </c>
      <c r="C96" s="28" t="s">
        <v>1605</v>
      </c>
      <c r="D96" s="27" t="s">
        <v>84</v>
      </c>
      <c r="E96" s="29" t="s">
        <v>1606</v>
      </c>
      <c r="F96" s="30" t="s">
        <v>332</v>
      </c>
      <c r="G96" s="31">
        <v>25.44</v>
      </c>
      <c r="H96" s="32">
        <v>0</v>
      </c>
      <c r="I96" s="32">
        <f>ROUND(G96*H96,P4)</f>
        <v>0</v>
      </c>
      <c r="J96" s="30" t="s">
        <v>176</v>
      </c>
      <c r="O96" s="33">
        <f>I96*0.21</f>
        <v>0</v>
      </c>
      <c r="P96">
        <v>3</v>
      </c>
    </row>
    <row r="97" spans="1:16" x14ac:dyDescent="0.25">
      <c r="A97" s="27" t="s">
        <v>71</v>
      </c>
      <c r="B97" s="34"/>
      <c r="E97" s="29" t="s">
        <v>1607</v>
      </c>
      <c r="J97" s="35"/>
    </row>
    <row r="98" spans="1:16" ht="30" x14ac:dyDescent="0.25">
      <c r="A98" s="27" t="s">
        <v>73</v>
      </c>
      <c r="B98" s="34"/>
      <c r="E98" s="36" t="s">
        <v>1581</v>
      </c>
      <c r="J98" s="35"/>
    </row>
    <row r="99" spans="1:16" x14ac:dyDescent="0.25">
      <c r="A99" s="27" t="s">
        <v>75</v>
      </c>
      <c r="B99" s="34"/>
      <c r="E99" s="40" t="s">
        <v>84</v>
      </c>
      <c r="J99" s="35"/>
    </row>
    <row r="100" spans="1:16" x14ac:dyDescent="0.25">
      <c r="A100" s="21" t="s">
        <v>63</v>
      </c>
      <c r="B100" s="22"/>
      <c r="C100" s="23" t="s">
        <v>430</v>
      </c>
      <c r="D100" s="24"/>
      <c r="E100" s="21" t="s">
        <v>431</v>
      </c>
      <c r="F100" s="24"/>
      <c r="G100" s="24"/>
      <c r="H100" s="24"/>
      <c r="I100" s="25">
        <f>SUMIFS(I101:I108,A101:A108,"P")</f>
        <v>0</v>
      </c>
      <c r="J100" s="26"/>
    </row>
    <row r="101" spans="1:16" x14ac:dyDescent="0.25">
      <c r="A101" s="27" t="s">
        <v>66</v>
      </c>
      <c r="B101" s="27">
        <v>23</v>
      </c>
      <c r="C101" s="28" t="s">
        <v>1608</v>
      </c>
      <c r="D101" s="27" t="s">
        <v>84</v>
      </c>
      <c r="E101" s="29" t="s">
        <v>1609</v>
      </c>
      <c r="F101" s="30" t="s">
        <v>332</v>
      </c>
      <c r="G101" s="31">
        <v>24.56</v>
      </c>
      <c r="H101" s="32">
        <v>0</v>
      </c>
      <c r="I101" s="32">
        <f>ROUND(G101*H101,P4)</f>
        <v>0</v>
      </c>
      <c r="J101" s="30" t="s">
        <v>176</v>
      </c>
      <c r="O101" s="33">
        <f>I101*0.21</f>
        <v>0</v>
      </c>
      <c r="P101">
        <v>3</v>
      </c>
    </row>
    <row r="102" spans="1:16" x14ac:dyDescent="0.25">
      <c r="A102" s="27" t="s">
        <v>71</v>
      </c>
      <c r="B102" s="34"/>
      <c r="E102" s="29" t="s">
        <v>1610</v>
      </c>
      <c r="J102" s="35"/>
    </row>
    <row r="103" spans="1:16" ht="30" x14ac:dyDescent="0.25">
      <c r="A103" s="27" t="s">
        <v>73</v>
      </c>
      <c r="B103" s="34"/>
      <c r="E103" s="36" t="s">
        <v>1611</v>
      </c>
      <c r="J103" s="35"/>
    </row>
    <row r="104" spans="1:16" x14ac:dyDescent="0.25">
      <c r="A104" s="27" t="s">
        <v>75</v>
      </c>
      <c r="B104" s="34"/>
      <c r="E104" s="40" t="s">
        <v>84</v>
      </c>
      <c r="J104" s="35"/>
    </row>
    <row r="105" spans="1:16" ht="30" x14ac:dyDescent="0.25">
      <c r="A105" s="27" t="s">
        <v>66</v>
      </c>
      <c r="B105" s="27">
        <v>24</v>
      </c>
      <c r="C105" s="28" t="s">
        <v>1612</v>
      </c>
      <c r="D105" s="27" t="s">
        <v>84</v>
      </c>
      <c r="E105" s="29" t="s">
        <v>1613</v>
      </c>
      <c r="F105" s="30" t="s">
        <v>332</v>
      </c>
      <c r="G105" s="31">
        <v>50</v>
      </c>
      <c r="H105" s="32">
        <v>0</v>
      </c>
      <c r="I105" s="32">
        <f>ROUND(G105*H105,P4)</f>
        <v>0</v>
      </c>
      <c r="J105" s="30" t="s">
        <v>176</v>
      </c>
      <c r="O105" s="33">
        <f>I105*0.21</f>
        <v>0</v>
      </c>
      <c r="P105">
        <v>3</v>
      </c>
    </row>
    <row r="106" spans="1:16" x14ac:dyDescent="0.25">
      <c r="A106" s="27" t="s">
        <v>71</v>
      </c>
      <c r="B106" s="34"/>
      <c r="E106" s="40" t="s">
        <v>84</v>
      </c>
      <c r="J106" s="35"/>
    </row>
    <row r="107" spans="1:16" ht="30" x14ac:dyDescent="0.25">
      <c r="A107" s="27" t="s">
        <v>73</v>
      </c>
      <c r="B107" s="34"/>
      <c r="E107" s="36" t="s">
        <v>1614</v>
      </c>
      <c r="J107" s="35"/>
    </row>
    <row r="108" spans="1:16" x14ac:dyDescent="0.25">
      <c r="A108" s="27" t="s">
        <v>75</v>
      </c>
      <c r="B108" s="37"/>
      <c r="C108" s="38"/>
      <c r="D108" s="38"/>
      <c r="E108" s="41" t="s">
        <v>84</v>
      </c>
      <c r="F108" s="38"/>
      <c r="G108" s="38"/>
      <c r="H108" s="38"/>
      <c r="I108" s="38"/>
      <c r="J108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8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39</v>
      </c>
      <c r="I3" s="16">
        <f>SUMIFS(I8:I82,A8:A82,"SD")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39</v>
      </c>
      <c r="D4" s="45"/>
      <c r="E4" s="14" t="s">
        <v>40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7.0209999999999999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35" x14ac:dyDescent="0.25">
      <c r="A10" s="27" t="s">
        <v>71</v>
      </c>
      <c r="B10" s="34"/>
      <c r="E10" s="29" t="s">
        <v>1615</v>
      </c>
      <c r="J10" s="35"/>
    </row>
    <row r="11" spans="1:16" x14ac:dyDescent="0.25">
      <c r="A11" s="27" t="s">
        <v>73</v>
      </c>
      <c r="B11" s="34"/>
      <c r="E11" s="36" t="s">
        <v>1616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SUMIFS(I14:I49,A14:A49,"P")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219</v>
      </c>
      <c r="D14" s="27" t="s">
        <v>84</v>
      </c>
      <c r="E14" s="29" t="s">
        <v>220</v>
      </c>
      <c r="F14" s="30" t="s">
        <v>198</v>
      </c>
      <c r="G14" s="31">
        <v>9.8059999999999992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60" x14ac:dyDescent="0.25">
      <c r="A15" s="27" t="s">
        <v>71</v>
      </c>
      <c r="B15" s="34"/>
      <c r="E15" s="29" t="s">
        <v>1617</v>
      </c>
      <c r="J15" s="35"/>
    </row>
    <row r="16" spans="1:16" x14ac:dyDescent="0.25">
      <c r="A16" s="27" t="s">
        <v>73</v>
      </c>
      <c r="B16" s="34"/>
      <c r="E16" s="36" t="s">
        <v>1618</v>
      </c>
      <c r="J16" s="35"/>
    </row>
    <row r="17" spans="1:16" ht="75" x14ac:dyDescent="0.25">
      <c r="A17" s="27" t="s">
        <v>75</v>
      </c>
      <c r="B17" s="34"/>
      <c r="E17" s="29" t="s">
        <v>223</v>
      </c>
      <c r="J17" s="35"/>
    </row>
    <row r="18" spans="1:16" x14ac:dyDescent="0.25">
      <c r="A18" s="27" t="s">
        <v>66</v>
      </c>
      <c r="B18" s="27">
        <v>3</v>
      </c>
      <c r="C18" s="28" t="s">
        <v>235</v>
      </c>
      <c r="D18" s="27" t="s">
        <v>68</v>
      </c>
      <c r="E18" s="29" t="s">
        <v>236</v>
      </c>
      <c r="F18" s="30" t="s">
        <v>198</v>
      </c>
      <c r="G18" s="31">
        <v>6.5810000000000004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x14ac:dyDescent="0.25">
      <c r="A19" s="27" t="s">
        <v>71</v>
      </c>
      <c r="B19" s="34"/>
      <c r="E19" s="29" t="s">
        <v>1619</v>
      </c>
      <c r="J19" s="35"/>
    </row>
    <row r="20" spans="1:16" x14ac:dyDescent="0.25">
      <c r="A20" s="27" t="s">
        <v>73</v>
      </c>
      <c r="B20" s="34"/>
      <c r="E20" s="36" t="s">
        <v>1620</v>
      </c>
      <c r="J20" s="35"/>
    </row>
    <row r="21" spans="1:16" ht="409.5" x14ac:dyDescent="0.25">
      <c r="A21" s="27" t="s">
        <v>75</v>
      </c>
      <c r="B21" s="34"/>
      <c r="E21" s="29" t="s">
        <v>239</v>
      </c>
      <c r="J21" s="35"/>
    </row>
    <row r="22" spans="1:16" x14ac:dyDescent="0.25">
      <c r="A22" s="27" t="s">
        <v>66</v>
      </c>
      <c r="B22" s="27">
        <v>4</v>
      </c>
      <c r="C22" s="28" t="s">
        <v>235</v>
      </c>
      <c r="D22" s="27" t="s">
        <v>77</v>
      </c>
      <c r="E22" s="29" t="s">
        <v>236</v>
      </c>
      <c r="F22" s="30" t="s">
        <v>198</v>
      </c>
      <c r="G22" s="31">
        <v>3.2250000000000001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x14ac:dyDescent="0.25">
      <c r="A23" s="27" t="s">
        <v>71</v>
      </c>
      <c r="B23" s="34"/>
      <c r="E23" s="29" t="s">
        <v>1621</v>
      </c>
      <c r="J23" s="35"/>
    </row>
    <row r="24" spans="1:16" x14ac:dyDescent="0.25">
      <c r="A24" s="27" t="s">
        <v>73</v>
      </c>
      <c r="B24" s="34"/>
      <c r="E24" s="36" t="s">
        <v>1622</v>
      </c>
      <c r="J24" s="35"/>
    </row>
    <row r="25" spans="1:16" ht="409.5" x14ac:dyDescent="0.25">
      <c r="A25" s="27" t="s">
        <v>75</v>
      </c>
      <c r="B25" s="34"/>
      <c r="E25" s="29" t="s">
        <v>239</v>
      </c>
      <c r="J25" s="35"/>
    </row>
    <row r="26" spans="1:16" x14ac:dyDescent="0.25">
      <c r="A26" s="27" t="s">
        <v>66</v>
      </c>
      <c r="B26" s="27">
        <v>5</v>
      </c>
      <c r="C26" s="28" t="s">
        <v>571</v>
      </c>
      <c r="D26" s="27" t="s">
        <v>84</v>
      </c>
      <c r="E26" s="29" t="s">
        <v>572</v>
      </c>
      <c r="F26" s="30" t="s">
        <v>198</v>
      </c>
      <c r="G26" s="31">
        <v>0.9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60" x14ac:dyDescent="0.25">
      <c r="A27" s="27" t="s">
        <v>71</v>
      </c>
      <c r="B27" s="34"/>
      <c r="E27" s="29" t="s">
        <v>1623</v>
      </c>
      <c r="J27" s="35"/>
    </row>
    <row r="28" spans="1:16" x14ac:dyDescent="0.25">
      <c r="A28" s="27" t="s">
        <v>73</v>
      </c>
      <c r="B28" s="34"/>
      <c r="E28" s="36" t="s">
        <v>1624</v>
      </c>
      <c r="J28" s="35"/>
    </row>
    <row r="29" spans="1:16" ht="409.5" x14ac:dyDescent="0.25">
      <c r="A29" s="27" t="s">
        <v>75</v>
      </c>
      <c r="B29" s="34"/>
      <c r="E29" s="29" t="s">
        <v>575</v>
      </c>
      <c r="J29" s="35"/>
    </row>
    <row r="30" spans="1:16" x14ac:dyDescent="0.25">
      <c r="A30" s="27" t="s">
        <v>66</v>
      </c>
      <c r="B30" s="27">
        <v>6</v>
      </c>
      <c r="C30" s="28" t="s">
        <v>576</v>
      </c>
      <c r="D30" s="27" t="s">
        <v>84</v>
      </c>
      <c r="E30" s="29" t="s">
        <v>577</v>
      </c>
      <c r="F30" s="30" t="s">
        <v>198</v>
      </c>
      <c r="G30" s="31">
        <v>3.23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60" x14ac:dyDescent="0.25">
      <c r="A31" s="27" t="s">
        <v>71</v>
      </c>
      <c r="B31" s="34"/>
      <c r="E31" s="29" t="s">
        <v>1625</v>
      </c>
      <c r="J31" s="35"/>
    </row>
    <row r="32" spans="1:16" x14ac:dyDescent="0.25">
      <c r="A32" s="27" t="s">
        <v>73</v>
      </c>
      <c r="B32" s="34"/>
      <c r="E32" s="36" t="s">
        <v>1626</v>
      </c>
      <c r="J32" s="35"/>
    </row>
    <row r="33" spans="1:16" ht="409.5" x14ac:dyDescent="0.25">
      <c r="A33" s="27" t="s">
        <v>75</v>
      </c>
      <c r="B33" s="34"/>
      <c r="E33" s="29" t="s">
        <v>575</v>
      </c>
      <c r="J33" s="35"/>
    </row>
    <row r="34" spans="1:16" x14ac:dyDescent="0.25">
      <c r="A34" s="27" t="s">
        <v>66</v>
      </c>
      <c r="B34" s="27">
        <v>7</v>
      </c>
      <c r="C34" s="28" t="s">
        <v>262</v>
      </c>
      <c r="D34" s="27" t="s">
        <v>68</v>
      </c>
      <c r="E34" s="29" t="s">
        <v>263</v>
      </c>
      <c r="F34" s="30" t="s">
        <v>198</v>
      </c>
      <c r="G34" s="31">
        <v>9.8059999999999992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x14ac:dyDescent="0.25">
      <c r="A35" s="27" t="s">
        <v>71</v>
      </c>
      <c r="B35" s="34"/>
      <c r="E35" s="29" t="s">
        <v>1627</v>
      </c>
      <c r="J35" s="35"/>
    </row>
    <row r="36" spans="1:16" x14ac:dyDescent="0.25">
      <c r="A36" s="27" t="s">
        <v>73</v>
      </c>
      <c r="B36" s="34"/>
      <c r="E36" s="36" t="s">
        <v>1628</v>
      </c>
      <c r="J36" s="35"/>
    </row>
    <row r="37" spans="1:16" ht="285" x14ac:dyDescent="0.25">
      <c r="A37" s="27" t="s">
        <v>75</v>
      </c>
      <c r="B37" s="34"/>
      <c r="E37" s="29" t="s">
        <v>265</v>
      </c>
      <c r="J37" s="35"/>
    </row>
    <row r="38" spans="1:16" x14ac:dyDescent="0.25">
      <c r="A38" s="27" t="s">
        <v>66</v>
      </c>
      <c r="B38" s="27">
        <v>8</v>
      </c>
      <c r="C38" s="28" t="s">
        <v>262</v>
      </c>
      <c r="D38" s="27" t="s">
        <v>77</v>
      </c>
      <c r="E38" s="29" t="s">
        <v>263</v>
      </c>
      <c r="F38" s="30" t="s">
        <v>198</v>
      </c>
      <c r="G38" s="31">
        <v>4.13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x14ac:dyDescent="0.25">
      <c r="A39" s="27" t="s">
        <v>71</v>
      </c>
      <c r="B39" s="34"/>
      <c r="E39" s="29" t="s">
        <v>1629</v>
      </c>
      <c r="J39" s="35"/>
    </row>
    <row r="40" spans="1:16" x14ac:dyDescent="0.25">
      <c r="A40" s="27" t="s">
        <v>73</v>
      </c>
      <c r="B40" s="34"/>
      <c r="E40" s="36" t="s">
        <v>1630</v>
      </c>
      <c r="J40" s="35"/>
    </row>
    <row r="41" spans="1:16" ht="285" x14ac:dyDescent="0.25">
      <c r="A41" s="27" t="s">
        <v>75</v>
      </c>
      <c r="B41" s="34"/>
      <c r="E41" s="29" t="s">
        <v>265</v>
      </c>
      <c r="J41" s="35"/>
    </row>
    <row r="42" spans="1:16" x14ac:dyDescent="0.25">
      <c r="A42" s="27" t="s">
        <v>66</v>
      </c>
      <c r="B42" s="27">
        <v>9</v>
      </c>
      <c r="C42" s="28" t="s">
        <v>1052</v>
      </c>
      <c r="D42" s="27" t="s">
        <v>84</v>
      </c>
      <c r="E42" s="29" t="s">
        <v>1053</v>
      </c>
      <c r="F42" s="30" t="s">
        <v>198</v>
      </c>
      <c r="G42" s="31">
        <v>3.23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30" x14ac:dyDescent="0.25">
      <c r="A43" s="27" t="s">
        <v>71</v>
      </c>
      <c r="B43" s="34"/>
      <c r="E43" s="29" t="s">
        <v>1631</v>
      </c>
      <c r="J43" s="35"/>
    </row>
    <row r="44" spans="1:16" x14ac:dyDescent="0.25">
      <c r="A44" s="27" t="s">
        <v>73</v>
      </c>
      <c r="B44" s="34"/>
      <c r="E44" s="36" t="s">
        <v>1626</v>
      </c>
      <c r="J44" s="35"/>
    </row>
    <row r="45" spans="1:16" ht="360" x14ac:dyDescent="0.25">
      <c r="A45" s="27" t="s">
        <v>75</v>
      </c>
      <c r="B45" s="34"/>
      <c r="E45" s="29" t="s">
        <v>1056</v>
      </c>
      <c r="J45" s="35"/>
    </row>
    <row r="46" spans="1:16" x14ac:dyDescent="0.25">
      <c r="A46" s="27" t="s">
        <v>66</v>
      </c>
      <c r="B46" s="27">
        <v>10</v>
      </c>
      <c r="C46" s="28" t="s">
        <v>297</v>
      </c>
      <c r="D46" s="27" t="s">
        <v>84</v>
      </c>
      <c r="E46" s="29" t="s">
        <v>298</v>
      </c>
      <c r="F46" s="30" t="s">
        <v>165</v>
      </c>
      <c r="G46" s="31">
        <v>43.87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30" x14ac:dyDescent="0.25">
      <c r="A47" s="27" t="s">
        <v>71</v>
      </c>
      <c r="B47" s="34"/>
      <c r="E47" s="29" t="s">
        <v>1632</v>
      </c>
      <c r="J47" s="35"/>
    </row>
    <row r="48" spans="1:16" x14ac:dyDescent="0.25">
      <c r="A48" s="27" t="s">
        <v>73</v>
      </c>
      <c r="B48" s="34"/>
      <c r="E48" s="36" t="s">
        <v>1633</v>
      </c>
      <c r="J48" s="35"/>
    </row>
    <row r="49" spans="1:16" ht="75" x14ac:dyDescent="0.25">
      <c r="A49" s="27" t="s">
        <v>75</v>
      </c>
      <c r="B49" s="34"/>
      <c r="E49" s="29" t="s">
        <v>296</v>
      </c>
      <c r="J49" s="35"/>
    </row>
    <row r="50" spans="1:16" x14ac:dyDescent="0.25">
      <c r="A50" s="21" t="s">
        <v>63</v>
      </c>
      <c r="B50" s="22"/>
      <c r="C50" s="23" t="s">
        <v>323</v>
      </c>
      <c r="D50" s="24"/>
      <c r="E50" s="21" t="s">
        <v>324</v>
      </c>
      <c r="F50" s="24"/>
      <c r="G50" s="24"/>
      <c r="H50" s="24"/>
      <c r="I50" s="25">
        <f>SUMIFS(I51:I58,A51:A58,"P")</f>
        <v>0</v>
      </c>
      <c r="J50" s="26"/>
    </row>
    <row r="51" spans="1:16" x14ac:dyDescent="0.25">
      <c r="A51" s="27" t="s">
        <v>66</v>
      </c>
      <c r="B51" s="27">
        <v>11</v>
      </c>
      <c r="C51" s="28" t="s">
        <v>1634</v>
      </c>
      <c r="D51" s="27" t="s">
        <v>84</v>
      </c>
      <c r="E51" s="29" t="s">
        <v>1635</v>
      </c>
      <c r="F51" s="30" t="s">
        <v>165</v>
      </c>
      <c r="G51" s="31">
        <v>34.4</v>
      </c>
      <c r="H51" s="32">
        <v>0</v>
      </c>
      <c r="I51" s="32">
        <f>ROUND(G51*H51,P4)</f>
        <v>0</v>
      </c>
      <c r="J51" s="30" t="s">
        <v>176</v>
      </c>
      <c r="O51" s="33">
        <f>I51*0.21</f>
        <v>0</v>
      </c>
      <c r="P51">
        <v>3</v>
      </c>
    </row>
    <row r="52" spans="1:16" ht="30" x14ac:dyDescent="0.25">
      <c r="A52" s="27" t="s">
        <v>71</v>
      </c>
      <c r="B52" s="34"/>
      <c r="E52" s="29" t="s">
        <v>1636</v>
      </c>
      <c r="J52" s="35"/>
    </row>
    <row r="53" spans="1:16" x14ac:dyDescent="0.25">
      <c r="A53" s="27" t="s">
        <v>73</v>
      </c>
      <c r="B53" s="34"/>
      <c r="E53" s="36" t="s">
        <v>1637</v>
      </c>
      <c r="J53" s="35"/>
    </row>
    <row r="54" spans="1:16" ht="150" x14ac:dyDescent="0.25">
      <c r="A54" s="27" t="s">
        <v>75</v>
      </c>
      <c r="B54" s="34"/>
      <c r="E54" s="29" t="s">
        <v>1638</v>
      </c>
      <c r="J54" s="35"/>
    </row>
    <row r="55" spans="1:16" x14ac:dyDescent="0.25">
      <c r="A55" s="27" t="s">
        <v>66</v>
      </c>
      <c r="B55" s="27">
        <v>12</v>
      </c>
      <c r="C55" s="28" t="s">
        <v>1639</v>
      </c>
      <c r="D55" s="27" t="s">
        <v>84</v>
      </c>
      <c r="E55" s="29" t="s">
        <v>1640</v>
      </c>
      <c r="F55" s="30" t="s">
        <v>332</v>
      </c>
      <c r="G55" s="31">
        <v>12.8</v>
      </c>
      <c r="H55" s="32">
        <v>0</v>
      </c>
      <c r="I55" s="32">
        <f>ROUND(G55*H55,P4)</f>
        <v>0</v>
      </c>
      <c r="J55" s="30" t="s">
        <v>176</v>
      </c>
      <c r="O55" s="33">
        <f>I55*0.21</f>
        <v>0</v>
      </c>
      <c r="P55">
        <v>3</v>
      </c>
    </row>
    <row r="56" spans="1:16" ht="45" x14ac:dyDescent="0.25">
      <c r="A56" s="27" t="s">
        <v>71</v>
      </c>
      <c r="B56" s="34"/>
      <c r="E56" s="29" t="s">
        <v>1641</v>
      </c>
      <c r="J56" s="35"/>
    </row>
    <row r="57" spans="1:16" x14ac:dyDescent="0.25">
      <c r="A57" s="27" t="s">
        <v>73</v>
      </c>
      <c r="B57" s="34"/>
      <c r="E57" s="36" t="s">
        <v>1642</v>
      </c>
      <c r="J57" s="35"/>
    </row>
    <row r="58" spans="1:16" ht="150" x14ac:dyDescent="0.25">
      <c r="A58" s="27" t="s">
        <v>75</v>
      </c>
      <c r="B58" s="34"/>
      <c r="E58" s="29" t="s">
        <v>1643</v>
      </c>
      <c r="J58" s="35"/>
    </row>
    <row r="59" spans="1:16" x14ac:dyDescent="0.25">
      <c r="A59" s="21" t="s">
        <v>63</v>
      </c>
      <c r="B59" s="22"/>
      <c r="C59" s="23" t="s">
        <v>1083</v>
      </c>
      <c r="D59" s="24"/>
      <c r="E59" s="21" t="s">
        <v>1084</v>
      </c>
      <c r="F59" s="24"/>
      <c r="G59" s="24"/>
      <c r="H59" s="24"/>
      <c r="I59" s="25">
        <f>SUMIFS(I60:I67,A60:A67,"P")</f>
        <v>0</v>
      </c>
      <c r="J59" s="26"/>
    </row>
    <row r="60" spans="1:16" x14ac:dyDescent="0.25">
      <c r="A60" s="27" t="s">
        <v>66</v>
      </c>
      <c r="B60" s="27">
        <v>13</v>
      </c>
      <c r="C60" s="28" t="s">
        <v>1644</v>
      </c>
      <c r="D60" s="27" t="s">
        <v>84</v>
      </c>
      <c r="E60" s="29" t="s">
        <v>1645</v>
      </c>
      <c r="F60" s="30" t="s">
        <v>1646</v>
      </c>
      <c r="G60" s="31">
        <v>16</v>
      </c>
      <c r="H60" s="32">
        <v>0</v>
      </c>
      <c r="I60" s="32">
        <f>ROUND(G60*H60,P4)</f>
        <v>0</v>
      </c>
      <c r="J60" s="30" t="s">
        <v>176</v>
      </c>
      <c r="O60" s="33">
        <f>I60*0.21</f>
        <v>0</v>
      </c>
      <c r="P60">
        <v>3</v>
      </c>
    </row>
    <row r="61" spans="1:16" ht="30" x14ac:dyDescent="0.25">
      <c r="A61" s="27" t="s">
        <v>71</v>
      </c>
      <c r="B61" s="34"/>
      <c r="E61" s="29" t="s">
        <v>1647</v>
      </c>
      <c r="J61" s="35"/>
    </row>
    <row r="62" spans="1:16" x14ac:dyDescent="0.25">
      <c r="A62" s="27" t="s">
        <v>73</v>
      </c>
      <c r="B62" s="34"/>
      <c r="E62" s="36" t="s">
        <v>1648</v>
      </c>
      <c r="J62" s="35"/>
    </row>
    <row r="63" spans="1:16" ht="90" x14ac:dyDescent="0.25">
      <c r="A63" s="27" t="s">
        <v>75</v>
      </c>
      <c r="B63" s="34"/>
      <c r="E63" s="29" t="s">
        <v>1649</v>
      </c>
      <c r="J63" s="35"/>
    </row>
    <row r="64" spans="1:16" x14ac:dyDescent="0.25">
      <c r="A64" s="27" t="s">
        <v>66</v>
      </c>
      <c r="B64" s="27">
        <v>14</v>
      </c>
      <c r="C64" s="28" t="s">
        <v>1650</v>
      </c>
      <c r="D64" s="27" t="s">
        <v>84</v>
      </c>
      <c r="E64" s="29" t="s">
        <v>1651</v>
      </c>
      <c r="F64" s="30" t="s">
        <v>1646</v>
      </c>
      <c r="G64" s="31">
        <v>10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ht="30" x14ac:dyDescent="0.25">
      <c r="A65" s="27" t="s">
        <v>71</v>
      </c>
      <c r="B65" s="34"/>
      <c r="E65" s="29" t="s">
        <v>1652</v>
      </c>
      <c r="J65" s="35"/>
    </row>
    <row r="66" spans="1:16" x14ac:dyDescent="0.25">
      <c r="A66" s="27" t="s">
        <v>73</v>
      </c>
      <c r="B66" s="34"/>
      <c r="E66" s="36" t="s">
        <v>1653</v>
      </c>
      <c r="J66" s="35"/>
    </row>
    <row r="67" spans="1:16" ht="90" x14ac:dyDescent="0.25">
      <c r="A67" s="27" t="s">
        <v>75</v>
      </c>
      <c r="B67" s="34"/>
      <c r="E67" s="29" t="s">
        <v>1654</v>
      </c>
      <c r="J67" s="35"/>
    </row>
    <row r="68" spans="1:16" x14ac:dyDescent="0.25">
      <c r="A68" s="21" t="s">
        <v>63</v>
      </c>
      <c r="B68" s="22"/>
      <c r="C68" s="23" t="s">
        <v>625</v>
      </c>
      <c r="D68" s="24"/>
      <c r="E68" s="21" t="s">
        <v>626</v>
      </c>
      <c r="F68" s="24"/>
      <c r="G68" s="24"/>
      <c r="H68" s="24"/>
      <c r="I68" s="25">
        <f>SUMIFS(I69:I72,A69:A72,"P")</f>
        <v>0</v>
      </c>
      <c r="J68" s="26"/>
    </row>
    <row r="69" spans="1:16" x14ac:dyDescent="0.25">
      <c r="A69" s="27" t="s">
        <v>66</v>
      </c>
      <c r="B69" s="27">
        <v>15</v>
      </c>
      <c r="C69" s="28" t="s">
        <v>1281</v>
      </c>
      <c r="D69" s="27" t="s">
        <v>84</v>
      </c>
      <c r="E69" s="29" t="s">
        <v>1282</v>
      </c>
      <c r="F69" s="30" t="s">
        <v>198</v>
      </c>
      <c r="G69" s="31">
        <v>0.18</v>
      </c>
      <c r="H69" s="32">
        <v>0</v>
      </c>
      <c r="I69" s="32">
        <f>ROUND(G69*H69,P4)</f>
        <v>0</v>
      </c>
      <c r="J69" s="30" t="s">
        <v>176</v>
      </c>
      <c r="O69" s="33">
        <f>I69*0.21</f>
        <v>0</v>
      </c>
      <c r="P69">
        <v>3</v>
      </c>
    </row>
    <row r="70" spans="1:16" ht="30" x14ac:dyDescent="0.25">
      <c r="A70" s="27" t="s">
        <v>71</v>
      </c>
      <c r="B70" s="34"/>
      <c r="E70" s="29" t="s">
        <v>1655</v>
      </c>
      <c r="J70" s="35"/>
    </row>
    <row r="71" spans="1:16" x14ac:dyDescent="0.25">
      <c r="A71" s="27" t="s">
        <v>73</v>
      </c>
      <c r="B71" s="34"/>
      <c r="E71" s="36" t="s">
        <v>1656</v>
      </c>
      <c r="J71" s="35"/>
    </row>
    <row r="72" spans="1:16" ht="105" x14ac:dyDescent="0.25">
      <c r="A72" s="27" t="s">
        <v>75</v>
      </c>
      <c r="B72" s="34"/>
      <c r="E72" s="29" t="s">
        <v>639</v>
      </c>
      <c r="J72" s="35"/>
    </row>
    <row r="73" spans="1:16" x14ac:dyDescent="0.25">
      <c r="A73" s="21" t="s">
        <v>63</v>
      </c>
      <c r="B73" s="22"/>
      <c r="C73" s="23" t="s">
        <v>690</v>
      </c>
      <c r="D73" s="24"/>
      <c r="E73" s="21" t="s">
        <v>691</v>
      </c>
      <c r="F73" s="24"/>
      <c r="G73" s="24"/>
      <c r="H73" s="24"/>
      <c r="I73" s="25">
        <f>SUMIFS(I74:I77,A74:A77,"P")</f>
        <v>0</v>
      </c>
      <c r="J73" s="26"/>
    </row>
    <row r="74" spans="1:16" ht="30" x14ac:dyDescent="0.25">
      <c r="A74" s="27" t="s">
        <v>66</v>
      </c>
      <c r="B74" s="27">
        <v>16</v>
      </c>
      <c r="C74" s="28" t="s">
        <v>1657</v>
      </c>
      <c r="D74" s="27" t="s">
        <v>84</v>
      </c>
      <c r="E74" s="29" t="s">
        <v>1658</v>
      </c>
      <c r="F74" s="30" t="s">
        <v>165</v>
      </c>
      <c r="G74" s="31">
        <v>86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60" x14ac:dyDescent="0.25">
      <c r="A75" s="27" t="s">
        <v>71</v>
      </c>
      <c r="B75" s="34"/>
      <c r="E75" s="29" t="s">
        <v>1659</v>
      </c>
      <c r="J75" s="35"/>
    </row>
    <row r="76" spans="1:16" x14ac:dyDescent="0.25">
      <c r="A76" s="27" t="s">
        <v>73</v>
      </c>
      <c r="B76" s="34"/>
      <c r="E76" s="36" t="s">
        <v>1660</v>
      </c>
      <c r="J76" s="35"/>
    </row>
    <row r="77" spans="1:16" ht="165" x14ac:dyDescent="0.25">
      <c r="A77" s="27" t="s">
        <v>75</v>
      </c>
      <c r="B77" s="34"/>
      <c r="E77" s="29" t="s">
        <v>1661</v>
      </c>
      <c r="J77" s="35"/>
    </row>
    <row r="78" spans="1:16" x14ac:dyDescent="0.25">
      <c r="A78" s="21" t="s">
        <v>63</v>
      </c>
      <c r="B78" s="22"/>
      <c r="C78" s="23" t="s">
        <v>430</v>
      </c>
      <c r="D78" s="24"/>
      <c r="E78" s="21" t="s">
        <v>431</v>
      </c>
      <c r="F78" s="24"/>
      <c r="G78" s="24"/>
      <c r="H78" s="24"/>
      <c r="I78" s="25">
        <f>SUMIFS(I79:I82,A79:A82,"P")</f>
        <v>0</v>
      </c>
      <c r="J78" s="26"/>
    </row>
    <row r="79" spans="1:16" x14ac:dyDescent="0.25">
      <c r="A79" s="27" t="s">
        <v>66</v>
      </c>
      <c r="B79" s="27">
        <v>17</v>
      </c>
      <c r="C79" s="28" t="s">
        <v>1662</v>
      </c>
      <c r="D79" s="27" t="s">
        <v>84</v>
      </c>
      <c r="E79" s="29" t="s">
        <v>1663</v>
      </c>
      <c r="F79" s="30" t="s">
        <v>332</v>
      </c>
      <c r="G79" s="31">
        <v>50</v>
      </c>
      <c r="H79" s="32">
        <v>0</v>
      </c>
      <c r="I79" s="32">
        <f>ROUND(G79*H79,P4)</f>
        <v>0</v>
      </c>
      <c r="J79" s="30" t="s">
        <v>176</v>
      </c>
      <c r="O79" s="33">
        <f>I79*0.21</f>
        <v>0</v>
      </c>
      <c r="P79">
        <v>3</v>
      </c>
    </row>
    <row r="80" spans="1:16" ht="60" x14ac:dyDescent="0.25">
      <c r="A80" s="27" t="s">
        <v>71</v>
      </c>
      <c r="B80" s="34"/>
      <c r="E80" s="29" t="s">
        <v>1664</v>
      </c>
      <c r="J80" s="35"/>
    </row>
    <row r="81" spans="1:10" x14ac:dyDescent="0.25">
      <c r="A81" s="27" t="s">
        <v>73</v>
      </c>
      <c r="B81" s="34"/>
      <c r="E81" s="36" t="s">
        <v>1665</v>
      </c>
      <c r="J81" s="35"/>
    </row>
    <row r="82" spans="1:10" ht="195" x14ac:dyDescent="0.25">
      <c r="A82" s="27" t="s">
        <v>75</v>
      </c>
      <c r="B82" s="37"/>
      <c r="C82" s="38"/>
      <c r="D82" s="38"/>
      <c r="E82" s="29" t="s">
        <v>1666</v>
      </c>
      <c r="F82" s="38"/>
      <c r="G82" s="38"/>
      <c r="H82" s="38"/>
      <c r="I82" s="38"/>
      <c r="J82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P9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41</v>
      </c>
      <c r="I3" s="16">
        <f>SUMIFS(I8:I93,A8:A93,"SD")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41</v>
      </c>
      <c r="D4" s="45"/>
      <c r="E4" s="14" t="s">
        <v>42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SUMIFS(I9:I20,A9:A20,"P")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103.70399999999999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1667</v>
      </c>
      <c r="J10" s="35"/>
    </row>
    <row r="11" spans="1:16" x14ac:dyDescent="0.25">
      <c r="A11" s="27" t="s">
        <v>73</v>
      </c>
      <c r="B11" s="34"/>
      <c r="E11" s="36" t="s">
        <v>1668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504.22699999999998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147</v>
      </c>
      <c r="J14" s="35"/>
    </row>
    <row r="15" spans="1:16" x14ac:dyDescent="0.25">
      <c r="A15" s="27" t="s">
        <v>73</v>
      </c>
      <c r="B15" s="34"/>
      <c r="E15" s="36" t="s">
        <v>1669</v>
      </c>
      <c r="J15" s="35"/>
    </row>
    <row r="16" spans="1:16" ht="75" x14ac:dyDescent="0.25">
      <c r="A16" s="27" t="s">
        <v>75</v>
      </c>
      <c r="B16" s="34"/>
      <c r="E16" s="29" t="s">
        <v>149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256.78199999999998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05" x14ac:dyDescent="0.25">
      <c r="A18" s="27" t="s">
        <v>71</v>
      </c>
      <c r="B18" s="34"/>
      <c r="E18" s="29" t="s">
        <v>155</v>
      </c>
      <c r="J18" s="35"/>
    </row>
    <row r="19" spans="1:16" x14ac:dyDescent="0.25">
      <c r="A19" s="27" t="s">
        <v>73</v>
      </c>
      <c r="B19" s="34"/>
      <c r="E19" s="36" t="s">
        <v>1670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1" t="s">
        <v>63</v>
      </c>
      <c r="B21" s="22"/>
      <c r="C21" s="23" t="s">
        <v>161</v>
      </c>
      <c r="D21" s="24"/>
      <c r="E21" s="21" t="s">
        <v>162</v>
      </c>
      <c r="F21" s="24"/>
      <c r="G21" s="24"/>
      <c r="H21" s="24"/>
      <c r="I21" s="25">
        <f>SUMIFS(I22:I93,A22:A93,"P")</f>
        <v>0</v>
      </c>
      <c r="J21" s="26"/>
    </row>
    <row r="22" spans="1:16" x14ac:dyDescent="0.25">
      <c r="A22" s="27" t="s">
        <v>66</v>
      </c>
      <c r="B22" s="27">
        <v>4</v>
      </c>
      <c r="C22" s="28" t="s">
        <v>180</v>
      </c>
      <c r="D22" s="27" t="s">
        <v>84</v>
      </c>
      <c r="E22" s="29" t="s">
        <v>181</v>
      </c>
      <c r="F22" s="30" t="s">
        <v>165</v>
      </c>
      <c r="G22" s="31">
        <v>610.02599999999995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30" x14ac:dyDescent="0.25">
      <c r="A23" s="27" t="s">
        <v>71</v>
      </c>
      <c r="B23" s="34"/>
      <c r="E23" s="29" t="s">
        <v>1671</v>
      </c>
      <c r="J23" s="35"/>
    </row>
    <row r="24" spans="1:16" x14ac:dyDescent="0.25">
      <c r="A24" s="27" t="s">
        <v>73</v>
      </c>
      <c r="B24" s="34"/>
      <c r="E24" s="36" t="s">
        <v>1672</v>
      </c>
      <c r="J24" s="35"/>
    </row>
    <row r="25" spans="1:16" ht="60" x14ac:dyDescent="0.25">
      <c r="A25" s="27" t="s">
        <v>75</v>
      </c>
      <c r="B25" s="34"/>
      <c r="E25" s="29" t="s">
        <v>184</v>
      </c>
      <c r="J25" s="35"/>
    </row>
    <row r="26" spans="1:16" ht="30" x14ac:dyDescent="0.25">
      <c r="A26" s="27" t="s">
        <v>66</v>
      </c>
      <c r="B26" s="27">
        <v>5</v>
      </c>
      <c r="C26" s="28" t="s">
        <v>206</v>
      </c>
      <c r="D26" s="27" t="s">
        <v>84</v>
      </c>
      <c r="E26" s="29" t="s">
        <v>207</v>
      </c>
      <c r="F26" s="30" t="s">
        <v>198</v>
      </c>
      <c r="G26" s="31">
        <v>280.12599999999998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45" x14ac:dyDescent="0.25">
      <c r="A27" s="27" t="s">
        <v>71</v>
      </c>
      <c r="B27" s="34"/>
      <c r="E27" s="29" t="s">
        <v>1673</v>
      </c>
      <c r="J27" s="35"/>
    </row>
    <row r="28" spans="1:16" x14ac:dyDescent="0.25">
      <c r="A28" s="27" t="s">
        <v>73</v>
      </c>
      <c r="B28" s="34"/>
      <c r="E28" s="36" t="s">
        <v>1674</v>
      </c>
      <c r="J28" s="35"/>
    </row>
    <row r="29" spans="1:16" ht="120" x14ac:dyDescent="0.25">
      <c r="A29" s="27" t="s">
        <v>75</v>
      </c>
      <c r="B29" s="34"/>
      <c r="E29" s="29" t="s">
        <v>210</v>
      </c>
      <c r="J29" s="35"/>
    </row>
    <row r="30" spans="1:16" x14ac:dyDescent="0.25">
      <c r="A30" s="27" t="s">
        <v>66</v>
      </c>
      <c r="B30" s="27">
        <v>6</v>
      </c>
      <c r="C30" s="28" t="s">
        <v>211</v>
      </c>
      <c r="D30" s="27" t="s">
        <v>84</v>
      </c>
      <c r="E30" s="29" t="s">
        <v>212</v>
      </c>
      <c r="F30" s="30" t="s">
        <v>198</v>
      </c>
      <c r="G30" s="31">
        <v>116.71899999999999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45" x14ac:dyDescent="0.25">
      <c r="A31" s="27" t="s">
        <v>71</v>
      </c>
      <c r="B31" s="34"/>
      <c r="E31" s="29" t="s">
        <v>1675</v>
      </c>
      <c r="J31" s="35"/>
    </row>
    <row r="32" spans="1:16" x14ac:dyDescent="0.25">
      <c r="A32" s="27" t="s">
        <v>73</v>
      </c>
      <c r="B32" s="34"/>
      <c r="E32" s="36" t="s">
        <v>1676</v>
      </c>
      <c r="J32" s="35"/>
    </row>
    <row r="33" spans="1:16" ht="120" x14ac:dyDescent="0.25">
      <c r="A33" s="27" t="s">
        <v>75</v>
      </c>
      <c r="B33" s="34"/>
      <c r="E33" s="29" t="s">
        <v>210</v>
      </c>
      <c r="J33" s="35"/>
    </row>
    <row r="34" spans="1:16" x14ac:dyDescent="0.25">
      <c r="A34" s="27" t="s">
        <v>66</v>
      </c>
      <c r="B34" s="27">
        <v>7</v>
      </c>
      <c r="C34" s="28" t="s">
        <v>215</v>
      </c>
      <c r="D34" s="27" t="s">
        <v>84</v>
      </c>
      <c r="E34" s="29" t="s">
        <v>216</v>
      </c>
      <c r="F34" s="30" t="s">
        <v>198</v>
      </c>
      <c r="G34" s="31">
        <v>37.35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60" x14ac:dyDescent="0.25">
      <c r="A35" s="27" t="s">
        <v>71</v>
      </c>
      <c r="B35" s="34"/>
      <c r="E35" s="29" t="s">
        <v>1677</v>
      </c>
      <c r="J35" s="35"/>
    </row>
    <row r="36" spans="1:16" x14ac:dyDescent="0.25">
      <c r="A36" s="27" t="s">
        <v>73</v>
      </c>
      <c r="B36" s="34"/>
      <c r="E36" s="36" t="s">
        <v>1678</v>
      </c>
      <c r="J36" s="35"/>
    </row>
    <row r="37" spans="1:16" ht="120" x14ac:dyDescent="0.25">
      <c r="A37" s="27" t="s">
        <v>75</v>
      </c>
      <c r="B37" s="34"/>
      <c r="E37" s="29" t="s">
        <v>210</v>
      </c>
      <c r="J37" s="35"/>
    </row>
    <row r="38" spans="1:16" x14ac:dyDescent="0.25">
      <c r="A38" s="27" t="s">
        <v>66</v>
      </c>
      <c r="B38" s="27">
        <v>8</v>
      </c>
      <c r="C38" s="28" t="s">
        <v>219</v>
      </c>
      <c r="D38" s="27" t="s">
        <v>84</v>
      </c>
      <c r="E38" s="29" t="s">
        <v>220</v>
      </c>
      <c r="F38" s="30" t="s">
        <v>198</v>
      </c>
      <c r="G38" s="31">
        <v>140.02199999999999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30" x14ac:dyDescent="0.25">
      <c r="A39" s="27" t="s">
        <v>71</v>
      </c>
      <c r="B39" s="34"/>
      <c r="E39" s="29" t="s">
        <v>1679</v>
      </c>
      <c r="J39" s="35"/>
    </row>
    <row r="40" spans="1:16" x14ac:dyDescent="0.25">
      <c r="A40" s="27" t="s">
        <v>73</v>
      </c>
      <c r="B40" s="34"/>
      <c r="E40" s="36" t="s">
        <v>1680</v>
      </c>
      <c r="J40" s="35"/>
    </row>
    <row r="41" spans="1:16" ht="75" x14ac:dyDescent="0.25">
      <c r="A41" s="27" t="s">
        <v>75</v>
      </c>
      <c r="B41" s="34"/>
      <c r="E41" s="29" t="s">
        <v>223</v>
      </c>
      <c r="J41" s="35"/>
    </row>
    <row r="42" spans="1:16" x14ac:dyDescent="0.25">
      <c r="A42" s="27" t="s">
        <v>66</v>
      </c>
      <c r="B42" s="27">
        <v>9</v>
      </c>
      <c r="C42" s="28" t="s">
        <v>224</v>
      </c>
      <c r="D42" s="27" t="s">
        <v>84</v>
      </c>
      <c r="E42" s="29" t="s">
        <v>225</v>
      </c>
      <c r="F42" s="30" t="s">
        <v>198</v>
      </c>
      <c r="G42" s="31">
        <v>60.537999999999997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45" x14ac:dyDescent="0.25">
      <c r="A43" s="27" t="s">
        <v>71</v>
      </c>
      <c r="B43" s="34"/>
      <c r="E43" s="29" t="s">
        <v>1681</v>
      </c>
      <c r="J43" s="35"/>
    </row>
    <row r="44" spans="1:16" x14ac:dyDescent="0.25">
      <c r="A44" s="27" t="s">
        <v>73</v>
      </c>
      <c r="B44" s="34"/>
      <c r="E44" s="36" t="s">
        <v>1682</v>
      </c>
      <c r="J44" s="35"/>
    </row>
    <row r="45" spans="1:16" ht="409.5" x14ac:dyDescent="0.25">
      <c r="A45" s="27" t="s">
        <v>75</v>
      </c>
      <c r="B45" s="34"/>
      <c r="E45" s="29" t="s">
        <v>228</v>
      </c>
      <c r="J45" s="35"/>
    </row>
    <row r="46" spans="1:16" x14ac:dyDescent="0.25">
      <c r="A46" s="27" t="s">
        <v>66</v>
      </c>
      <c r="B46" s="27">
        <v>10</v>
      </c>
      <c r="C46" s="28" t="s">
        <v>235</v>
      </c>
      <c r="D46" s="27" t="s">
        <v>68</v>
      </c>
      <c r="E46" s="29" t="s">
        <v>236</v>
      </c>
      <c r="F46" s="30" t="s">
        <v>198</v>
      </c>
      <c r="G46" s="31">
        <v>60.537999999999997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x14ac:dyDescent="0.25">
      <c r="A47" s="27" t="s">
        <v>71</v>
      </c>
      <c r="B47" s="34"/>
      <c r="E47" s="29" t="s">
        <v>1683</v>
      </c>
      <c r="J47" s="35"/>
    </row>
    <row r="48" spans="1:16" x14ac:dyDescent="0.25">
      <c r="A48" s="27" t="s">
        <v>73</v>
      </c>
      <c r="B48" s="34"/>
      <c r="E48" s="36" t="s">
        <v>1682</v>
      </c>
      <c r="J48" s="35"/>
    </row>
    <row r="49" spans="1:16" ht="409.5" x14ac:dyDescent="0.25">
      <c r="A49" s="27" t="s">
        <v>75</v>
      </c>
      <c r="B49" s="34"/>
      <c r="E49" s="29" t="s">
        <v>239</v>
      </c>
      <c r="J49" s="35"/>
    </row>
    <row r="50" spans="1:16" x14ac:dyDescent="0.25">
      <c r="A50" s="27" t="s">
        <v>66</v>
      </c>
      <c r="B50" s="27">
        <v>11</v>
      </c>
      <c r="C50" s="28" t="s">
        <v>235</v>
      </c>
      <c r="D50" s="27" t="s">
        <v>79</v>
      </c>
      <c r="E50" s="29" t="s">
        <v>236</v>
      </c>
      <c r="F50" s="30" t="s">
        <v>198</v>
      </c>
      <c r="G50" s="31">
        <v>140.02199999999999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x14ac:dyDescent="0.25">
      <c r="A51" s="27" t="s">
        <v>71</v>
      </c>
      <c r="B51" s="34"/>
      <c r="E51" s="29" t="s">
        <v>1684</v>
      </c>
      <c r="J51" s="35"/>
    </row>
    <row r="52" spans="1:16" x14ac:dyDescent="0.25">
      <c r="A52" s="27" t="s">
        <v>73</v>
      </c>
      <c r="B52" s="34"/>
      <c r="E52" s="36" t="s">
        <v>1680</v>
      </c>
      <c r="J52" s="35"/>
    </row>
    <row r="53" spans="1:16" ht="409.5" x14ac:dyDescent="0.25">
      <c r="A53" s="27" t="s">
        <v>75</v>
      </c>
      <c r="B53" s="34"/>
      <c r="E53" s="29" t="s">
        <v>239</v>
      </c>
      <c r="J53" s="35"/>
    </row>
    <row r="54" spans="1:16" x14ac:dyDescent="0.25">
      <c r="A54" s="27" t="s">
        <v>66</v>
      </c>
      <c r="B54" s="27">
        <v>12</v>
      </c>
      <c r="C54" s="28" t="s">
        <v>559</v>
      </c>
      <c r="D54" s="27" t="s">
        <v>77</v>
      </c>
      <c r="E54" s="29" t="s">
        <v>236</v>
      </c>
      <c r="F54" s="30" t="s">
        <v>198</v>
      </c>
      <c r="G54" s="31">
        <v>526.34199999999998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x14ac:dyDescent="0.25">
      <c r="A55" s="27" t="s">
        <v>71</v>
      </c>
      <c r="B55" s="34"/>
      <c r="E55" s="29" t="s">
        <v>1685</v>
      </c>
      <c r="J55" s="35"/>
    </row>
    <row r="56" spans="1:16" x14ac:dyDescent="0.25">
      <c r="A56" s="27" t="s">
        <v>73</v>
      </c>
      <c r="B56" s="34"/>
      <c r="E56" s="36" t="s">
        <v>1686</v>
      </c>
      <c r="J56" s="35"/>
    </row>
    <row r="57" spans="1:16" ht="409.5" x14ac:dyDescent="0.25">
      <c r="A57" s="27" t="s">
        <v>75</v>
      </c>
      <c r="B57" s="34"/>
      <c r="E57" s="29" t="s">
        <v>239</v>
      </c>
      <c r="J57" s="35"/>
    </row>
    <row r="58" spans="1:16" x14ac:dyDescent="0.25">
      <c r="A58" s="27" t="s">
        <v>66</v>
      </c>
      <c r="B58" s="27">
        <v>13</v>
      </c>
      <c r="C58" s="28" t="s">
        <v>559</v>
      </c>
      <c r="D58" s="27" t="s">
        <v>81</v>
      </c>
      <c r="E58" s="29" t="s">
        <v>236</v>
      </c>
      <c r="F58" s="30" t="s">
        <v>198</v>
      </c>
      <c r="G58" s="31">
        <v>411.178</v>
      </c>
      <c r="H58" s="32">
        <v>0</v>
      </c>
      <c r="I58" s="32">
        <f>ROUND(G58*H58,P4)</f>
        <v>0</v>
      </c>
      <c r="J58" s="27"/>
      <c r="O58" s="33">
        <f>I58*0.21</f>
        <v>0</v>
      </c>
      <c r="P58">
        <v>3</v>
      </c>
    </row>
    <row r="59" spans="1:16" x14ac:dyDescent="0.25">
      <c r="A59" s="27" t="s">
        <v>71</v>
      </c>
      <c r="B59" s="34"/>
      <c r="E59" s="29" t="s">
        <v>560</v>
      </c>
      <c r="J59" s="35"/>
    </row>
    <row r="60" spans="1:16" x14ac:dyDescent="0.25">
      <c r="A60" s="27" t="s">
        <v>73</v>
      </c>
      <c r="B60" s="34"/>
      <c r="E60" s="36" t="s">
        <v>1687</v>
      </c>
      <c r="J60" s="35"/>
    </row>
    <row r="61" spans="1:16" ht="409.5" x14ac:dyDescent="0.25">
      <c r="A61" s="27" t="s">
        <v>75</v>
      </c>
      <c r="B61" s="34"/>
      <c r="E61" s="29" t="s">
        <v>239</v>
      </c>
      <c r="J61" s="35"/>
    </row>
    <row r="62" spans="1:16" x14ac:dyDescent="0.25">
      <c r="A62" s="27" t="s">
        <v>66</v>
      </c>
      <c r="B62" s="27">
        <v>14</v>
      </c>
      <c r="C62" s="28" t="s">
        <v>1688</v>
      </c>
      <c r="D62" s="27"/>
      <c r="E62" s="29" t="s">
        <v>1689</v>
      </c>
      <c r="F62" s="30" t="s">
        <v>198</v>
      </c>
      <c r="G62" s="31">
        <v>586.88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ht="30" x14ac:dyDescent="0.25">
      <c r="A63" s="27" t="s">
        <v>71</v>
      </c>
      <c r="B63" s="34"/>
      <c r="E63" s="29" t="s">
        <v>1690</v>
      </c>
      <c r="J63" s="35"/>
    </row>
    <row r="64" spans="1:16" x14ac:dyDescent="0.25">
      <c r="A64" s="27" t="s">
        <v>73</v>
      </c>
      <c r="B64" s="34"/>
      <c r="E64" s="36" t="s">
        <v>1691</v>
      </c>
      <c r="J64" s="35"/>
    </row>
    <row r="65" spans="1:16" ht="409.5" x14ac:dyDescent="0.25">
      <c r="A65" s="27" t="s">
        <v>75</v>
      </c>
      <c r="B65" s="34"/>
      <c r="E65" s="29" t="s">
        <v>261</v>
      </c>
      <c r="J65" s="35"/>
    </row>
    <row r="66" spans="1:16" x14ac:dyDescent="0.25">
      <c r="A66" s="27" t="s">
        <v>66</v>
      </c>
      <c r="B66" s="27">
        <v>15</v>
      </c>
      <c r="C66" s="28" t="s">
        <v>262</v>
      </c>
      <c r="D66" s="27" t="s">
        <v>68</v>
      </c>
      <c r="E66" s="29" t="s">
        <v>263</v>
      </c>
      <c r="F66" s="30" t="s">
        <v>198</v>
      </c>
      <c r="G66" s="31">
        <v>140.02199999999999</v>
      </c>
      <c r="H66" s="32">
        <v>0</v>
      </c>
      <c r="I66" s="32">
        <f>ROUND(G66*H66,P4)</f>
        <v>0</v>
      </c>
      <c r="J66" s="30" t="s">
        <v>176</v>
      </c>
      <c r="O66" s="33">
        <f>I66*0.21</f>
        <v>0</v>
      </c>
      <c r="P66">
        <v>3</v>
      </c>
    </row>
    <row r="67" spans="1:16" ht="30" x14ac:dyDescent="0.25">
      <c r="A67" s="27" t="s">
        <v>71</v>
      </c>
      <c r="B67" s="34"/>
      <c r="E67" s="29" t="s">
        <v>1692</v>
      </c>
      <c r="J67" s="35"/>
    </row>
    <row r="68" spans="1:16" x14ac:dyDescent="0.25">
      <c r="A68" s="27" t="s">
        <v>73</v>
      </c>
      <c r="B68" s="34"/>
      <c r="E68" s="36" t="s">
        <v>1680</v>
      </c>
      <c r="J68" s="35"/>
    </row>
    <row r="69" spans="1:16" ht="285" x14ac:dyDescent="0.25">
      <c r="A69" s="27" t="s">
        <v>75</v>
      </c>
      <c r="B69" s="34"/>
      <c r="E69" s="29" t="s">
        <v>265</v>
      </c>
      <c r="J69" s="35"/>
    </row>
    <row r="70" spans="1:16" x14ac:dyDescent="0.25">
      <c r="A70" s="27" t="s">
        <v>66</v>
      </c>
      <c r="B70" s="27">
        <v>16</v>
      </c>
      <c r="C70" s="28" t="s">
        <v>262</v>
      </c>
      <c r="D70" s="27" t="s">
        <v>77</v>
      </c>
      <c r="E70" s="29" t="s">
        <v>263</v>
      </c>
      <c r="F70" s="30" t="s">
        <v>198</v>
      </c>
      <c r="G70" s="31">
        <v>60.537999999999997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30" x14ac:dyDescent="0.25">
      <c r="A71" s="27" t="s">
        <v>71</v>
      </c>
      <c r="B71" s="34"/>
      <c r="E71" s="29" t="s">
        <v>1693</v>
      </c>
      <c r="J71" s="35"/>
    </row>
    <row r="72" spans="1:16" x14ac:dyDescent="0.25">
      <c r="A72" s="27" t="s">
        <v>73</v>
      </c>
      <c r="B72" s="34"/>
      <c r="E72" s="36" t="s">
        <v>1682</v>
      </c>
      <c r="J72" s="35"/>
    </row>
    <row r="73" spans="1:16" ht="285" x14ac:dyDescent="0.25">
      <c r="A73" s="27" t="s">
        <v>75</v>
      </c>
      <c r="B73" s="34"/>
      <c r="E73" s="29" t="s">
        <v>265</v>
      </c>
      <c r="J73" s="35"/>
    </row>
    <row r="74" spans="1:16" x14ac:dyDescent="0.25">
      <c r="A74" s="27" t="s">
        <v>66</v>
      </c>
      <c r="B74" s="27">
        <v>17</v>
      </c>
      <c r="C74" s="28" t="s">
        <v>1694</v>
      </c>
      <c r="D74" s="27" t="s">
        <v>84</v>
      </c>
      <c r="E74" s="29" t="s">
        <v>1695</v>
      </c>
      <c r="F74" s="30" t="s">
        <v>165</v>
      </c>
      <c r="G74" s="31">
        <v>2019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30" x14ac:dyDescent="0.25">
      <c r="A75" s="27" t="s">
        <v>71</v>
      </c>
      <c r="B75" s="34"/>
      <c r="E75" s="29" t="s">
        <v>1696</v>
      </c>
      <c r="J75" s="35"/>
    </row>
    <row r="76" spans="1:16" x14ac:dyDescent="0.25">
      <c r="A76" s="27" t="s">
        <v>73</v>
      </c>
      <c r="B76" s="34"/>
      <c r="E76" s="36" t="s">
        <v>1697</v>
      </c>
      <c r="J76" s="35"/>
    </row>
    <row r="77" spans="1:16" ht="60" x14ac:dyDescent="0.25">
      <c r="A77" s="27" t="s">
        <v>75</v>
      </c>
      <c r="B77" s="34"/>
      <c r="E77" s="29" t="s">
        <v>1698</v>
      </c>
      <c r="J77" s="35"/>
    </row>
    <row r="78" spans="1:16" x14ac:dyDescent="0.25">
      <c r="A78" s="27" t="s">
        <v>66</v>
      </c>
      <c r="B78" s="27">
        <v>18</v>
      </c>
      <c r="C78" s="28" t="s">
        <v>606</v>
      </c>
      <c r="D78" s="27" t="s">
        <v>84</v>
      </c>
      <c r="E78" s="29" t="s">
        <v>607</v>
      </c>
      <c r="F78" s="30" t="s">
        <v>165</v>
      </c>
      <c r="G78" s="31">
        <v>1282</v>
      </c>
      <c r="H78" s="32">
        <v>0</v>
      </c>
      <c r="I78" s="32">
        <f>ROUND(G78*H78,P4)</f>
        <v>0</v>
      </c>
      <c r="J78" s="30" t="s">
        <v>176</v>
      </c>
      <c r="O78" s="33">
        <f>I78*0.21</f>
        <v>0</v>
      </c>
      <c r="P78">
        <v>3</v>
      </c>
    </row>
    <row r="79" spans="1:16" ht="45" x14ac:dyDescent="0.25">
      <c r="A79" s="27" t="s">
        <v>71</v>
      </c>
      <c r="B79" s="34"/>
      <c r="E79" s="29" t="s">
        <v>1699</v>
      </c>
      <c r="J79" s="35"/>
    </row>
    <row r="80" spans="1:16" x14ac:dyDescent="0.25">
      <c r="A80" s="27" t="s">
        <v>73</v>
      </c>
      <c r="B80" s="34"/>
      <c r="E80" s="36" t="s">
        <v>1700</v>
      </c>
      <c r="J80" s="35"/>
    </row>
    <row r="81" spans="1:16" ht="75" x14ac:dyDescent="0.25">
      <c r="A81" s="27" t="s">
        <v>75</v>
      </c>
      <c r="B81" s="34"/>
      <c r="E81" s="29" t="s">
        <v>296</v>
      </c>
      <c r="J81" s="35"/>
    </row>
    <row r="82" spans="1:16" x14ac:dyDescent="0.25">
      <c r="A82" s="27" t="s">
        <v>66</v>
      </c>
      <c r="B82" s="27">
        <v>19</v>
      </c>
      <c r="C82" s="28" t="s">
        <v>304</v>
      </c>
      <c r="D82" s="27" t="s">
        <v>84</v>
      </c>
      <c r="E82" s="29" t="s">
        <v>305</v>
      </c>
      <c r="F82" s="30" t="s">
        <v>165</v>
      </c>
      <c r="G82" s="31">
        <v>737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ht="45" x14ac:dyDescent="0.25">
      <c r="A83" s="27" t="s">
        <v>71</v>
      </c>
      <c r="B83" s="34"/>
      <c r="E83" s="29" t="s">
        <v>1701</v>
      </c>
      <c r="J83" s="35"/>
    </row>
    <row r="84" spans="1:16" x14ac:dyDescent="0.25">
      <c r="A84" s="27" t="s">
        <v>73</v>
      </c>
      <c r="B84" s="34"/>
      <c r="E84" s="36" t="s">
        <v>1702</v>
      </c>
      <c r="J84" s="35"/>
    </row>
    <row r="85" spans="1:16" ht="75" x14ac:dyDescent="0.25">
      <c r="A85" s="27" t="s">
        <v>75</v>
      </c>
      <c r="B85" s="34"/>
      <c r="E85" s="29" t="s">
        <v>296</v>
      </c>
      <c r="J85" s="35"/>
    </row>
    <row r="86" spans="1:16" x14ac:dyDescent="0.25">
      <c r="A86" s="27" t="s">
        <v>66</v>
      </c>
      <c r="B86" s="27">
        <v>20</v>
      </c>
      <c r="C86" s="28" t="s">
        <v>308</v>
      </c>
      <c r="D86" s="27" t="s">
        <v>84</v>
      </c>
      <c r="E86" s="29" t="s">
        <v>309</v>
      </c>
      <c r="F86" s="30" t="s">
        <v>165</v>
      </c>
      <c r="G86" s="31">
        <v>2019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ht="30" x14ac:dyDescent="0.25">
      <c r="A87" s="27" t="s">
        <v>71</v>
      </c>
      <c r="B87" s="34"/>
      <c r="E87" s="29" t="s">
        <v>1703</v>
      </c>
      <c r="J87" s="35"/>
    </row>
    <row r="88" spans="1:16" x14ac:dyDescent="0.25">
      <c r="A88" s="27" t="s">
        <v>73</v>
      </c>
      <c r="B88" s="34"/>
      <c r="E88" s="36" t="s">
        <v>1697</v>
      </c>
      <c r="J88" s="35"/>
    </row>
    <row r="89" spans="1:16" ht="75" x14ac:dyDescent="0.25">
      <c r="A89" s="27" t="s">
        <v>75</v>
      </c>
      <c r="B89" s="34"/>
      <c r="E89" s="29" t="s">
        <v>312</v>
      </c>
      <c r="J89" s="35"/>
    </row>
    <row r="90" spans="1:16" x14ac:dyDescent="0.25">
      <c r="A90" s="27" t="s">
        <v>66</v>
      </c>
      <c r="B90" s="27">
        <v>21</v>
      </c>
      <c r="C90" s="28" t="s">
        <v>313</v>
      </c>
      <c r="D90" s="27" t="s">
        <v>84</v>
      </c>
      <c r="E90" s="29" t="s">
        <v>314</v>
      </c>
      <c r="F90" s="30" t="s">
        <v>165</v>
      </c>
      <c r="G90" s="31">
        <v>4038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ht="30" x14ac:dyDescent="0.25">
      <c r="A91" s="27" t="s">
        <v>71</v>
      </c>
      <c r="B91" s="34"/>
      <c r="E91" s="29" t="s">
        <v>1704</v>
      </c>
      <c r="J91" s="35"/>
    </row>
    <row r="92" spans="1:16" x14ac:dyDescent="0.25">
      <c r="A92" s="27" t="s">
        <v>73</v>
      </c>
      <c r="B92" s="34"/>
      <c r="E92" s="36" t="s">
        <v>1705</v>
      </c>
      <c r="J92" s="35"/>
    </row>
    <row r="93" spans="1:16" ht="90" x14ac:dyDescent="0.25">
      <c r="A93" s="27" t="s">
        <v>75</v>
      </c>
      <c r="B93" s="37"/>
      <c r="C93" s="38"/>
      <c r="D93" s="38"/>
      <c r="E93" s="29" t="s">
        <v>317</v>
      </c>
      <c r="F93" s="38"/>
      <c r="G93" s="38"/>
      <c r="H93" s="38"/>
      <c r="I93" s="38"/>
      <c r="J93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P2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43</v>
      </c>
      <c r="I3" s="16">
        <f>SUMIFS(I8:I20,A8:A20,"SD")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43</v>
      </c>
      <c r="D4" s="45"/>
      <c r="E4" s="14" t="s">
        <v>44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161</v>
      </c>
      <c r="D8" s="24"/>
      <c r="E8" s="21" t="s">
        <v>162</v>
      </c>
      <c r="F8" s="24"/>
      <c r="G8" s="24"/>
      <c r="H8" s="24"/>
      <c r="I8" s="25">
        <f>SUMIFS(I9:I20,A9:A20,"P")</f>
        <v>0</v>
      </c>
      <c r="J8" s="26"/>
    </row>
    <row r="9" spans="1:16" x14ac:dyDescent="0.25">
      <c r="A9" s="27" t="s">
        <v>66</v>
      </c>
      <c r="B9" s="27">
        <v>1</v>
      </c>
      <c r="C9" s="28" t="s">
        <v>1706</v>
      </c>
      <c r="D9" s="27" t="s">
        <v>84</v>
      </c>
      <c r="E9" s="29" t="s">
        <v>1707</v>
      </c>
      <c r="F9" s="30" t="s">
        <v>165</v>
      </c>
      <c r="G9" s="31">
        <v>375.2</v>
      </c>
      <c r="H9" s="32">
        <v>0</v>
      </c>
      <c r="I9" s="32">
        <f>ROUND(G9*H9,P4)</f>
        <v>0</v>
      </c>
      <c r="J9" s="30" t="s">
        <v>176</v>
      </c>
      <c r="O9" s="33">
        <f>I9*0.21</f>
        <v>0</v>
      </c>
      <c r="P9">
        <v>3</v>
      </c>
    </row>
    <row r="10" spans="1:16" x14ac:dyDescent="0.25">
      <c r="A10" s="27" t="s">
        <v>71</v>
      </c>
      <c r="B10" s="34"/>
      <c r="E10" s="29" t="s">
        <v>1708</v>
      </c>
      <c r="J10" s="35"/>
    </row>
    <row r="11" spans="1:16" ht="45" x14ac:dyDescent="0.25">
      <c r="A11" s="27" t="s">
        <v>73</v>
      </c>
      <c r="B11" s="34"/>
      <c r="E11" s="36" t="s">
        <v>1709</v>
      </c>
      <c r="J11" s="35"/>
    </row>
    <row r="12" spans="1:16" ht="105" x14ac:dyDescent="0.25">
      <c r="A12" s="27" t="s">
        <v>75</v>
      </c>
      <c r="B12" s="34"/>
      <c r="E12" s="29" t="s">
        <v>1710</v>
      </c>
      <c r="J12" s="35"/>
    </row>
    <row r="13" spans="1:16" x14ac:dyDescent="0.25">
      <c r="A13" s="27" t="s">
        <v>66</v>
      </c>
      <c r="B13" s="27">
        <v>2</v>
      </c>
      <c r="C13" s="28" t="s">
        <v>1711</v>
      </c>
      <c r="D13" s="27" t="s">
        <v>84</v>
      </c>
      <c r="E13" s="29" t="s">
        <v>1712</v>
      </c>
      <c r="F13" s="30" t="s">
        <v>165</v>
      </c>
      <c r="G13" s="31">
        <v>110</v>
      </c>
      <c r="H13" s="32">
        <v>0</v>
      </c>
      <c r="I13" s="32">
        <f>ROUND(G13*H13,P4)</f>
        <v>0</v>
      </c>
      <c r="J13" s="30" t="s">
        <v>176</v>
      </c>
      <c r="O13" s="33">
        <f>I13*0.21</f>
        <v>0</v>
      </c>
      <c r="P13">
        <v>3</v>
      </c>
    </row>
    <row r="14" spans="1:16" x14ac:dyDescent="0.25">
      <c r="A14" s="27" t="s">
        <v>71</v>
      </c>
      <c r="B14" s="34"/>
      <c r="E14" s="29" t="s">
        <v>1713</v>
      </c>
      <c r="J14" s="35"/>
    </row>
    <row r="15" spans="1:16" x14ac:dyDescent="0.25">
      <c r="A15" s="27" t="s">
        <v>73</v>
      </c>
      <c r="B15" s="34"/>
      <c r="E15" s="36" t="s">
        <v>1714</v>
      </c>
      <c r="J15" s="35"/>
    </row>
    <row r="16" spans="1:16" ht="105" x14ac:dyDescent="0.25">
      <c r="A16" s="27" t="s">
        <v>75</v>
      </c>
      <c r="B16" s="34"/>
      <c r="E16" s="29" t="s">
        <v>1715</v>
      </c>
      <c r="J16" s="35"/>
    </row>
    <row r="17" spans="1:16" ht="30" x14ac:dyDescent="0.25">
      <c r="A17" s="27" t="s">
        <v>66</v>
      </c>
      <c r="B17" s="27">
        <v>3</v>
      </c>
      <c r="C17" s="28" t="s">
        <v>1716</v>
      </c>
      <c r="D17" s="27" t="s">
        <v>84</v>
      </c>
      <c r="E17" s="29" t="s">
        <v>1717</v>
      </c>
      <c r="F17" s="30" t="s">
        <v>122</v>
      </c>
      <c r="G17" s="31">
        <v>20</v>
      </c>
      <c r="H17" s="32">
        <v>0</v>
      </c>
      <c r="I17" s="32">
        <f>ROUND(G17*H17,P4)</f>
        <v>0</v>
      </c>
      <c r="J17" s="30" t="s">
        <v>176</v>
      </c>
      <c r="O17" s="33">
        <f>I17*0.21</f>
        <v>0</v>
      </c>
      <c r="P17">
        <v>3</v>
      </c>
    </row>
    <row r="18" spans="1:16" ht="75" x14ac:dyDescent="0.25">
      <c r="A18" s="27" t="s">
        <v>71</v>
      </c>
      <c r="B18" s="34"/>
      <c r="E18" s="29" t="s">
        <v>1718</v>
      </c>
      <c r="J18" s="35"/>
    </row>
    <row r="19" spans="1:16" ht="60" x14ac:dyDescent="0.25">
      <c r="A19" s="27" t="s">
        <v>73</v>
      </c>
      <c r="B19" s="34"/>
      <c r="E19" s="36" t="s">
        <v>1719</v>
      </c>
      <c r="J19" s="35"/>
    </row>
    <row r="20" spans="1:16" ht="210" x14ac:dyDescent="0.25">
      <c r="A20" s="27" t="s">
        <v>75</v>
      </c>
      <c r="B20" s="37"/>
      <c r="C20" s="38"/>
      <c r="D20" s="38"/>
      <c r="E20" s="29" t="s">
        <v>1720</v>
      </c>
      <c r="F20" s="38"/>
      <c r="G20" s="38"/>
      <c r="H20" s="38"/>
      <c r="I20" s="38"/>
      <c r="J20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96"/>
  <sheetViews>
    <sheetView tabSelected="1" topLeftCell="B1" workbookViewId="0">
      <selection activeCell="H18" sqref="H18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11</v>
      </c>
      <c r="I3" s="16">
        <f>SUMIFS(I8:I96,A8:A96,"SD")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11</v>
      </c>
      <c r="D4" s="45"/>
      <c r="E4" s="14" t="s">
        <v>12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SUMIFS(I9:I96,A9:A96,"P")</f>
        <v>0</v>
      </c>
      <c r="J8" s="26"/>
    </row>
    <row r="9" spans="1:16" x14ac:dyDescent="0.25">
      <c r="A9" s="27" t="s">
        <v>66</v>
      </c>
      <c r="B9" s="27">
        <v>1</v>
      </c>
      <c r="C9" s="28" t="s">
        <v>67</v>
      </c>
      <c r="D9" s="27" t="s">
        <v>68</v>
      </c>
      <c r="E9" s="29" t="s">
        <v>69</v>
      </c>
      <c r="F9" s="30" t="s">
        <v>70</v>
      </c>
      <c r="G9" s="31">
        <v>1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30" x14ac:dyDescent="0.25">
      <c r="A10" s="27" t="s">
        <v>71</v>
      </c>
      <c r="B10" s="34"/>
      <c r="E10" s="29" t="s">
        <v>72</v>
      </c>
      <c r="J10" s="35"/>
    </row>
    <row r="11" spans="1:16" x14ac:dyDescent="0.25">
      <c r="A11" s="27" t="s">
        <v>73</v>
      </c>
      <c r="B11" s="34"/>
      <c r="E11" s="36" t="s">
        <v>74</v>
      </c>
      <c r="J11" s="35"/>
    </row>
    <row r="12" spans="1:16" ht="60" x14ac:dyDescent="0.25">
      <c r="A12" s="27" t="s">
        <v>75</v>
      </c>
      <c r="B12" s="34"/>
      <c r="E12" s="29" t="s">
        <v>76</v>
      </c>
      <c r="J12" s="35"/>
    </row>
    <row r="13" spans="1:16" x14ac:dyDescent="0.25">
      <c r="A13" s="27" t="s">
        <v>66</v>
      </c>
      <c r="B13" s="27">
        <v>2</v>
      </c>
      <c r="C13" s="28" t="s">
        <v>67</v>
      </c>
      <c r="D13" s="27" t="s">
        <v>77</v>
      </c>
      <c r="E13" s="29" t="s">
        <v>69</v>
      </c>
      <c r="F13" s="30" t="s">
        <v>70</v>
      </c>
      <c r="G13" s="31">
        <v>1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45" x14ac:dyDescent="0.25">
      <c r="A14" s="27" t="s">
        <v>71</v>
      </c>
      <c r="B14" s="34"/>
      <c r="E14" s="29" t="s">
        <v>78</v>
      </c>
      <c r="J14" s="35"/>
    </row>
    <row r="15" spans="1:16" x14ac:dyDescent="0.25">
      <c r="A15" s="27" t="s">
        <v>73</v>
      </c>
      <c r="B15" s="34"/>
      <c r="E15" s="36" t="s">
        <v>74</v>
      </c>
      <c r="J15" s="35"/>
    </row>
    <row r="16" spans="1:16" ht="60" x14ac:dyDescent="0.25">
      <c r="A16" s="27" t="s">
        <v>75</v>
      </c>
      <c r="B16" s="34"/>
      <c r="E16" s="29" t="s">
        <v>76</v>
      </c>
      <c r="J16" s="35"/>
    </row>
    <row r="17" spans="1:16" x14ac:dyDescent="0.25">
      <c r="A17" s="27" t="s">
        <v>66</v>
      </c>
      <c r="B17" s="27">
        <v>3</v>
      </c>
      <c r="C17" s="28" t="s">
        <v>67</v>
      </c>
      <c r="D17" s="27" t="s">
        <v>79</v>
      </c>
      <c r="E17" s="29" t="s">
        <v>69</v>
      </c>
      <c r="F17" s="30" t="s">
        <v>70</v>
      </c>
      <c r="G17" s="31">
        <v>1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45" x14ac:dyDescent="0.25">
      <c r="A18" s="27" t="s">
        <v>71</v>
      </c>
      <c r="B18" s="34"/>
      <c r="E18" s="29" t="s">
        <v>80</v>
      </c>
      <c r="J18" s="35"/>
    </row>
    <row r="19" spans="1:16" x14ac:dyDescent="0.25">
      <c r="A19" s="27" t="s">
        <v>73</v>
      </c>
      <c r="B19" s="34"/>
      <c r="E19" s="36" t="s">
        <v>74</v>
      </c>
      <c r="J19" s="35"/>
    </row>
    <row r="20" spans="1:16" ht="60" x14ac:dyDescent="0.25">
      <c r="A20" s="27" t="s">
        <v>75</v>
      </c>
      <c r="B20" s="34"/>
      <c r="E20" s="29" t="s">
        <v>76</v>
      </c>
      <c r="J20" s="35"/>
    </row>
    <row r="21" spans="1:16" x14ac:dyDescent="0.25">
      <c r="A21" s="27" t="s">
        <v>66</v>
      </c>
      <c r="B21" s="27">
        <v>4</v>
      </c>
      <c r="C21" s="28" t="s">
        <v>67</v>
      </c>
      <c r="D21" s="27" t="s">
        <v>81</v>
      </c>
      <c r="E21" s="29" t="s">
        <v>69</v>
      </c>
      <c r="F21" s="30" t="s">
        <v>70</v>
      </c>
      <c r="G21" s="31">
        <v>1</v>
      </c>
      <c r="H21" s="32">
        <v>0</v>
      </c>
      <c r="I21" s="32">
        <f>ROUND(G21*H21,P4)</f>
        <v>0</v>
      </c>
      <c r="J21" s="27"/>
      <c r="O21" s="33">
        <f>I21*0.21</f>
        <v>0</v>
      </c>
      <c r="P21">
        <v>3</v>
      </c>
    </row>
    <row r="22" spans="1:16" ht="30" x14ac:dyDescent="0.25">
      <c r="A22" s="27" t="s">
        <v>71</v>
      </c>
      <c r="B22" s="34"/>
      <c r="E22" s="29" t="s">
        <v>82</v>
      </c>
      <c r="J22" s="35"/>
    </row>
    <row r="23" spans="1:16" x14ac:dyDescent="0.25">
      <c r="A23" s="27" t="s">
        <v>73</v>
      </c>
      <c r="B23" s="34"/>
      <c r="E23" s="36" t="s">
        <v>74</v>
      </c>
      <c r="J23" s="35"/>
    </row>
    <row r="24" spans="1:16" ht="60" x14ac:dyDescent="0.25">
      <c r="A24" s="27" t="s">
        <v>75</v>
      </c>
      <c r="B24" s="34"/>
      <c r="E24" s="29" t="s">
        <v>76</v>
      </c>
      <c r="J24" s="35"/>
    </row>
    <row r="25" spans="1:16" x14ac:dyDescent="0.25">
      <c r="A25" s="27" t="s">
        <v>66</v>
      </c>
      <c r="B25" s="27">
        <v>5</v>
      </c>
      <c r="C25" s="28" t="s">
        <v>83</v>
      </c>
      <c r="D25" s="27" t="s">
        <v>84</v>
      </c>
      <c r="E25" s="29" t="s">
        <v>85</v>
      </c>
      <c r="F25" s="30" t="s">
        <v>70</v>
      </c>
      <c r="G25" s="31">
        <v>1</v>
      </c>
      <c r="H25" s="32">
        <v>0</v>
      </c>
      <c r="I25" s="32">
        <f>ROUND(G25*H25,P4)</f>
        <v>0</v>
      </c>
      <c r="J25" s="27"/>
      <c r="O25" s="33">
        <f>I25*0.21</f>
        <v>0</v>
      </c>
      <c r="P25">
        <v>3</v>
      </c>
    </row>
    <row r="26" spans="1:16" ht="45" x14ac:dyDescent="0.25">
      <c r="A26" s="27" t="s">
        <v>71</v>
      </c>
      <c r="B26" s="34"/>
      <c r="E26" s="29" t="s">
        <v>86</v>
      </c>
      <c r="J26" s="35"/>
    </row>
    <row r="27" spans="1:16" x14ac:dyDescent="0.25">
      <c r="A27" s="27" t="s">
        <v>73</v>
      </c>
      <c r="B27" s="34"/>
      <c r="E27" s="36" t="s">
        <v>74</v>
      </c>
      <c r="J27" s="35"/>
    </row>
    <row r="28" spans="1:16" ht="60" x14ac:dyDescent="0.25">
      <c r="A28" s="27" t="s">
        <v>75</v>
      </c>
      <c r="B28" s="34"/>
      <c r="E28" s="29" t="s">
        <v>87</v>
      </c>
      <c r="J28" s="35"/>
    </row>
    <row r="29" spans="1:16" x14ac:dyDescent="0.25">
      <c r="A29" s="27" t="s">
        <v>66</v>
      </c>
      <c r="B29" s="27">
        <v>6</v>
      </c>
      <c r="C29" s="28" t="s">
        <v>88</v>
      </c>
      <c r="D29" s="27" t="s">
        <v>84</v>
      </c>
      <c r="E29" s="29" t="s">
        <v>89</v>
      </c>
      <c r="F29" s="30" t="s">
        <v>70</v>
      </c>
      <c r="G29" s="31">
        <v>1</v>
      </c>
      <c r="H29" s="32">
        <v>0</v>
      </c>
      <c r="I29" s="32">
        <f>ROUND(G29*H29,P4)</f>
        <v>0</v>
      </c>
      <c r="J29" s="27"/>
      <c r="O29" s="33">
        <f>I29*0.21</f>
        <v>0</v>
      </c>
      <c r="P29">
        <v>3</v>
      </c>
    </row>
    <row r="30" spans="1:16" x14ac:dyDescent="0.25">
      <c r="A30" s="27" t="s">
        <v>71</v>
      </c>
      <c r="B30" s="34"/>
      <c r="E30" s="29" t="s">
        <v>90</v>
      </c>
      <c r="J30" s="35"/>
    </row>
    <row r="31" spans="1:16" x14ac:dyDescent="0.25">
      <c r="A31" s="27" t="s">
        <v>73</v>
      </c>
      <c r="B31" s="34"/>
      <c r="E31" s="36" t="s">
        <v>74</v>
      </c>
      <c r="J31" s="35"/>
    </row>
    <row r="32" spans="1:16" ht="60" x14ac:dyDescent="0.25">
      <c r="A32" s="27" t="s">
        <v>75</v>
      </c>
      <c r="B32" s="34"/>
      <c r="E32" s="29" t="s">
        <v>91</v>
      </c>
      <c r="J32" s="35"/>
    </row>
    <row r="33" spans="1:16" x14ac:dyDescent="0.25">
      <c r="A33" s="27" t="s">
        <v>66</v>
      </c>
      <c r="B33" s="27">
        <v>7</v>
      </c>
      <c r="C33" s="28" t="s">
        <v>92</v>
      </c>
      <c r="D33" s="27" t="s">
        <v>68</v>
      </c>
      <c r="E33" s="29" t="s">
        <v>93</v>
      </c>
      <c r="F33" s="30" t="s">
        <v>70</v>
      </c>
      <c r="G33" s="31">
        <v>1</v>
      </c>
      <c r="H33" s="32">
        <v>0</v>
      </c>
      <c r="I33" s="32">
        <f>ROUND(G33*H33,P4)</f>
        <v>0</v>
      </c>
      <c r="J33" s="27"/>
      <c r="O33" s="33">
        <f>I33*0.21</f>
        <v>0</v>
      </c>
      <c r="P33">
        <v>3</v>
      </c>
    </row>
    <row r="34" spans="1:16" ht="45" x14ac:dyDescent="0.25">
      <c r="A34" s="27" t="s">
        <v>71</v>
      </c>
      <c r="B34" s="34"/>
      <c r="E34" s="29" t="s">
        <v>94</v>
      </c>
      <c r="J34" s="35"/>
    </row>
    <row r="35" spans="1:16" x14ac:dyDescent="0.25">
      <c r="A35" s="27" t="s">
        <v>73</v>
      </c>
      <c r="B35" s="34"/>
      <c r="E35" s="36" t="s">
        <v>74</v>
      </c>
      <c r="J35" s="35"/>
    </row>
    <row r="36" spans="1:16" ht="60" x14ac:dyDescent="0.25">
      <c r="A36" s="27" t="s">
        <v>75</v>
      </c>
      <c r="B36" s="34"/>
      <c r="E36" s="29" t="s">
        <v>95</v>
      </c>
      <c r="J36" s="35"/>
    </row>
    <row r="37" spans="1:16" x14ac:dyDescent="0.25">
      <c r="A37" s="27" t="s">
        <v>66</v>
      </c>
      <c r="B37" s="27">
        <v>8</v>
      </c>
      <c r="C37" s="28" t="s">
        <v>92</v>
      </c>
      <c r="D37" s="27" t="s">
        <v>77</v>
      </c>
      <c r="E37" s="29" t="s">
        <v>93</v>
      </c>
      <c r="F37" s="30" t="s">
        <v>70</v>
      </c>
      <c r="G37" s="31">
        <v>1</v>
      </c>
      <c r="H37" s="32">
        <v>0</v>
      </c>
      <c r="I37" s="32">
        <f>ROUND(G37*H37,P4)</f>
        <v>0</v>
      </c>
      <c r="J37" s="27"/>
      <c r="O37" s="33">
        <f>I37*0.21</f>
        <v>0</v>
      </c>
      <c r="P37">
        <v>3</v>
      </c>
    </row>
    <row r="38" spans="1:16" ht="60" x14ac:dyDescent="0.25">
      <c r="A38" s="27" t="s">
        <v>71</v>
      </c>
      <c r="B38" s="34"/>
      <c r="E38" s="29" t="s">
        <v>96</v>
      </c>
      <c r="J38" s="35"/>
    </row>
    <row r="39" spans="1:16" x14ac:dyDescent="0.25">
      <c r="A39" s="27" t="s">
        <v>73</v>
      </c>
      <c r="B39" s="34"/>
      <c r="E39" s="36" t="s">
        <v>74</v>
      </c>
      <c r="J39" s="35"/>
    </row>
    <row r="40" spans="1:16" ht="60" x14ac:dyDescent="0.25">
      <c r="A40" s="27" t="s">
        <v>75</v>
      </c>
      <c r="B40" s="34"/>
      <c r="E40" s="29" t="s">
        <v>95</v>
      </c>
      <c r="J40" s="35"/>
    </row>
    <row r="41" spans="1:16" x14ac:dyDescent="0.25">
      <c r="A41" s="27" t="s">
        <v>66</v>
      </c>
      <c r="B41" s="27">
        <v>9</v>
      </c>
      <c r="C41" s="28" t="s">
        <v>92</v>
      </c>
      <c r="D41" s="27" t="s">
        <v>79</v>
      </c>
      <c r="E41" s="29" t="s">
        <v>93</v>
      </c>
      <c r="F41" s="30" t="s">
        <v>70</v>
      </c>
      <c r="G41" s="31">
        <v>1</v>
      </c>
      <c r="H41" s="32">
        <v>0</v>
      </c>
      <c r="I41" s="32">
        <f>ROUND(G41*H41,P4)</f>
        <v>0</v>
      </c>
      <c r="J41" s="27"/>
      <c r="O41" s="33">
        <f>I41*0.21</f>
        <v>0</v>
      </c>
      <c r="P41">
        <v>3</v>
      </c>
    </row>
    <row r="42" spans="1:16" ht="75" x14ac:dyDescent="0.25">
      <c r="A42" s="27" t="s">
        <v>71</v>
      </c>
      <c r="B42" s="34"/>
      <c r="E42" s="29" t="s">
        <v>97</v>
      </c>
      <c r="J42" s="35"/>
    </row>
    <row r="43" spans="1:16" x14ac:dyDescent="0.25">
      <c r="A43" s="27" t="s">
        <v>73</v>
      </c>
      <c r="B43" s="34"/>
      <c r="E43" s="36" t="s">
        <v>74</v>
      </c>
      <c r="J43" s="35"/>
    </row>
    <row r="44" spans="1:16" ht="60" x14ac:dyDescent="0.25">
      <c r="A44" s="27" t="s">
        <v>75</v>
      </c>
      <c r="B44" s="34"/>
      <c r="E44" s="29" t="s">
        <v>95</v>
      </c>
      <c r="J44" s="35"/>
    </row>
    <row r="45" spans="1:16" x14ac:dyDescent="0.25">
      <c r="A45" s="27" t="s">
        <v>66</v>
      </c>
      <c r="B45" s="27">
        <v>10</v>
      </c>
      <c r="C45" s="28" t="s">
        <v>98</v>
      </c>
      <c r="D45" s="27" t="s">
        <v>84</v>
      </c>
      <c r="E45" s="29" t="s">
        <v>99</v>
      </c>
      <c r="F45" s="30" t="s">
        <v>70</v>
      </c>
      <c r="G45" s="31">
        <v>1</v>
      </c>
      <c r="H45" s="32">
        <v>0</v>
      </c>
      <c r="I45" s="32">
        <f>ROUND(G45*H45,P4)</f>
        <v>0</v>
      </c>
      <c r="J45" s="27"/>
      <c r="O45" s="33">
        <f>I45*0.21</f>
        <v>0</v>
      </c>
      <c r="P45">
        <v>3</v>
      </c>
    </row>
    <row r="46" spans="1:16" ht="30" x14ac:dyDescent="0.25">
      <c r="A46" s="27" t="s">
        <v>71</v>
      </c>
      <c r="B46" s="34"/>
      <c r="E46" s="29" t="s">
        <v>100</v>
      </c>
      <c r="J46" s="35"/>
    </row>
    <row r="47" spans="1:16" x14ac:dyDescent="0.25">
      <c r="A47" s="27" t="s">
        <v>73</v>
      </c>
      <c r="B47" s="34"/>
      <c r="E47" s="36" t="s">
        <v>74</v>
      </c>
      <c r="J47" s="35"/>
    </row>
    <row r="48" spans="1:16" ht="60" x14ac:dyDescent="0.25">
      <c r="A48" s="27" t="s">
        <v>75</v>
      </c>
      <c r="B48" s="34"/>
      <c r="E48" s="29" t="s">
        <v>95</v>
      </c>
      <c r="J48" s="35"/>
    </row>
    <row r="49" spans="1:16" x14ac:dyDescent="0.25">
      <c r="A49" s="27" t="s">
        <v>66</v>
      </c>
      <c r="B49" s="27">
        <v>11</v>
      </c>
      <c r="C49" s="28" t="s">
        <v>101</v>
      </c>
      <c r="D49" s="27" t="s">
        <v>84</v>
      </c>
      <c r="E49" s="29" t="s">
        <v>102</v>
      </c>
      <c r="F49" s="30" t="s">
        <v>70</v>
      </c>
      <c r="G49" s="31">
        <v>1</v>
      </c>
      <c r="H49" s="32">
        <v>0</v>
      </c>
      <c r="I49" s="32">
        <f>ROUND(G49*H49,P4)</f>
        <v>0</v>
      </c>
      <c r="J49" s="27"/>
      <c r="O49" s="33">
        <f>I49*0.21</f>
        <v>0</v>
      </c>
      <c r="P49">
        <v>3</v>
      </c>
    </row>
    <row r="50" spans="1:16" ht="75" x14ac:dyDescent="0.25">
      <c r="A50" s="27" t="s">
        <v>71</v>
      </c>
      <c r="B50" s="34"/>
      <c r="E50" s="29" t="s">
        <v>103</v>
      </c>
      <c r="J50" s="35"/>
    </row>
    <row r="51" spans="1:16" x14ac:dyDescent="0.25">
      <c r="A51" s="27" t="s">
        <v>73</v>
      </c>
      <c r="B51" s="34"/>
      <c r="E51" s="36" t="s">
        <v>74</v>
      </c>
      <c r="J51" s="35"/>
    </row>
    <row r="52" spans="1:16" ht="135" x14ac:dyDescent="0.25">
      <c r="A52" s="27" t="s">
        <v>75</v>
      </c>
      <c r="B52" s="34"/>
      <c r="E52" s="29" t="s">
        <v>104</v>
      </c>
      <c r="J52" s="35"/>
    </row>
    <row r="53" spans="1:16" x14ac:dyDescent="0.25">
      <c r="A53" s="27" t="s">
        <v>66</v>
      </c>
      <c r="B53" s="27">
        <v>12</v>
      </c>
      <c r="C53" s="28" t="s">
        <v>105</v>
      </c>
      <c r="D53" s="27" t="s">
        <v>84</v>
      </c>
      <c r="E53" s="29" t="s">
        <v>106</v>
      </c>
      <c r="F53" s="30" t="s">
        <v>70</v>
      </c>
      <c r="G53" s="31">
        <v>1</v>
      </c>
      <c r="H53" s="32">
        <v>0</v>
      </c>
      <c r="I53" s="32">
        <f>ROUND(G53*H53,P4)</f>
        <v>0</v>
      </c>
      <c r="J53" s="27"/>
      <c r="O53" s="33">
        <f>I53*0.21</f>
        <v>0</v>
      </c>
      <c r="P53">
        <v>3</v>
      </c>
    </row>
    <row r="54" spans="1:16" ht="165" x14ac:dyDescent="0.25">
      <c r="A54" s="27" t="s">
        <v>71</v>
      </c>
      <c r="B54" s="34"/>
      <c r="E54" s="29" t="s">
        <v>107</v>
      </c>
      <c r="J54" s="35"/>
    </row>
    <row r="55" spans="1:16" x14ac:dyDescent="0.25">
      <c r="A55" s="27" t="s">
        <v>73</v>
      </c>
      <c r="B55" s="34"/>
      <c r="E55" s="36" t="s">
        <v>74</v>
      </c>
      <c r="J55" s="35"/>
    </row>
    <row r="56" spans="1:16" ht="105" x14ac:dyDescent="0.25">
      <c r="A56" s="27" t="s">
        <v>75</v>
      </c>
      <c r="B56" s="34"/>
      <c r="E56" s="29" t="s">
        <v>108</v>
      </c>
      <c r="J56" s="35"/>
    </row>
    <row r="57" spans="1:16" x14ac:dyDescent="0.25">
      <c r="A57" s="27" t="s">
        <v>66</v>
      </c>
      <c r="B57" s="27">
        <v>13</v>
      </c>
      <c r="C57" s="28" t="s">
        <v>109</v>
      </c>
      <c r="D57" s="27" t="s">
        <v>68</v>
      </c>
      <c r="E57" s="29" t="s">
        <v>110</v>
      </c>
      <c r="F57" s="30" t="s">
        <v>70</v>
      </c>
      <c r="G57" s="31">
        <v>1</v>
      </c>
      <c r="H57" s="32">
        <v>0</v>
      </c>
      <c r="I57" s="32">
        <f>ROUND(G57*H57,P4)</f>
        <v>0</v>
      </c>
      <c r="J57" s="27"/>
      <c r="O57" s="33">
        <f>I57*0.21</f>
        <v>0</v>
      </c>
      <c r="P57">
        <v>3</v>
      </c>
    </row>
    <row r="58" spans="1:16" ht="60" x14ac:dyDescent="0.25">
      <c r="A58" s="27" t="s">
        <v>71</v>
      </c>
      <c r="B58" s="34"/>
      <c r="E58" s="29" t="s">
        <v>111</v>
      </c>
      <c r="J58" s="35"/>
    </row>
    <row r="59" spans="1:16" x14ac:dyDescent="0.25">
      <c r="A59" s="27" t="s">
        <v>73</v>
      </c>
      <c r="B59" s="34"/>
      <c r="E59" s="36" t="s">
        <v>74</v>
      </c>
      <c r="J59" s="35"/>
    </row>
    <row r="60" spans="1:16" ht="60" x14ac:dyDescent="0.25">
      <c r="A60" s="27" t="s">
        <v>75</v>
      </c>
      <c r="B60" s="34"/>
      <c r="E60" s="29" t="s">
        <v>95</v>
      </c>
      <c r="J60" s="35"/>
    </row>
    <row r="61" spans="1:16" x14ac:dyDescent="0.25">
      <c r="A61" s="27" t="s">
        <v>66</v>
      </c>
      <c r="B61" s="27">
        <v>14</v>
      </c>
      <c r="C61" s="28" t="s">
        <v>109</v>
      </c>
      <c r="D61" s="27" t="s">
        <v>77</v>
      </c>
      <c r="E61" s="29" t="s">
        <v>110</v>
      </c>
      <c r="F61" s="30" t="s">
        <v>70</v>
      </c>
      <c r="G61" s="31">
        <v>1</v>
      </c>
      <c r="H61" s="32">
        <v>0</v>
      </c>
      <c r="I61" s="32">
        <f>ROUND(G61*H61,P4)</f>
        <v>0</v>
      </c>
      <c r="J61" s="27"/>
      <c r="O61" s="33">
        <f>I61*0.21</f>
        <v>0</v>
      </c>
      <c r="P61">
        <v>3</v>
      </c>
    </row>
    <row r="62" spans="1:16" ht="30" x14ac:dyDescent="0.25">
      <c r="A62" s="27" t="s">
        <v>71</v>
      </c>
      <c r="B62" s="34"/>
      <c r="E62" s="29" t="s">
        <v>112</v>
      </c>
      <c r="J62" s="35"/>
    </row>
    <row r="63" spans="1:16" x14ac:dyDescent="0.25">
      <c r="A63" s="27" t="s">
        <v>73</v>
      </c>
      <c r="B63" s="34"/>
      <c r="E63" s="36" t="s">
        <v>74</v>
      </c>
      <c r="J63" s="35"/>
    </row>
    <row r="64" spans="1:16" ht="60" x14ac:dyDescent="0.25">
      <c r="A64" s="27" t="s">
        <v>75</v>
      </c>
      <c r="B64" s="34"/>
      <c r="E64" s="29" t="s">
        <v>95</v>
      </c>
      <c r="J64" s="35"/>
    </row>
    <row r="65" spans="1:16" x14ac:dyDescent="0.25">
      <c r="A65" s="27" t="s">
        <v>66</v>
      </c>
      <c r="B65" s="27">
        <v>15</v>
      </c>
      <c r="C65" s="28" t="s">
        <v>109</v>
      </c>
      <c r="D65" s="27" t="s">
        <v>79</v>
      </c>
      <c r="E65" s="29" t="s">
        <v>110</v>
      </c>
      <c r="F65" s="30" t="s">
        <v>113</v>
      </c>
      <c r="G65" s="31">
        <v>10.3</v>
      </c>
      <c r="H65" s="32">
        <v>0</v>
      </c>
      <c r="I65" s="32">
        <f>ROUND(G65*H65,P4)</f>
        <v>0</v>
      </c>
      <c r="J65" s="27"/>
      <c r="O65" s="33">
        <f>I65*0.21</f>
        <v>0</v>
      </c>
      <c r="P65">
        <v>3</v>
      </c>
    </row>
    <row r="66" spans="1:16" ht="45" x14ac:dyDescent="0.25">
      <c r="A66" s="27" t="s">
        <v>71</v>
      </c>
      <c r="B66" s="34"/>
      <c r="E66" s="29" t="s">
        <v>114</v>
      </c>
      <c r="J66" s="35"/>
    </row>
    <row r="67" spans="1:16" x14ac:dyDescent="0.25">
      <c r="A67" s="27" t="s">
        <v>73</v>
      </c>
      <c r="B67" s="34"/>
      <c r="E67" s="36" t="s">
        <v>115</v>
      </c>
      <c r="J67" s="35"/>
    </row>
    <row r="68" spans="1:16" ht="60" x14ac:dyDescent="0.25">
      <c r="A68" s="27" t="s">
        <v>75</v>
      </c>
      <c r="B68" s="34"/>
      <c r="E68" s="29" t="s">
        <v>95</v>
      </c>
      <c r="J68" s="35"/>
    </row>
    <row r="69" spans="1:16" x14ac:dyDescent="0.25">
      <c r="A69" s="27" t="s">
        <v>66</v>
      </c>
      <c r="B69" s="27">
        <v>16</v>
      </c>
      <c r="C69" s="28" t="s">
        <v>116</v>
      </c>
      <c r="D69" s="27" t="s">
        <v>84</v>
      </c>
      <c r="E69" s="29" t="s">
        <v>117</v>
      </c>
      <c r="F69" s="30" t="s">
        <v>70</v>
      </c>
      <c r="G69" s="31">
        <v>1</v>
      </c>
      <c r="H69" s="32">
        <v>0</v>
      </c>
      <c r="I69" s="32">
        <f>ROUND(G69*H69,P4)</f>
        <v>0</v>
      </c>
      <c r="J69" s="27"/>
      <c r="O69" s="33">
        <f>I69*0.21</f>
        <v>0</v>
      </c>
      <c r="P69">
        <v>3</v>
      </c>
    </row>
    <row r="70" spans="1:16" ht="30" x14ac:dyDescent="0.25">
      <c r="A70" s="27" t="s">
        <v>71</v>
      </c>
      <c r="B70" s="34"/>
      <c r="E70" s="29" t="s">
        <v>118</v>
      </c>
      <c r="J70" s="35"/>
    </row>
    <row r="71" spans="1:16" x14ac:dyDescent="0.25">
      <c r="A71" s="27" t="s">
        <v>73</v>
      </c>
      <c r="B71" s="34"/>
      <c r="E71" s="36" t="s">
        <v>119</v>
      </c>
      <c r="J71" s="35"/>
    </row>
    <row r="72" spans="1:16" ht="60" x14ac:dyDescent="0.25">
      <c r="A72" s="27" t="s">
        <v>75</v>
      </c>
      <c r="B72" s="34"/>
      <c r="E72" s="29" t="s">
        <v>95</v>
      </c>
      <c r="J72" s="35"/>
    </row>
    <row r="73" spans="1:16" x14ac:dyDescent="0.25">
      <c r="A73" s="27" t="s">
        <v>66</v>
      </c>
      <c r="B73" s="27">
        <v>17</v>
      </c>
      <c r="C73" s="28" t="s">
        <v>120</v>
      </c>
      <c r="D73" s="27" t="s">
        <v>68</v>
      </c>
      <c r="E73" s="29" t="s">
        <v>121</v>
      </c>
      <c r="F73" s="30" t="s">
        <v>122</v>
      </c>
      <c r="G73" s="31">
        <v>4</v>
      </c>
      <c r="H73" s="32">
        <v>0</v>
      </c>
      <c r="I73" s="32">
        <f>ROUND(G73*H73,P4)</f>
        <v>0</v>
      </c>
      <c r="J73" s="27"/>
      <c r="O73" s="33">
        <f>I73*0.21</f>
        <v>0</v>
      </c>
      <c r="P73">
        <v>3</v>
      </c>
    </row>
    <row r="74" spans="1:16" ht="45" x14ac:dyDescent="0.25">
      <c r="A74" s="27" t="s">
        <v>71</v>
      </c>
      <c r="B74" s="34"/>
      <c r="E74" s="29" t="s">
        <v>123</v>
      </c>
      <c r="J74" s="35"/>
    </row>
    <row r="75" spans="1:16" x14ac:dyDescent="0.25">
      <c r="A75" s="27" t="s">
        <v>73</v>
      </c>
      <c r="B75" s="34"/>
      <c r="E75" s="36" t="s">
        <v>124</v>
      </c>
      <c r="J75" s="35"/>
    </row>
    <row r="76" spans="1:16" ht="135" x14ac:dyDescent="0.25">
      <c r="A76" s="27" t="s">
        <v>75</v>
      </c>
      <c r="B76" s="34"/>
      <c r="E76" s="29" t="s">
        <v>125</v>
      </c>
      <c r="J76" s="35"/>
    </row>
    <row r="77" spans="1:16" x14ac:dyDescent="0.25">
      <c r="A77" s="27" t="s">
        <v>66</v>
      </c>
      <c r="B77" s="27">
        <v>18</v>
      </c>
      <c r="C77" s="28" t="s">
        <v>120</v>
      </c>
      <c r="D77" s="27" t="s">
        <v>77</v>
      </c>
      <c r="E77" s="29" t="s">
        <v>121</v>
      </c>
      <c r="F77" s="30" t="s">
        <v>122</v>
      </c>
      <c r="G77" s="31">
        <v>1</v>
      </c>
      <c r="H77" s="32">
        <v>0</v>
      </c>
      <c r="I77" s="32">
        <f>ROUND(G77*H77,P4)</f>
        <v>0</v>
      </c>
      <c r="J77" s="27"/>
      <c r="O77" s="33">
        <f>I77*0.21</f>
        <v>0</v>
      </c>
      <c r="P77">
        <v>3</v>
      </c>
    </row>
    <row r="78" spans="1:16" ht="30" x14ac:dyDescent="0.25">
      <c r="A78" s="27" t="s">
        <v>71</v>
      </c>
      <c r="B78" s="34"/>
      <c r="E78" s="29" t="s">
        <v>126</v>
      </c>
      <c r="J78" s="35"/>
    </row>
    <row r="79" spans="1:16" x14ac:dyDescent="0.25">
      <c r="A79" s="27" t="s">
        <v>73</v>
      </c>
      <c r="B79" s="34"/>
      <c r="E79" s="36" t="s">
        <v>74</v>
      </c>
      <c r="J79" s="35"/>
    </row>
    <row r="80" spans="1:16" ht="135" x14ac:dyDescent="0.25">
      <c r="A80" s="27" t="s">
        <v>75</v>
      </c>
      <c r="B80" s="34"/>
      <c r="E80" s="29" t="s">
        <v>125</v>
      </c>
      <c r="J80" s="35"/>
    </row>
    <row r="81" spans="1:16" x14ac:dyDescent="0.25">
      <c r="A81" s="27" t="s">
        <v>66</v>
      </c>
      <c r="B81" s="27">
        <v>19</v>
      </c>
      <c r="C81" s="28" t="s">
        <v>127</v>
      </c>
      <c r="D81" s="27" t="s">
        <v>68</v>
      </c>
      <c r="E81" s="29" t="s">
        <v>128</v>
      </c>
      <c r="F81" s="30" t="s">
        <v>70</v>
      </c>
      <c r="G81" s="31">
        <v>1</v>
      </c>
      <c r="H81" s="32">
        <v>0</v>
      </c>
      <c r="I81" s="32">
        <f>ROUND(G81*H81,P4)</f>
        <v>0</v>
      </c>
      <c r="J81" s="27"/>
      <c r="O81" s="33">
        <f>I81*0.21</f>
        <v>0</v>
      </c>
      <c r="P81">
        <v>3</v>
      </c>
    </row>
    <row r="82" spans="1:16" ht="105" x14ac:dyDescent="0.25">
      <c r="A82" s="27" t="s">
        <v>71</v>
      </c>
      <c r="B82" s="34"/>
      <c r="E82" s="29" t="s">
        <v>129</v>
      </c>
      <c r="J82" s="35"/>
    </row>
    <row r="83" spans="1:16" x14ac:dyDescent="0.25">
      <c r="A83" s="27" t="s">
        <v>73</v>
      </c>
      <c r="B83" s="34"/>
      <c r="E83" s="36" t="s">
        <v>74</v>
      </c>
      <c r="J83" s="35"/>
    </row>
    <row r="84" spans="1:16" ht="75" x14ac:dyDescent="0.25">
      <c r="A84" s="27" t="s">
        <v>75</v>
      </c>
      <c r="B84" s="34"/>
      <c r="E84" s="29" t="s">
        <v>130</v>
      </c>
      <c r="J84" s="35"/>
    </row>
    <row r="85" spans="1:16" x14ac:dyDescent="0.25">
      <c r="A85" s="27" t="s">
        <v>66</v>
      </c>
      <c r="B85" s="27">
        <v>20</v>
      </c>
      <c r="C85" s="28" t="s">
        <v>127</v>
      </c>
      <c r="D85" s="27" t="s">
        <v>77</v>
      </c>
      <c r="E85" s="29" t="s">
        <v>131</v>
      </c>
      <c r="F85" s="30" t="s">
        <v>132</v>
      </c>
      <c r="G85" s="31">
        <v>14</v>
      </c>
      <c r="H85" s="32">
        <v>0</v>
      </c>
      <c r="I85" s="32">
        <f>ROUND(G85*H85,P4)</f>
        <v>0</v>
      </c>
      <c r="J85" s="27"/>
      <c r="O85" s="33">
        <f>I85*0.21</f>
        <v>0</v>
      </c>
      <c r="P85">
        <v>3</v>
      </c>
    </row>
    <row r="86" spans="1:16" ht="120" x14ac:dyDescent="0.25">
      <c r="A86" s="27" t="s">
        <v>71</v>
      </c>
      <c r="B86" s="34"/>
      <c r="E86" s="29" t="s">
        <v>133</v>
      </c>
      <c r="J86" s="35"/>
    </row>
    <row r="87" spans="1:16" x14ac:dyDescent="0.25">
      <c r="A87" s="27" t="s">
        <v>73</v>
      </c>
      <c r="B87" s="34"/>
      <c r="E87" s="36" t="s">
        <v>134</v>
      </c>
      <c r="J87" s="35"/>
    </row>
    <row r="88" spans="1:16" ht="75" x14ac:dyDescent="0.25">
      <c r="A88" s="27" t="s">
        <v>75</v>
      </c>
      <c r="B88" s="34"/>
      <c r="E88" s="29" t="s">
        <v>130</v>
      </c>
      <c r="J88" s="35"/>
    </row>
    <row r="89" spans="1:16" x14ac:dyDescent="0.25">
      <c r="A89" s="27" t="s">
        <v>66</v>
      </c>
      <c r="B89" s="27">
        <v>21</v>
      </c>
      <c r="C89" s="28" t="s">
        <v>127</v>
      </c>
      <c r="D89" s="27" t="s">
        <v>79</v>
      </c>
      <c r="E89" s="29" t="s">
        <v>135</v>
      </c>
      <c r="F89" s="30" t="s">
        <v>70</v>
      </c>
      <c r="G89" s="31">
        <v>1</v>
      </c>
      <c r="H89" s="32">
        <v>0</v>
      </c>
      <c r="I89" s="32">
        <f>ROUND(G89*H89,P4)</f>
        <v>0</v>
      </c>
      <c r="J89" s="27"/>
      <c r="O89" s="33">
        <f>I89*0.21</f>
        <v>0</v>
      </c>
      <c r="P89">
        <v>3</v>
      </c>
    </row>
    <row r="90" spans="1:16" ht="45" x14ac:dyDescent="0.25">
      <c r="A90" s="27" t="s">
        <v>71</v>
      </c>
      <c r="B90" s="34"/>
      <c r="E90" s="29" t="s">
        <v>136</v>
      </c>
      <c r="J90" s="35"/>
    </row>
    <row r="91" spans="1:16" x14ac:dyDescent="0.25">
      <c r="A91" s="27" t="s">
        <v>73</v>
      </c>
      <c r="B91" s="34"/>
      <c r="E91" s="36" t="s">
        <v>74</v>
      </c>
      <c r="J91" s="35"/>
    </row>
    <row r="92" spans="1:16" ht="75" x14ac:dyDescent="0.25">
      <c r="A92" s="27" t="s">
        <v>75</v>
      </c>
      <c r="B92" s="34"/>
      <c r="E92" s="29" t="s">
        <v>130</v>
      </c>
      <c r="J92" s="35"/>
    </row>
    <row r="93" spans="1:16" x14ac:dyDescent="0.25">
      <c r="A93" s="27" t="s">
        <v>66</v>
      </c>
      <c r="B93" s="27">
        <v>22</v>
      </c>
      <c r="C93" s="28" t="s">
        <v>137</v>
      </c>
      <c r="D93" s="27" t="s">
        <v>84</v>
      </c>
      <c r="E93" s="29" t="s">
        <v>138</v>
      </c>
      <c r="F93" s="30" t="s">
        <v>70</v>
      </c>
      <c r="G93" s="31">
        <v>1</v>
      </c>
      <c r="H93" s="32">
        <v>0</v>
      </c>
      <c r="I93" s="32">
        <f>ROUND(G93*H93,P4)</f>
        <v>0</v>
      </c>
      <c r="J93" s="27"/>
      <c r="O93" s="33">
        <f>I93*0.21</f>
        <v>0</v>
      </c>
      <c r="P93">
        <v>3</v>
      </c>
    </row>
    <row r="94" spans="1:16" ht="180" x14ac:dyDescent="0.25">
      <c r="A94" s="27" t="s">
        <v>71</v>
      </c>
      <c r="B94" s="34"/>
      <c r="E94" s="29" t="s">
        <v>139</v>
      </c>
      <c r="J94" s="35"/>
    </row>
    <row r="95" spans="1:16" x14ac:dyDescent="0.25">
      <c r="A95" s="27" t="s">
        <v>73</v>
      </c>
      <c r="B95" s="34"/>
      <c r="E95" s="36" t="s">
        <v>74</v>
      </c>
      <c r="J95" s="35"/>
    </row>
    <row r="96" spans="1:16" ht="60" x14ac:dyDescent="0.25">
      <c r="A96" s="27" t="s">
        <v>75</v>
      </c>
      <c r="B96" s="37"/>
      <c r="C96" s="38"/>
      <c r="D96" s="38"/>
      <c r="E96" s="29" t="s">
        <v>140</v>
      </c>
      <c r="F96" s="38"/>
      <c r="G96" s="38"/>
      <c r="H96" s="38"/>
      <c r="I96" s="38"/>
      <c r="J96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40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13</v>
      </c>
      <c r="I3" s="16">
        <f>SUMIFS(I8:I401,A8:A401,"SD")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13</v>
      </c>
      <c r="D4" s="45"/>
      <c r="E4" s="14" t="s">
        <v>14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SUMIFS(I9:I32,A9:A32,"P")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8400.4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144</v>
      </c>
      <c r="J10" s="35"/>
    </row>
    <row r="11" spans="1:16" ht="30" x14ac:dyDescent="0.25">
      <c r="A11" s="27" t="s">
        <v>73</v>
      </c>
      <c r="B11" s="34"/>
      <c r="E11" s="36" t="s">
        <v>145</v>
      </c>
      <c r="J11" s="35"/>
    </row>
    <row r="12" spans="1:16" ht="120" x14ac:dyDescent="0.25">
      <c r="A12" s="27" t="s">
        <v>75</v>
      </c>
      <c r="B12" s="34"/>
      <c r="E12" s="29" t="s">
        <v>146</v>
      </c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1453.396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147</v>
      </c>
      <c r="J14" s="35"/>
    </row>
    <row r="15" spans="1:16" x14ac:dyDescent="0.25">
      <c r="A15" s="27" t="s">
        <v>73</v>
      </c>
      <c r="B15" s="34"/>
      <c r="E15" s="36" t="s">
        <v>148</v>
      </c>
      <c r="J15" s="35"/>
    </row>
    <row r="16" spans="1:16" ht="75" x14ac:dyDescent="0.25">
      <c r="A16" s="27" t="s">
        <v>75</v>
      </c>
      <c r="B16" s="34"/>
      <c r="E16" s="29" t="s">
        <v>149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50.572000000000003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50" x14ac:dyDescent="0.25">
      <c r="A18" s="27" t="s">
        <v>71</v>
      </c>
      <c r="B18" s="34"/>
      <c r="E18" s="29" t="s">
        <v>150</v>
      </c>
      <c r="J18" s="35"/>
    </row>
    <row r="19" spans="1:16" x14ac:dyDescent="0.25">
      <c r="A19" s="27" t="s">
        <v>73</v>
      </c>
      <c r="B19" s="34"/>
      <c r="E19" s="36" t="s">
        <v>151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7" t="s">
        <v>66</v>
      </c>
      <c r="B21" s="27">
        <v>4</v>
      </c>
      <c r="C21" s="28" t="s">
        <v>141</v>
      </c>
      <c r="D21" s="27" t="s">
        <v>81</v>
      </c>
      <c r="E21" s="29" t="s">
        <v>142</v>
      </c>
      <c r="F21" s="30" t="s">
        <v>143</v>
      </c>
      <c r="G21" s="31">
        <v>4.4999999999999998E-2</v>
      </c>
      <c r="H21" s="32">
        <v>0</v>
      </c>
      <c r="I21" s="32">
        <f>ROUND(G21*H21,P4)</f>
        <v>0</v>
      </c>
      <c r="J21" s="27"/>
      <c r="O21" s="33">
        <f>I21*0.21</f>
        <v>0</v>
      </c>
      <c r="P21">
        <v>3</v>
      </c>
    </row>
    <row r="22" spans="1:16" ht="150" x14ac:dyDescent="0.25">
      <c r="A22" s="27" t="s">
        <v>71</v>
      </c>
      <c r="B22" s="34"/>
      <c r="E22" s="29" t="s">
        <v>152</v>
      </c>
      <c r="J22" s="35"/>
    </row>
    <row r="23" spans="1:16" x14ac:dyDescent="0.25">
      <c r="A23" s="27" t="s">
        <v>73</v>
      </c>
      <c r="B23" s="34"/>
      <c r="E23" s="36" t="s">
        <v>153</v>
      </c>
      <c r="J23" s="35"/>
    </row>
    <row r="24" spans="1:16" ht="75" x14ac:dyDescent="0.25">
      <c r="A24" s="27" t="s">
        <v>75</v>
      </c>
      <c r="B24" s="34"/>
      <c r="E24" s="29" t="s">
        <v>149</v>
      </c>
      <c r="J24" s="35"/>
    </row>
    <row r="25" spans="1:16" x14ac:dyDescent="0.25">
      <c r="A25" s="27" t="s">
        <v>66</v>
      </c>
      <c r="B25" s="27">
        <v>5</v>
      </c>
      <c r="C25" s="28" t="s">
        <v>141</v>
      </c>
      <c r="D25" s="27" t="s">
        <v>154</v>
      </c>
      <c r="E25" s="29" t="s">
        <v>142</v>
      </c>
      <c r="F25" s="30" t="s">
        <v>143</v>
      </c>
      <c r="G25" s="31">
        <v>1126.1469999999999</v>
      </c>
      <c r="H25" s="32">
        <v>0</v>
      </c>
      <c r="I25" s="32">
        <f>ROUND(G25*H25,P4)</f>
        <v>0</v>
      </c>
      <c r="J25" s="27"/>
      <c r="O25" s="33">
        <f>I25*0.21</f>
        <v>0</v>
      </c>
      <c r="P25">
        <v>3</v>
      </c>
    </row>
    <row r="26" spans="1:16" ht="105" x14ac:dyDescent="0.25">
      <c r="A26" s="27" t="s">
        <v>71</v>
      </c>
      <c r="B26" s="34"/>
      <c r="E26" s="29" t="s">
        <v>155</v>
      </c>
      <c r="J26" s="35"/>
    </row>
    <row r="27" spans="1:16" x14ac:dyDescent="0.25">
      <c r="A27" s="27" t="s">
        <v>73</v>
      </c>
      <c r="B27" s="34"/>
      <c r="E27" s="36" t="s">
        <v>156</v>
      </c>
      <c r="J27" s="35"/>
    </row>
    <row r="28" spans="1:16" ht="75" x14ac:dyDescent="0.25">
      <c r="A28" s="27" t="s">
        <v>75</v>
      </c>
      <c r="B28" s="34"/>
      <c r="E28" s="29" t="s">
        <v>149</v>
      </c>
      <c r="J28" s="35"/>
    </row>
    <row r="29" spans="1:16" x14ac:dyDescent="0.25">
      <c r="A29" s="27" t="s">
        <v>66</v>
      </c>
      <c r="B29" s="27">
        <v>6</v>
      </c>
      <c r="C29" s="28" t="s">
        <v>157</v>
      </c>
      <c r="D29" s="27"/>
      <c r="E29" s="29" t="s">
        <v>158</v>
      </c>
      <c r="F29" s="30" t="s">
        <v>143</v>
      </c>
      <c r="G29" s="31">
        <v>78.513000000000005</v>
      </c>
      <c r="H29" s="32">
        <v>0</v>
      </c>
      <c r="I29" s="32">
        <f>ROUND(G29*H29,P4)</f>
        <v>0</v>
      </c>
      <c r="J29" s="27"/>
      <c r="O29" s="33">
        <f>I29*0.21</f>
        <v>0</v>
      </c>
      <c r="P29">
        <v>3</v>
      </c>
    </row>
    <row r="30" spans="1:16" ht="90" x14ac:dyDescent="0.25">
      <c r="A30" s="27" t="s">
        <v>71</v>
      </c>
      <c r="B30" s="34"/>
      <c r="E30" s="29" t="s">
        <v>159</v>
      </c>
      <c r="J30" s="35"/>
    </row>
    <row r="31" spans="1:16" x14ac:dyDescent="0.25">
      <c r="A31" s="27" t="s">
        <v>73</v>
      </c>
      <c r="B31" s="34"/>
      <c r="E31" s="36" t="s">
        <v>160</v>
      </c>
      <c r="J31" s="35"/>
    </row>
    <row r="32" spans="1:16" ht="75" x14ac:dyDescent="0.25">
      <c r="A32" s="27" t="s">
        <v>75</v>
      </c>
      <c r="B32" s="34"/>
      <c r="E32" s="29" t="s">
        <v>149</v>
      </c>
      <c r="J32" s="35"/>
    </row>
    <row r="33" spans="1:16" x14ac:dyDescent="0.25">
      <c r="A33" s="21" t="s">
        <v>63</v>
      </c>
      <c r="B33" s="22"/>
      <c r="C33" s="23" t="s">
        <v>161</v>
      </c>
      <c r="D33" s="24"/>
      <c r="E33" s="21" t="s">
        <v>162</v>
      </c>
      <c r="F33" s="24"/>
      <c r="G33" s="24"/>
      <c r="H33" s="24"/>
      <c r="I33" s="25">
        <f>SUMIFS(I34:I193,A34:A193,"P")</f>
        <v>0</v>
      </c>
      <c r="J33" s="26"/>
    </row>
    <row r="34" spans="1:16" x14ac:dyDescent="0.25">
      <c r="A34" s="27" t="s">
        <v>66</v>
      </c>
      <c r="B34" s="27">
        <v>7</v>
      </c>
      <c r="C34" s="28" t="s">
        <v>163</v>
      </c>
      <c r="D34" s="27" t="s">
        <v>84</v>
      </c>
      <c r="E34" s="29" t="s">
        <v>164</v>
      </c>
      <c r="F34" s="30" t="s">
        <v>165</v>
      </c>
      <c r="G34" s="31">
        <v>8291</v>
      </c>
      <c r="H34" s="32">
        <v>0</v>
      </c>
      <c r="I34" s="32">
        <f>ROUND(G34*H34,P4)</f>
        <v>0</v>
      </c>
      <c r="J34" s="27"/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166</v>
      </c>
      <c r="J35" s="35"/>
    </row>
    <row r="36" spans="1:16" x14ac:dyDescent="0.25">
      <c r="A36" s="27" t="s">
        <v>73</v>
      </c>
      <c r="B36" s="34"/>
      <c r="E36" s="36" t="s">
        <v>167</v>
      </c>
      <c r="J36" s="35"/>
    </row>
    <row r="37" spans="1:16" ht="60" x14ac:dyDescent="0.25">
      <c r="A37" s="27" t="s">
        <v>75</v>
      </c>
      <c r="B37" s="34"/>
      <c r="E37" s="29" t="s">
        <v>168</v>
      </c>
      <c r="J37" s="35"/>
    </row>
    <row r="38" spans="1:16" x14ac:dyDescent="0.25">
      <c r="A38" s="27" t="s">
        <v>66</v>
      </c>
      <c r="B38" s="27">
        <v>8</v>
      </c>
      <c r="C38" s="28" t="s">
        <v>169</v>
      </c>
      <c r="D38" s="27" t="s">
        <v>84</v>
      </c>
      <c r="E38" s="29" t="s">
        <v>170</v>
      </c>
      <c r="F38" s="30" t="s">
        <v>165</v>
      </c>
      <c r="G38" s="31">
        <v>15392</v>
      </c>
      <c r="H38" s="32">
        <v>0</v>
      </c>
      <c r="I38" s="32">
        <f>ROUND(G38*H38,P4)</f>
        <v>0</v>
      </c>
      <c r="J38" s="27"/>
      <c r="O38" s="33">
        <f>I38*0.21</f>
        <v>0</v>
      </c>
      <c r="P38">
        <v>3</v>
      </c>
    </row>
    <row r="39" spans="1:16" ht="30" x14ac:dyDescent="0.25">
      <c r="A39" s="27" t="s">
        <v>71</v>
      </c>
      <c r="B39" s="34"/>
      <c r="E39" s="29" t="s">
        <v>171</v>
      </c>
      <c r="J39" s="35"/>
    </row>
    <row r="40" spans="1:16" x14ac:dyDescent="0.25">
      <c r="A40" s="27" t="s">
        <v>73</v>
      </c>
      <c r="B40" s="34"/>
      <c r="E40" s="36" t="s">
        <v>172</v>
      </c>
      <c r="J40" s="35"/>
    </row>
    <row r="41" spans="1:16" ht="60" x14ac:dyDescent="0.25">
      <c r="A41" s="27" t="s">
        <v>75</v>
      </c>
      <c r="B41" s="34"/>
      <c r="E41" s="29" t="s">
        <v>173</v>
      </c>
      <c r="J41" s="35"/>
    </row>
    <row r="42" spans="1:16" x14ac:dyDescent="0.25">
      <c r="A42" s="27" t="s">
        <v>66</v>
      </c>
      <c r="B42" s="27">
        <v>9</v>
      </c>
      <c r="C42" s="28" t="s">
        <v>174</v>
      </c>
      <c r="D42" s="27" t="s">
        <v>84</v>
      </c>
      <c r="E42" s="29" t="s">
        <v>175</v>
      </c>
      <c r="F42" s="30" t="s">
        <v>165</v>
      </c>
      <c r="G42" s="31">
        <v>150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60" x14ac:dyDescent="0.25">
      <c r="A43" s="27" t="s">
        <v>71</v>
      </c>
      <c r="B43" s="34"/>
      <c r="E43" s="29" t="s">
        <v>177</v>
      </c>
      <c r="J43" s="35"/>
    </row>
    <row r="44" spans="1:16" x14ac:dyDescent="0.25">
      <c r="A44" s="27" t="s">
        <v>73</v>
      </c>
      <c r="B44" s="34"/>
      <c r="E44" s="36" t="s">
        <v>178</v>
      </c>
      <c r="J44" s="35"/>
    </row>
    <row r="45" spans="1:16" ht="90" x14ac:dyDescent="0.25">
      <c r="A45" s="27" t="s">
        <v>75</v>
      </c>
      <c r="B45" s="34"/>
      <c r="E45" s="29" t="s">
        <v>179</v>
      </c>
      <c r="J45" s="35"/>
    </row>
    <row r="46" spans="1:16" x14ac:dyDescent="0.25">
      <c r="A46" s="27" t="s">
        <v>66</v>
      </c>
      <c r="B46" s="27">
        <v>10</v>
      </c>
      <c r="C46" s="28" t="s">
        <v>180</v>
      </c>
      <c r="D46" s="27" t="s">
        <v>84</v>
      </c>
      <c r="E46" s="29" t="s">
        <v>181</v>
      </c>
      <c r="F46" s="30" t="s">
        <v>165</v>
      </c>
      <c r="G46" s="31">
        <v>4486.5069999999996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30" x14ac:dyDescent="0.25">
      <c r="A47" s="27" t="s">
        <v>71</v>
      </c>
      <c r="B47" s="34"/>
      <c r="E47" s="29" t="s">
        <v>182</v>
      </c>
      <c r="J47" s="35"/>
    </row>
    <row r="48" spans="1:16" x14ac:dyDescent="0.25">
      <c r="A48" s="27" t="s">
        <v>73</v>
      </c>
      <c r="B48" s="34"/>
      <c r="E48" s="36" t="s">
        <v>183</v>
      </c>
      <c r="J48" s="35"/>
    </row>
    <row r="49" spans="1:16" ht="60" x14ac:dyDescent="0.25">
      <c r="A49" s="27" t="s">
        <v>75</v>
      </c>
      <c r="B49" s="34"/>
      <c r="E49" s="29" t="s">
        <v>184</v>
      </c>
      <c r="J49" s="35"/>
    </row>
    <row r="50" spans="1:16" x14ac:dyDescent="0.25">
      <c r="A50" s="27" t="s">
        <v>66</v>
      </c>
      <c r="B50" s="27">
        <v>11</v>
      </c>
      <c r="C50" s="28" t="s">
        <v>185</v>
      </c>
      <c r="D50" s="27" t="s">
        <v>84</v>
      </c>
      <c r="E50" s="29" t="s">
        <v>186</v>
      </c>
      <c r="F50" s="30" t="s">
        <v>122</v>
      </c>
      <c r="G50" s="31">
        <v>30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ht="30" x14ac:dyDescent="0.25">
      <c r="A51" s="27" t="s">
        <v>71</v>
      </c>
      <c r="B51" s="34"/>
      <c r="E51" s="29" t="s">
        <v>187</v>
      </c>
      <c r="J51" s="35"/>
    </row>
    <row r="52" spans="1:16" x14ac:dyDescent="0.25">
      <c r="A52" s="27" t="s">
        <v>73</v>
      </c>
      <c r="B52" s="34"/>
      <c r="E52" s="36" t="s">
        <v>188</v>
      </c>
      <c r="J52" s="35"/>
    </row>
    <row r="53" spans="1:16" ht="195" x14ac:dyDescent="0.25">
      <c r="A53" s="27" t="s">
        <v>75</v>
      </c>
      <c r="B53" s="34"/>
      <c r="E53" s="29" t="s">
        <v>189</v>
      </c>
      <c r="J53" s="35"/>
    </row>
    <row r="54" spans="1:16" x14ac:dyDescent="0.25">
      <c r="A54" s="27" t="s">
        <v>66</v>
      </c>
      <c r="B54" s="27">
        <v>12</v>
      </c>
      <c r="C54" s="28" t="s">
        <v>190</v>
      </c>
      <c r="D54" s="27" t="s">
        <v>84</v>
      </c>
      <c r="E54" s="29" t="s">
        <v>191</v>
      </c>
      <c r="F54" s="30" t="s">
        <v>122</v>
      </c>
      <c r="G54" s="31">
        <v>2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ht="30" x14ac:dyDescent="0.25">
      <c r="A55" s="27" t="s">
        <v>71</v>
      </c>
      <c r="B55" s="34"/>
      <c r="E55" s="29" t="s">
        <v>187</v>
      </c>
      <c r="J55" s="35"/>
    </row>
    <row r="56" spans="1:16" x14ac:dyDescent="0.25">
      <c r="A56" s="27" t="s">
        <v>73</v>
      </c>
      <c r="B56" s="34"/>
      <c r="E56" s="36" t="s">
        <v>192</v>
      </c>
      <c r="J56" s="35"/>
    </row>
    <row r="57" spans="1:16" ht="195" x14ac:dyDescent="0.25">
      <c r="A57" s="27" t="s">
        <v>75</v>
      </c>
      <c r="B57" s="34"/>
      <c r="E57" s="29" t="s">
        <v>189</v>
      </c>
      <c r="J57" s="35"/>
    </row>
    <row r="58" spans="1:16" x14ac:dyDescent="0.25">
      <c r="A58" s="27" t="s">
        <v>66</v>
      </c>
      <c r="B58" s="27">
        <v>13</v>
      </c>
      <c r="C58" s="28" t="s">
        <v>193</v>
      </c>
      <c r="D58" s="27" t="s">
        <v>84</v>
      </c>
      <c r="E58" s="29" t="s">
        <v>194</v>
      </c>
      <c r="F58" s="30" t="s">
        <v>122</v>
      </c>
      <c r="G58" s="31">
        <v>1</v>
      </c>
      <c r="H58" s="32">
        <v>0</v>
      </c>
      <c r="I58" s="32">
        <f>ROUND(G58*H58,P4)</f>
        <v>0</v>
      </c>
      <c r="J58" s="30" t="s">
        <v>176</v>
      </c>
      <c r="O58" s="33">
        <f>I58*0.21</f>
        <v>0</v>
      </c>
      <c r="P58">
        <v>3</v>
      </c>
    </row>
    <row r="59" spans="1:16" ht="30" x14ac:dyDescent="0.25">
      <c r="A59" s="27" t="s">
        <v>71</v>
      </c>
      <c r="B59" s="34"/>
      <c r="E59" s="29" t="s">
        <v>195</v>
      </c>
      <c r="J59" s="35"/>
    </row>
    <row r="60" spans="1:16" x14ac:dyDescent="0.25">
      <c r="A60" s="27" t="s">
        <v>73</v>
      </c>
      <c r="B60" s="34"/>
      <c r="E60" s="36" t="s">
        <v>119</v>
      </c>
      <c r="J60" s="35"/>
    </row>
    <row r="61" spans="1:16" ht="195" x14ac:dyDescent="0.25">
      <c r="A61" s="27" t="s">
        <v>75</v>
      </c>
      <c r="B61" s="34"/>
      <c r="E61" s="29" t="s">
        <v>189</v>
      </c>
      <c r="J61" s="35"/>
    </row>
    <row r="62" spans="1:16" x14ac:dyDescent="0.25">
      <c r="A62" s="27" t="s">
        <v>66</v>
      </c>
      <c r="B62" s="27">
        <v>14</v>
      </c>
      <c r="C62" s="28" t="s">
        <v>196</v>
      </c>
      <c r="D62" s="27" t="s">
        <v>84</v>
      </c>
      <c r="E62" s="29" t="s">
        <v>197</v>
      </c>
      <c r="F62" s="30" t="s">
        <v>198</v>
      </c>
      <c r="G62" s="31">
        <v>22.986999999999998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ht="30" x14ac:dyDescent="0.25">
      <c r="A63" s="27" t="s">
        <v>71</v>
      </c>
      <c r="B63" s="34"/>
      <c r="E63" s="29" t="s">
        <v>199</v>
      </c>
      <c r="J63" s="35"/>
    </row>
    <row r="64" spans="1:16" x14ac:dyDescent="0.25">
      <c r="A64" s="27" t="s">
        <v>73</v>
      </c>
      <c r="B64" s="34"/>
      <c r="E64" s="36" t="s">
        <v>200</v>
      </c>
      <c r="J64" s="35"/>
    </row>
    <row r="65" spans="1:16" ht="135" x14ac:dyDescent="0.25">
      <c r="A65" s="27" t="s">
        <v>75</v>
      </c>
      <c r="B65" s="34"/>
      <c r="E65" s="29" t="s">
        <v>201</v>
      </c>
      <c r="J65" s="35"/>
    </row>
    <row r="66" spans="1:16" x14ac:dyDescent="0.25">
      <c r="A66" s="27" t="s">
        <v>66</v>
      </c>
      <c r="B66" s="27">
        <v>15</v>
      </c>
      <c r="C66" s="28" t="s">
        <v>202</v>
      </c>
      <c r="D66" s="27" t="s">
        <v>84</v>
      </c>
      <c r="E66" s="29" t="s">
        <v>203</v>
      </c>
      <c r="F66" s="30" t="s">
        <v>198</v>
      </c>
      <c r="G66" s="31">
        <v>3.2959999999999998</v>
      </c>
      <c r="H66" s="32">
        <v>0</v>
      </c>
      <c r="I66" s="32">
        <f>ROUND(G66*H66,P4)</f>
        <v>0</v>
      </c>
      <c r="J66" s="30" t="s">
        <v>176</v>
      </c>
      <c r="O66" s="33">
        <f>I66*0.21</f>
        <v>0</v>
      </c>
      <c r="P66">
        <v>3</v>
      </c>
    </row>
    <row r="67" spans="1:16" ht="45" x14ac:dyDescent="0.25">
      <c r="A67" s="27" t="s">
        <v>71</v>
      </c>
      <c r="B67" s="34"/>
      <c r="E67" s="29" t="s">
        <v>204</v>
      </c>
      <c r="J67" s="35"/>
    </row>
    <row r="68" spans="1:16" x14ac:dyDescent="0.25">
      <c r="A68" s="27" t="s">
        <v>73</v>
      </c>
      <c r="B68" s="34"/>
      <c r="E68" s="36" t="s">
        <v>205</v>
      </c>
      <c r="J68" s="35"/>
    </row>
    <row r="69" spans="1:16" ht="135" x14ac:dyDescent="0.25">
      <c r="A69" s="27" t="s">
        <v>75</v>
      </c>
      <c r="B69" s="34"/>
      <c r="E69" s="29" t="s">
        <v>201</v>
      </c>
      <c r="J69" s="35"/>
    </row>
    <row r="70" spans="1:16" ht="30" x14ac:dyDescent="0.25">
      <c r="A70" s="27" t="s">
        <v>66</v>
      </c>
      <c r="B70" s="27">
        <v>16</v>
      </c>
      <c r="C70" s="28" t="s">
        <v>206</v>
      </c>
      <c r="D70" s="27" t="s">
        <v>84</v>
      </c>
      <c r="E70" s="29" t="s">
        <v>207</v>
      </c>
      <c r="F70" s="30" t="s">
        <v>198</v>
      </c>
      <c r="G70" s="31">
        <v>1245.922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135" x14ac:dyDescent="0.25">
      <c r="A71" s="27" t="s">
        <v>71</v>
      </c>
      <c r="B71" s="34"/>
      <c r="E71" s="29" t="s">
        <v>208</v>
      </c>
      <c r="J71" s="35"/>
    </row>
    <row r="72" spans="1:16" x14ac:dyDescent="0.25">
      <c r="A72" s="27" t="s">
        <v>73</v>
      </c>
      <c r="B72" s="34"/>
      <c r="E72" s="36" t="s">
        <v>209</v>
      </c>
      <c r="J72" s="35"/>
    </row>
    <row r="73" spans="1:16" ht="120" x14ac:dyDescent="0.25">
      <c r="A73" s="27" t="s">
        <v>75</v>
      </c>
      <c r="B73" s="34"/>
      <c r="E73" s="29" t="s">
        <v>210</v>
      </c>
      <c r="J73" s="35"/>
    </row>
    <row r="74" spans="1:16" x14ac:dyDescent="0.25">
      <c r="A74" s="27" t="s">
        <v>66</v>
      </c>
      <c r="B74" s="27">
        <v>17</v>
      </c>
      <c r="C74" s="28" t="s">
        <v>211</v>
      </c>
      <c r="D74" s="27" t="s">
        <v>84</v>
      </c>
      <c r="E74" s="29" t="s">
        <v>212</v>
      </c>
      <c r="F74" s="30" t="s">
        <v>198</v>
      </c>
      <c r="G74" s="31">
        <v>511.88499999999999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75" x14ac:dyDescent="0.25">
      <c r="A75" s="27" t="s">
        <v>71</v>
      </c>
      <c r="B75" s="34"/>
      <c r="E75" s="29" t="s">
        <v>213</v>
      </c>
      <c r="J75" s="35"/>
    </row>
    <row r="76" spans="1:16" x14ac:dyDescent="0.25">
      <c r="A76" s="27" t="s">
        <v>73</v>
      </c>
      <c r="B76" s="34"/>
      <c r="E76" s="36" t="s">
        <v>214</v>
      </c>
      <c r="J76" s="35"/>
    </row>
    <row r="77" spans="1:16" ht="120" x14ac:dyDescent="0.25">
      <c r="A77" s="27" t="s">
        <v>75</v>
      </c>
      <c r="B77" s="34"/>
      <c r="E77" s="29" t="s">
        <v>210</v>
      </c>
      <c r="J77" s="35"/>
    </row>
    <row r="78" spans="1:16" x14ac:dyDescent="0.25">
      <c r="A78" s="27" t="s">
        <v>66</v>
      </c>
      <c r="B78" s="27">
        <v>18</v>
      </c>
      <c r="C78" s="28" t="s">
        <v>215</v>
      </c>
      <c r="D78" s="27" t="s">
        <v>84</v>
      </c>
      <c r="E78" s="29" t="s">
        <v>216</v>
      </c>
      <c r="F78" s="30" t="s">
        <v>198</v>
      </c>
      <c r="G78" s="31">
        <v>213.04300000000001</v>
      </c>
      <c r="H78" s="32">
        <v>0</v>
      </c>
      <c r="I78" s="32">
        <f>ROUND(G78*H78,P4)</f>
        <v>0</v>
      </c>
      <c r="J78" s="30" t="s">
        <v>176</v>
      </c>
      <c r="O78" s="33">
        <f>I78*0.21</f>
        <v>0</v>
      </c>
      <c r="P78">
        <v>3</v>
      </c>
    </row>
    <row r="79" spans="1:16" ht="105" x14ac:dyDescent="0.25">
      <c r="A79" s="27" t="s">
        <v>71</v>
      </c>
      <c r="B79" s="34"/>
      <c r="E79" s="29" t="s">
        <v>217</v>
      </c>
      <c r="J79" s="35"/>
    </row>
    <row r="80" spans="1:16" x14ac:dyDescent="0.25">
      <c r="A80" s="27" t="s">
        <v>73</v>
      </c>
      <c r="B80" s="34"/>
      <c r="E80" s="36" t="s">
        <v>218</v>
      </c>
      <c r="J80" s="35"/>
    </row>
    <row r="81" spans="1:16" ht="120" x14ac:dyDescent="0.25">
      <c r="A81" s="27" t="s">
        <v>75</v>
      </c>
      <c r="B81" s="34"/>
      <c r="E81" s="29" t="s">
        <v>210</v>
      </c>
      <c r="J81" s="35"/>
    </row>
    <row r="82" spans="1:16" x14ac:dyDescent="0.25">
      <c r="A82" s="27" t="s">
        <v>66</v>
      </c>
      <c r="B82" s="27">
        <v>19</v>
      </c>
      <c r="C82" s="28" t="s">
        <v>219</v>
      </c>
      <c r="D82" s="27" t="s">
        <v>84</v>
      </c>
      <c r="E82" s="29" t="s">
        <v>220</v>
      </c>
      <c r="F82" s="30" t="s">
        <v>198</v>
      </c>
      <c r="G82" s="31">
        <v>1632.3320000000001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ht="30" x14ac:dyDescent="0.25">
      <c r="A83" s="27" t="s">
        <v>71</v>
      </c>
      <c r="B83" s="34"/>
      <c r="E83" s="29" t="s">
        <v>221</v>
      </c>
      <c r="J83" s="35"/>
    </row>
    <row r="84" spans="1:16" x14ac:dyDescent="0.25">
      <c r="A84" s="27" t="s">
        <v>73</v>
      </c>
      <c r="B84" s="34"/>
      <c r="E84" s="36" t="s">
        <v>222</v>
      </c>
      <c r="J84" s="35"/>
    </row>
    <row r="85" spans="1:16" ht="75" x14ac:dyDescent="0.25">
      <c r="A85" s="27" t="s">
        <v>75</v>
      </c>
      <c r="B85" s="34"/>
      <c r="E85" s="29" t="s">
        <v>223</v>
      </c>
      <c r="J85" s="35"/>
    </row>
    <row r="86" spans="1:16" x14ac:dyDescent="0.25">
      <c r="A86" s="27" t="s">
        <v>66</v>
      </c>
      <c r="B86" s="27">
        <v>20</v>
      </c>
      <c r="C86" s="28" t="s">
        <v>224</v>
      </c>
      <c r="D86" s="27" t="s">
        <v>68</v>
      </c>
      <c r="E86" s="29" t="s">
        <v>225</v>
      </c>
      <c r="F86" s="30" t="s">
        <v>198</v>
      </c>
      <c r="G86" s="31">
        <v>5241.3280000000004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ht="90" x14ac:dyDescent="0.25">
      <c r="A87" s="27" t="s">
        <v>71</v>
      </c>
      <c r="B87" s="34"/>
      <c r="E87" s="29" t="s">
        <v>226</v>
      </c>
      <c r="J87" s="35"/>
    </row>
    <row r="88" spans="1:16" x14ac:dyDescent="0.25">
      <c r="A88" s="27" t="s">
        <v>73</v>
      </c>
      <c r="B88" s="34"/>
      <c r="E88" s="36" t="s">
        <v>227</v>
      </c>
      <c r="J88" s="35"/>
    </row>
    <row r="89" spans="1:16" ht="409.5" x14ac:dyDescent="0.25">
      <c r="A89" s="27" t="s">
        <v>75</v>
      </c>
      <c r="B89" s="34"/>
      <c r="E89" s="29" t="s">
        <v>228</v>
      </c>
      <c r="J89" s="35"/>
    </row>
    <row r="90" spans="1:16" x14ac:dyDescent="0.25">
      <c r="A90" s="27" t="s">
        <v>66</v>
      </c>
      <c r="B90" s="27">
        <v>21</v>
      </c>
      <c r="C90" s="28" t="s">
        <v>224</v>
      </c>
      <c r="D90" s="27" t="s">
        <v>77</v>
      </c>
      <c r="E90" s="29" t="s">
        <v>225</v>
      </c>
      <c r="F90" s="30" t="s">
        <v>198</v>
      </c>
      <c r="G90" s="31">
        <v>46.183999999999997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ht="45" x14ac:dyDescent="0.25">
      <c r="A91" s="27" t="s">
        <v>71</v>
      </c>
      <c r="B91" s="34"/>
      <c r="E91" s="29" t="s">
        <v>229</v>
      </c>
      <c r="J91" s="35"/>
    </row>
    <row r="92" spans="1:16" x14ac:dyDescent="0.25">
      <c r="A92" s="27" t="s">
        <v>73</v>
      </c>
      <c r="B92" s="34"/>
      <c r="E92" s="36" t="s">
        <v>230</v>
      </c>
      <c r="J92" s="35"/>
    </row>
    <row r="93" spans="1:16" ht="409.5" x14ac:dyDescent="0.25">
      <c r="A93" s="27" t="s">
        <v>75</v>
      </c>
      <c r="B93" s="34"/>
      <c r="E93" s="29" t="s">
        <v>228</v>
      </c>
      <c r="J93" s="35"/>
    </row>
    <row r="94" spans="1:16" x14ac:dyDescent="0.25">
      <c r="A94" s="27" t="s">
        <v>66</v>
      </c>
      <c r="B94" s="27">
        <v>22</v>
      </c>
      <c r="C94" s="28" t="s">
        <v>231</v>
      </c>
      <c r="D94" s="27" t="s">
        <v>84</v>
      </c>
      <c r="E94" s="29" t="s">
        <v>232</v>
      </c>
      <c r="F94" s="30" t="s">
        <v>198</v>
      </c>
      <c r="G94" s="31">
        <v>245.66</v>
      </c>
      <c r="H94" s="32">
        <v>0</v>
      </c>
      <c r="I94" s="32">
        <f>ROUND(G94*H94,P4)</f>
        <v>0</v>
      </c>
      <c r="J94" s="30" t="s">
        <v>176</v>
      </c>
      <c r="O94" s="33">
        <f>I94*0.21</f>
        <v>0</v>
      </c>
      <c r="P94">
        <v>3</v>
      </c>
    </row>
    <row r="95" spans="1:16" ht="60" x14ac:dyDescent="0.25">
      <c r="A95" s="27" t="s">
        <v>71</v>
      </c>
      <c r="B95" s="34"/>
      <c r="E95" s="29" t="s">
        <v>233</v>
      </c>
      <c r="J95" s="35"/>
    </row>
    <row r="96" spans="1:16" x14ac:dyDescent="0.25">
      <c r="A96" s="27" t="s">
        <v>73</v>
      </c>
      <c r="B96" s="34"/>
      <c r="E96" s="36" t="s">
        <v>234</v>
      </c>
      <c r="J96" s="35"/>
    </row>
    <row r="97" spans="1:16" ht="409.5" x14ac:dyDescent="0.25">
      <c r="A97" s="27" t="s">
        <v>75</v>
      </c>
      <c r="B97" s="34"/>
      <c r="E97" s="29" t="s">
        <v>228</v>
      </c>
      <c r="J97" s="35"/>
    </row>
    <row r="98" spans="1:16" x14ac:dyDescent="0.25">
      <c r="A98" s="27" t="s">
        <v>66</v>
      </c>
      <c r="B98" s="27">
        <v>23</v>
      </c>
      <c r="C98" s="28" t="s">
        <v>235</v>
      </c>
      <c r="D98" s="27" t="s">
        <v>68</v>
      </c>
      <c r="E98" s="29" t="s">
        <v>236</v>
      </c>
      <c r="F98" s="30" t="s">
        <v>198</v>
      </c>
      <c r="G98" s="31">
        <v>899.94200000000001</v>
      </c>
      <c r="H98" s="32">
        <v>0</v>
      </c>
      <c r="I98" s="32">
        <f>ROUND(G98*H98,P4)</f>
        <v>0</v>
      </c>
      <c r="J98" s="30" t="s">
        <v>176</v>
      </c>
      <c r="O98" s="33">
        <f>I98*0.21</f>
        <v>0</v>
      </c>
      <c r="P98">
        <v>3</v>
      </c>
    </row>
    <row r="99" spans="1:16" ht="60" x14ac:dyDescent="0.25">
      <c r="A99" s="27" t="s">
        <v>71</v>
      </c>
      <c r="B99" s="34"/>
      <c r="E99" s="29" t="s">
        <v>237</v>
      </c>
      <c r="J99" s="35"/>
    </row>
    <row r="100" spans="1:16" x14ac:dyDescent="0.25">
      <c r="A100" s="27" t="s">
        <v>73</v>
      </c>
      <c r="B100" s="34"/>
      <c r="E100" s="36" t="s">
        <v>238</v>
      </c>
      <c r="J100" s="35"/>
    </row>
    <row r="101" spans="1:16" ht="409.5" x14ac:dyDescent="0.25">
      <c r="A101" s="27" t="s">
        <v>75</v>
      </c>
      <c r="B101" s="34"/>
      <c r="E101" s="29" t="s">
        <v>239</v>
      </c>
      <c r="J101" s="35"/>
    </row>
    <row r="102" spans="1:16" x14ac:dyDescent="0.25">
      <c r="A102" s="27" t="s">
        <v>66</v>
      </c>
      <c r="B102" s="27">
        <v>24</v>
      </c>
      <c r="C102" s="28" t="s">
        <v>235</v>
      </c>
      <c r="D102" s="27" t="s">
        <v>77</v>
      </c>
      <c r="E102" s="29" t="s">
        <v>236</v>
      </c>
      <c r="F102" s="30" t="s">
        <v>198</v>
      </c>
      <c r="G102" s="31">
        <v>438.48</v>
      </c>
      <c r="H102" s="32">
        <v>0</v>
      </c>
      <c r="I102" s="32">
        <f>ROUND(G102*H102,P4)</f>
        <v>0</v>
      </c>
      <c r="J102" s="30" t="s">
        <v>176</v>
      </c>
      <c r="O102" s="33">
        <f>I102*0.21</f>
        <v>0</v>
      </c>
      <c r="P102">
        <v>3</v>
      </c>
    </row>
    <row r="103" spans="1:16" x14ac:dyDescent="0.25">
      <c r="A103" s="27" t="s">
        <v>71</v>
      </c>
      <c r="B103" s="34"/>
      <c r="E103" s="29" t="s">
        <v>240</v>
      </c>
      <c r="J103" s="35"/>
    </row>
    <row r="104" spans="1:16" x14ac:dyDescent="0.25">
      <c r="A104" s="27" t="s">
        <v>73</v>
      </c>
      <c r="B104" s="34"/>
      <c r="E104" s="36" t="s">
        <v>241</v>
      </c>
      <c r="J104" s="35"/>
    </row>
    <row r="105" spans="1:16" ht="409.5" x14ac:dyDescent="0.25">
      <c r="A105" s="27" t="s">
        <v>75</v>
      </c>
      <c r="B105" s="34"/>
      <c r="E105" s="29" t="s">
        <v>239</v>
      </c>
      <c r="J105" s="35"/>
    </row>
    <row r="106" spans="1:16" x14ac:dyDescent="0.25">
      <c r="A106" s="27" t="s">
        <v>66</v>
      </c>
      <c r="B106" s="27">
        <v>25</v>
      </c>
      <c r="C106" s="28" t="s">
        <v>235</v>
      </c>
      <c r="D106" s="27" t="s">
        <v>79</v>
      </c>
      <c r="E106" s="29" t="s">
        <v>236</v>
      </c>
      <c r="F106" s="30" t="s">
        <v>198</v>
      </c>
      <c r="G106" s="31">
        <v>1385.46</v>
      </c>
      <c r="H106" s="32">
        <v>0</v>
      </c>
      <c r="I106" s="32">
        <f>ROUND(G106*H106,P4)</f>
        <v>0</v>
      </c>
      <c r="J106" s="30" t="s">
        <v>176</v>
      </c>
      <c r="O106" s="33">
        <f>I106*0.21</f>
        <v>0</v>
      </c>
      <c r="P106">
        <v>3</v>
      </c>
    </row>
    <row r="107" spans="1:16" ht="105" x14ac:dyDescent="0.25">
      <c r="A107" s="27" t="s">
        <v>71</v>
      </c>
      <c r="B107" s="34"/>
      <c r="E107" s="29" t="s">
        <v>242</v>
      </c>
      <c r="J107" s="35"/>
    </row>
    <row r="108" spans="1:16" x14ac:dyDescent="0.25">
      <c r="A108" s="27" t="s">
        <v>73</v>
      </c>
      <c r="B108" s="34"/>
      <c r="E108" s="36" t="s">
        <v>243</v>
      </c>
      <c r="J108" s="35"/>
    </row>
    <row r="109" spans="1:16" ht="409.5" x14ac:dyDescent="0.25">
      <c r="A109" s="27" t="s">
        <v>75</v>
      </c>
      <c r="B109" s="34"/>
      <c r="E109" s="29" t="s">
        <v>239</v>
      </c>
      <c r="J109" s="35"/>
    </row>
    <row r="110" spans="1:16" x14ac:dyDescent="0.25">
      <c r="A110" s="27" t="s">
        <v>66</v>
      </c>
      <c r="B110" s="27">
        <v>26</v>
      </c>
      <c r="C110" s="28" t="s">
        <v>244</v>
      </c>
      <c r="D110" s="27" t="s">
        <v>84</v>
      </c>
      <c r="E110" s="29" t="s">
        <v>245</v>
      </c>
      <c r="F110" s="30" t="s">
        <v>198</v>
      </c>
      <c r="G110" s="31">
        <v>155.69999999999999</v>
      </c>
      <c r="H110" s="32">
        <v>0</v>
      </c>
      <c r="I110" s="32">
        <f>ROUND(G110*H110,P4)</f>
        <v>0</v>
      </c>
      <c r="J110" s="30" t="s">
        <v>176</v>
      </c>
      <c r="O110" s="33">
        <f>I110*0.21</f>
        <v>0</v>
      </c>
      <c r="P110">
        <v>3</v>
      </c>
    </row>
    <row r="111" spans="1:16" x14ac:dyDescent="0.25">
      <c r="A111" s="27" t="s">
        <v>71</v>
      </c>
      <c r="B111" s="34"/>
      <c r="E111" s="29" t="s">
        <v>246</v>
      </c>
      <c r="J111" s="35"/>
    </row>
    <row r="112" spans="1:16" x14ac:dyDescent="0.25">
      <c r="A112" s="27" t="s">
        <v>73</v>
      </c>
      <c r="B112" s="34"/>
      <c r="E112" s="36" t="s">
        <v>247</v>
      </c>
      <c r="J112" s="35"/>
    </row>
    <row r="113" spans="1:16" ht="409.5" x14ac:dyDescent="0.25">
      <c r="A113" s="27" t="s">
        <v>75</v>
      </c>
      <c r="B113" s="34"/>
      <c r="E113" s="29" t="s">
        <v>239</v>
      </c>
      <c r="J113" s="35"/>
    </row>
    <row r="114" spans="1:16" x14ac:dyDescent="0.25">
      <c r="A114" s="27" t="s">
        <v>66</v>
      </c>
      <c r="B114" s="27">
        <v>27</v>
      </c>
      <c r="C114" s="28" t="s">
        <v>248</v>
      </c>
      <c r="D114" s="27" t="s">
        <v>84</v>
      </c>
      <c r="E114" s="29" t="s">
        <v>249</v>
      </c>
      <c r="F114" s="30" t="s">
        <v>198</v>
      </c>
      <c r="G114" s="31">
        <v>61.414999999999999</v>
      </c>
      <c r="H114" s="32">
        <v>0</v>
      </c>
      <c r="I114" s="32">
        <f>ROUND(G114*H114,P4)</f>
        <v>0</v>
      </c>
      <c r="J114" s="30" t="s">
        <v>176</v>
      </c>
      <c r="O114" s="33">
        <f>I114*0.21</f>
        <v>0</v>
      </c>
      <c r="P114">
        <v>3</v>
      </c>
    </row>
    <row r="115" spans="1:16" ht="30" x14ac:dyDescent="0.25">
      <c r="A115" s="27" t="s">
        <v>71</v>
      </c>
      <c r="B115" s="34"/>
      <c r="E115" s="29" t="s">
        <v>250</v>
      </c>
      <c r="J115" s="35"/>
    </row>
    <row r="116" spans="1:16" x14ac:dyDescent="0.25">
      <c r="A116" s="27" t="s">
        <v>73</v>
      </c>
      <c r="B116" s="34"/>
      <c r="E116" s="36" t="s">
        <v>251</v>
      </c>
      <c r="J116" s="35"/>
    </row>
    <row r="117" spans="1:16" ht="409.5" x14ac:dyDescent="0.25">
      <c r="A117" s="27" t="s">
        <v>75</v>
      </c>
      <c r="B117" s="34"/>
      <c r="E117" s="29" t="s">
        <v>252</v>
      </c>
      <c r="J117" s="35"/>
    </row>
    <row r="118" spans="1:16" x14ac:dyDescent="0.25">
      <c r="A118" s="27" t="s">
        <v>66</v>
      </c>
      <c r="B118" s="27">
        <v>28</v>
      </c>
      <c r="C118" s="28" t="s">
        <v>253</v>
      </c>
      <c r="D118" s="27" t="s">
        <v>84</v>
      </c>
      <c r="E118" s="29" t="s">
        <v>254</v>
      </c>
      <c r="F118" s="30" t="s">
        <v>198</v>
      </c>
      <c r="G118" s="31">
        <v>155.69999999999999</v>
      </c>
      <c r="H118" s="32">
        <v>0</v>
      </c>
      <c r="I118" s="32">
        <f>ROUND(G118*H118,P4)</f>
        <v>0</v>
      </c>
      <c r="J118" s="30" t="s">
        <v>176</v>
      </c>
      <c r="O118" s="33">
        <f>I118*0.21</f>
        <v>0</v>
      </c>
      <c r="P118">
        <v>3</v>
      </c>
    </row>
    <row r="119" spans="1:16" x14ac:dyDescent="0.25">
      <c r="A119" s="27" t="s">
        <v>71</v>
      </c>
      <c r="B119" s="34"/>
      <c r="E119" s="29" t="s">
        <v>255</v>
      </c>
      <c r="J119" s="35"/>
    </row>
    <row r="120" spans="1:16" x14ac:dyDescent="0.25">
      <c r="A120" s="27" t="s">
        <v>73</v>
      </c>
      <c r="B120" s="34"/>
      <c r="E120" s="36" t="s">
        <v>247</v>
      </c>
      <c r="J120" s="35"/>
    </row>
    <row r="121" spans="1:16" ht="60" x14ac:dyDescent="0.25">
      <c r="A121" s="27" t="s">
        <v>75</v>
      </c>
      <c r="B121" s="34"/>
      <c r="E121" s="29" t="s">
        <v>256</v>
      </c>
      <c r="J121" s="35"/>
    </row>
    <row r="122" spans="1:16" x14ac:dyDescent="0.25">
      <c r="A122" s="27" t="s">
        <v>66</v>
      </c>
      <c r="B122" s="27">
        <v>29</v>
      </c>
      <c r="C122" s="28" t="s">
        <v>257</v>
      </c>
      <c r="D122" s="27" t="s">
        <v>84</v>
      </c>
      <c r="E122" s="29" t="s">
        <v>258</v>
      </c>
      <c r="F122" s="30" t="s">
        <v>198</v>
      </c>
      <c r="G122" s="31">
        <v>104.9</v>
      </c>
      <c r="H122" s="32">
        <v>0</v>
      </c>
      <c r="I122" s="32">
        <f>ROUND(G122*H122,P4)</f>
        <v>0</v>
      </c>
      <c r="J122" s="30" t="s">
        <v>176</v>
      </c>
      <c r="O122" s="33">
        <f>I122*0.21</f>
        <v>0</v>
      </c>
      <c r="P122">
        <v>3</v>
      </c>
    </row>
    <row r="123" spans="1:16" x14ac:dyDescent="0.25">
      <c r="A123" s="27" t="s">
        <v>71</v>
      </c>
      <c r="B123" s="34"/>
      <c r="E123" s="29" t="s">
        <v>259</v>
      </c>
      <c r="J123" s="35"/>
    </row>
    <row r="124" spans="1:16" x14ac:dyDescent="0.25">
      <c r="A124" s="27" t="s">
        <v>73</v>
      </c>
      <c r="B124" s="34"/>
      <c r="E124" s="36" t="s">
        <v>260</v>
      </c>
      <c r="J124" s="35"/>
    </row>
    <row r="125" spans="1:16" ht="409.5" x14ac:dyDescent="0.25">
      <c r="A125" s="27" t="s">
        <v>75</v>
      </c>
      <c r="B125" s="34"/>
      <c r="E125" s="29" t="s">
        <v>261</v>
      </c>
      <c r="J125" s="35"/>
    </row>
    <row r="126" spans="1:16" x14ac:dyDescent="0.25">
      <c r="A126" s="27" t="s">
        <v>66</v>
      </c>
      <c r="B126" s="27">
        <v>30</v>
      </c>
      <c r="C126" s="28" t="s">
        <v>262</v>
      </c>
      <c r="D126" s="27" t="s">
        <v>68</v>
      </c>
      <c r="E126" s="29" t="s">
        <v>263</v>
      </c>
      <c r="F126" s="30" t="s">
        <v>198</v>
      </c>
      <c r="G126" s="31">
        <v>899.94200000000001</v>
      </c>
      <c r="H126" s="32">
        <v>0</v>
      </c>
      <c r="I126" s="32">
        <f>ROUND(G126*H126,P4)</f>
        <v>0</v>
      </c>
      <c r="J126" s="30" t="s">
        <v>176</v>
      </c>
      <c r="O126" s="33">
        <f>I126*0.21</f>
        <v>0</v>
      </c>
      <c r="P126">
        <v>3</v>
      </c>
    </row>
    <row r="127" spans="1:16" x14ac:dyDescent="0.25">
      <c r="A127" s="27" t="s">
        <v>71</v>
      </c>
      <c r="B127" s="34"/>
      <c r="E127" s="29" t="s">
        <v>264</v>
      </c>
      <c r="J127" s="35"/>
    </row>
    <row r="128" spans="1:16" x14ac:dyDescent="0.25">
      <c r="A128" s="27" t="s">
        <v>73</v>
      </c>
      <c r="B128" s="34"/>
      <c r="E128" s="36" t="s">
        <v>238</v>
      </c>
      <c r="J128" s="35"/>
    </row>
    <row r="129" spans="1:16" ht="285" x14ac:dyDescent="0.25">
      <c r="A129" s="27" t="s">
        <v>75</v>
      </c>
      <c r="B129" s="34"/>
      <c r="E129" s="29" t="s">
        <v>265</v>
      </c>
      <c r="J129" s="35"/>
    </row>
    <row r="130" spans="1:16" x14ac:dyDescent="0.25">
      <c r="A130" s="27" t="s">
        <v>66</v>
      </c>
      <c r="B130" s="27">
        <v>31</v>
      </c>
      <c r="C130" s="28" t="s">
        <v>262</v>
      </c>
      <c r="D130" s="27" t="s">
        <v>77</v>
      </c>
      <c r="E130" s="29" t="s">
        <v>263</v>
      </c>
      <c r="F130" s="30" t="s">
        <v>198</v>
      </c>
      <c r="G130" s="31">
        <v>438.48</v>
      </c>
      <c r="H130" s="32">
        <v>0</v>
      </c>
      <c r="I130" s="32">
        <f>ROUND(G130*H130,P4)</f>
        <v>0</v>
      </c>
      <c r="J130" s="30" t="s">
        <v>176</v>
      </c>
      <c r="O130" s="33">
        <f>I130*0.21</f>
        <v>0</v>
      </c>
      <c r="P130">
        <v>3</v>
      </c>
    </row>
    <row r="131" spans="1:16" ht="30" x14ac:dyDescent="0.25">
      <c r="A131" s="27" t="s">
        <v>71</v>
      </c>
      <c r="B131" s="34"/>
      <c r="E131" s="29" t="s">
        <v>266</v>
      </c>
      <c r="J131" s="35"/>
    </row>
    <row r="132" spans="1:16" x14ac:dyDescent="0.25">
      <c r="A132" s="27" t="s">
        <v>73</v>
      </c>
      <c r="B132" s="34"/>
      <c r="E132" s="36" t="s">
        <v>241</v>
      </c>
      <c r="J132" s="35"/>
    </row>
    <row r="133" spans="1:16" ht="285" x14ac:dyDescent="0.25">
      <c r="A133" s="27" t="s">
        <v>75</v>
      </c>
      <c r="B133" s="34"/>
      <c r="E133" s="29" t="s">
        <v>265</v>
      </c>
      <c r="J133" s="35"/>
    </row>
    <row r="134" spans="1:16" x14ac:dyDescent="0.25">
      <c r="A134" s="27" t="s">
        <v>66</v>
      </c>
      <c r="B134" s="27">
        <v>32</v>
      </c>
      <c r="C134" s="28" t="s">
        <v>262</v>
      </c>
      <c r="D134" s="27" t="s">
        <v>79</v>
      </c>
      <c r="E134" s="29" t="s">
        <v>263</v>
      </c>
      <c r="F134" s="30" t="s">
        <v>198</v>
      </c>
      <c r="G134" s="31">
        <v>1632.3320000000001</v>
      </c>
      <c r="H134" s="32">
        <v>0</v>
      </c>
      <c r="I134" s="32">
        <f>ROUND(G134*H134,P4)</f>
        <v>0</v>
      </c>
      <c r="J134" s="30" t="s">
        <v>176</v>
      </c>
      <c r="O134" s="33">
        <f>I134*0.21</f>
        <v>0</v>
      </c>
      <c r="P134">
        <v>3</v>
      </c>
    </row>
    <row r="135" spans="1:16" ht="30" x14ac:dyDescent="0.25">
      <c r="A135" s="27" t="s">
        <v>71</v>
      </c>
      <c r="B135" s="34"/>
      <c r="E135" s="29" t="s">
        <v>267</v>
      </c>
      <c r="J135" s="35"/>
    </row>
    <row r="136" spans="1:16" x14ac:dyDescent="0.25">
      <c r="A136" s="27" t="s">
        <v>73</v>
      </c>
      <c r="B136" s="34"/>
      <c r="E136" s="36" t="s">
        <v>222</v>
      </c>
      <c r="J136" s="35"/>
    </row>
    <row r="137" spans="1:16" ht="285" x14ac:dyDescent="0.25">
      <c r="A137" s="27" t="s">
        <v>75</v>
      </c>
      <c r="B137" s="34"/>
      <c r="E137" s="29" t="s">
        <v>265</v>
      </c>
      <c r="J137" s="35"/>
    </row>
    <row r="138" spans="1:16" x14ac:dyDescent="0.25">
      <c r="A138" s="27" t="s">
        <v>66</v>
      </c>
      <c r="B138" s="27">
        <v>33</v>
      </c>
      <c r="C138" s="28" t="s">
        <v>262</v>
      </c>
      <c r="D138" s="27" t="s">
        <v>81</v>
      </c>
      <c r="E138" s="29" t="s">
        <v>263</v>
      </c>
      <c r="F138" s="30" t="s">
        <v>198</v>
      </c>
      <c r="G138" s="31">
        <v>155.69999999999999</v>
      </c>
      <c r="H138" s="32">
        <v>0</v>
      </c>
      <c r="I138" s="32">
        <f>ROUND(G138*H138,P4)</f>
        <v>0</v>
      </c>
      <c r="J138" s="30" t="s">
        <v>176</v>
      </c>
      <c r="O138" s="33">
        <f>I138*0.21</f>
        <v>0</v>
      </c>
      <c r="P138">
        <v>3</v>
      </c>
    </row>
    <row r="139" spans="1:16" ht="30" x14ac:dyDescent="0.25">
      <c r="A139" s="27" t="s">
        <v>71</v>
      </c>
      <c r="B139" s="34"/>
      <c r="E139" s="29" t="s">
        <v>268</v>
      </c>
      <c r="J139" s="35"/>
    </row>
    <row r="140" spans="1:16" x14ac:dyDescent="0.25">
      <c r="A140" s="27" t="s">
        <v>73</v>
      </c>
      <c r="B140" s="34"/>
      <c r="E140" s="36" t="s">
        <v>247</v>
      </c>
      <c r="J140" s="35"/>
    </row>
    <row r="141" spans="1:16" ht="285" x14ac:dyDescent="0.25">
      <c r="A141" s="27" t="s">
        <v>75</v>
      </c>
      <c r="B141" s="34"/>
      <c r="E141" s="29" t="s">
        <v>265</v>
      </c>
      <c r="J141" s="35"/>
    </row>
    <row r="142" spans="1:16" x14ac:dyDescent="0.25">
      <c r="A142" s="27" t="s">
        <v>66</v>
      </c>
      <c r="B142" s="27">
        <v>34</v>
      </c>
      <c r="C142" s="28" t="s">
        <v>262</v>
      </c>
      <c r="D142" s="27" t="s">
        <v>154</v>
      </c>
      <c r="E142" s="29" t="s">
        <v>263</v>
      </c>
      <c r="F142" s="30" t="s">
        <v>198</v>
      </c>
      <c r="G142" s="31">
        <v>4492.7610000000004</v>
      </c>
      <c r="H142" s="32">
        <v>0</v>
      </c>
      <c r="I142" s="32">
        <f>ROUND(G142*H142,P4)</f>
        <v>0</v>
      </c>
      <c r="J142" s="30" t="s">
        <v>176</v>
      </c>
      <c r="O142" s="33">
        <f>I142*0.21</f>
        <v>0</v>
      </c>
      <c r="P142">
        <v>3</v>
      </c>
    </row>
    <row r="143" spans="1:16" ht="30" x14ac:dyDescent="0.25">
      <c r="A143" s="27" t="s">
        <v>71</v>
      </c>
      <c r="B143" s="34"/>
      <c r="E143" s="29" t="s">
        <v>269</v>
      </c>
      <c r="J143" s="35"/>
    </row>
    <row r="144" spans="1:16" x14ac:dyDescent="0.25">
      <c r="A144" s="27" t="s">
        <v>73</v>
      </c>
      <c r="B144" s="34"/>
      <c r="E144" s="36" t="s">
        <v>270</v>
      </c>
      <c r="J144" s="35"/>
    </row>
    <row r="145" spans="1:16" ht="285" x14ac:dyDescent="0.25">
      <c r="A145" s="27" t="s">
        <v>75</v>
      </c>
      <c r="B145" s="34"/>
      <c r="E145" s="29" t="s">
        <v>265</v>
      </c>
      <c r="J145" s="35"/>
    </row>
    <row r="146" spans="1:16" x14ac:dyDescent="0.25">
      <c r="A146" s="27" t="s">
        <v>66</v>
      </c>
      <c r="B146" s="27">
        <v>35</v>
      </c>
      <c r="C146" s="28" t="s">
        <v>262</v>
      </c>
      <c r="D146" s="27" t="s">
        <v>271</v>
      </c>
      <c r="E146" s="29" t="s">
        <v>263</v>
      </c>
      <c r="F146" s="30" t="s">
        <v>198</v>
      </c>
      <c r="G146" s="31">
        <v>246.87200000000001</v>
      </c>
      <c r="H146" s="32">
        <v>0</v>
      </c>
      <c r="I146" s="32">
        <f>ROUND(G146*H146,P4)</f>
        <v>0</v>
      </c>
      <c r="J146" s="30" t="s">
        <v>176</v>
      </c>
      <c r="O146" s="33">
        <f>I146*0.21</f>
        <v>0</v>
      </c>
      <c r="P146">
        <v>3</v>
      </c>
    </row>
    <row r="147" spans="1:16" ht="30" x14ac:dyDescent="0.25">
      <c r="A147" s="27" t="s">
        <v>71</v>
      </c>
      <c r="B147" s="34"/>
      <c r="E147" s="29" t="s">
        <v>272</v>
      </c>
      <c r="J147" s="35"/>
    </row>
    <row r="148" spans="1:16" x14ac:dyDescent="0.25">
      <c r="A148" s="27" t="s">
        <v>73</v>
      </c>
      <c r="B148" s="34"/>
      <c r="E148" s="36" t="s">
        <v>273</v>
      </c>
      <c r="J148" s="35"/>
    </row>
    <row r="149" spans="1:16" ht="285" x14ac:dyDescent="0.25">
      <c r="A149" s="27" t="s">
        <v>75</v>
      </c>
      <c r="B149" s="34"/>
      <c r="E149" s="29" t="s">
        <v>265</v>
      </c>
      <c r="J149" s="35"/>
    </row>
    <row r="150" spans="1:16" x14ac:dyDescent="0.25">
      <c r="A150" s="27" t="s">
        <v>66</v>
      </c>
      <c r="B150" s="27">
        <v>36</v>
      </c>
      <c r="C150" s="28" t="s">
        <v>274</v>
      </c>
      <c r="D150" s="27" t="s">
        <v>84</v>
      </c>
      <c r="E150" s="29" t="s">
        <v>275</v>
      </c>
      <c r="F150" s="30" t="s">
        <v>198</v>
      </c>
      <c r="G150" s="31">
        <v>155.69999999999999</v>
      </c>
      <c r="H150" s="32">
        <v>0</v>
      </c>
      <c r="I150" s="32">
        <f>ROUND(G150*H150,P4)</f>
        <v>0</v>
      </c>
      <c r="J150" s="30" t="s">
        <v>176</v>
      </c>
      <c r="O150" s="33">
        <f>I150*0.21</f>
        <v>0</v>
      </c>
      <c r="P150">
        <v>3</v>
      </c>
    </row>
    <row r="151" spans="1:16" x14ac:dyDescent="0.25">
      <c r="A151" s="27" t="s">
        <v>71</v>
      </c>
      <c r="B151" s="34"/>
      <c r="E151" s="29" t="s">
        <v>276</v>
      </c>
      <c r="J151" s="35"/>
    </row>
    <row r="152" spans="1:16" x14ac:dyDescent="0.25">
      <c r="A152" s="27" t="s">
        <v>73</v>
      </c>
      <c r="B152" s="34"/>
      <c r="E152" s="36" t="s">
        <v>247</v>
      </c>
      <c r="J152" s="35"/>
    </row>
    <row r="153" spans="1:16" ht="285" x14ac:dyDescent="0.25">
      <c r="A153" s="27" t="s">
        <v>75</v>
      </c>
      <c r="B153" s="34"/>
      <c r="E153" s="29" t="s">
        <v>265</v>
      </c>
      <c r="J153" s="35"/>
    </row>
    <row r="154" spans="1:16" x14ac:dyDescent="0.25">
      <c r="A154" s="27" t="s">
        <v>66</v>
      </c>
      <c r="B154" s="27">
        <v>37</v>
      </c>
      <c r="C154" s="28" t="s">
        <v>277</v>
      </c>
      <c r="D154" s="27" t="s">
        <v>84</v>
      </c>
      <c r="E154" s="29" t="s">
        <v>278</v>
      </c>
      <c r="F154" s="30" t="s">
        <v>198</v>
      </c>
      <c r="G154" s="31">
        <v>268.7</v>
      </c>
      <c r="H154" s="32">
        <v>0</v>
      </c>
      <c r="I154" s="32">
        <f>ROUND(G154*H154,P4)</f>
        <v>0</v>
      </c>
      <c r="J154" s="30" t="s">
        <v>176</v>
      </c>
      <c r="O154" s="33">
        <f>I154*0.21</f>
        <v>0</v>
      </c>
      <c r="P154">
        <v>3</v>
      </c>
    </row>
    <row r="155" spans="1:16" ht="30" x14ac:dyDescent="0.25">
      <c r="A155" s="27" t="s">
        <v>71</v>
      </c>
      <c r="B155" s="34"/>
      <c r="E155" s="29" t="s">
        <v>279</v>
      </c>
      <c r="J155" s="35"/>
    </row>
    <row r="156" spans="1:16" x14ac:dyDescent="0.25">
      <c r="A156" s="27" t="s">
        <v>73</v>
      </c>
      <c r="B156" s="34"/>
      <c r="E156" s="36" t="s">
        <v>280</v>
      </c>
      <c r="J156" s="35"/>
    </row>
    <row r="157" spans="1:16" ht="390" x14ac:dyDescent="0.25">
      <c r="A157" s="27" t="s">
        <v>75</v>
      </c>
      <c r="B157" s="34"/>
      <c r="E157" s="29" t="s">
        <v>281</v>
      </c>
      <c r="J157" s="35"/>
    </row>
    <row r="158" spans="1:16" x14ac:dyDescent="0.25">
      <c r="A158" s="27" t="s">
        <v>66</v>
      </c>
      <c r="B158" s="27">
        <v>38</v>
      </c>
      <c r="C158" s="28" t="s">
        <v>282</v>
      </c>
      <c r="D158" s="27" t="s">
        <v>84</v>
      </c>
      <c r="E158" s="29" t="s">
        <v>283</v>
      </c>
      <c r="F158" s="30" t="s">
        <v>165</v>
      </c>
      <c r="G158" s="31">
        <v>9322.7939999999999</v>
      </c>
      <c r="H158" s="32">
        <v>0</v>
      </c>
      <c r="I158" s="32">
        <f>ROUND(G158*H158,P4)</f>
        <v>0</v>
      </c>
      <c r="J158" s="30" t="s">
        <v>176</v>
      </c>
      <c r="O158" s="33">
        <f>I158*0.21</f>
        <v>0</v>
      </c>
      <c r="P158">
        <v>3</v>
      </c>
    </row>
    <row r="159" spans="1:16" ht="75" x14ac:dyDescent="0.25">
      <c r="A159" s="27" t="s">
        <v>71</v>
      </c>
      <c r="B159" s="34"/>
      <c r="E159" s="29" t="s">
        <v>284</v>
      </c>
      <c r="J159" s="35"/>
    </row>
    <row r="160" spans="1:16" x14ac:dyDescent="0.25">
      <c r="A160" s="27" t="s">
        <v>73</v>
      </c>
      <c r="B160" s="34"/>
      <c r="E160" s="36" t="s">
        <v>285</v>
      </c>
      <c r="J160" s="35"/>
    </row>
    <row r="161" spans="1:16" ht="75" x14ac:dyDescent="0.25">
      <c r="A161" s="27" t="s">
        <v>75</v>
      </c>
      <c r="B161" s="34"/>
      <c r="E161" s="29" t="s">
        <v>286</v>
      </c>
      <c r="J161" s="35"/>
    </row>
    <row r="162" spans="1:16" x14ac:dyDescent="0.25">
      <c r="A162" s="27" t="s">
        <v>66</v>
      </c>
      <c r="B162" s="27">
        <v>39</v>
      </c>
      <c r="C162" s="28" t="s">
        <v>287</v>
      </c>
      <c r="D162" s="27" t="s">
        <v>84</v>
      </c>
      <c r="E162" s="29" t="s">
        <v>288</v>
      </c>
      <c r="F162" s="30" t="s">
        <v>165</v>
      </c>
      <c r="G162" s="31">
        <v>3881.373</v>
      </c>
      <c r="H162" s="32">
        <v>0</v>
      </c>
      <c r="I162" s="32">
        <f>ROUND(G162*H162,P4)</f>
        <v>0</v>
      </c>
      <c r="J162" s="30" t="s">
        <v>176</v>
      </c>
      <c r="O162" s="33">
        <f>I162*0.21</f>
        <v>0</v>
      </c>
      <c r="P162">
        <v>3</v>
      </c>
    </row>
    <row r="163" spans="1:16" ht="45" x14ac:dyDescent="0.25">
      <c r="A163" s="27" t="s">
        <v>71</v>
      </c>
      <c r="B163" s="34"/>
      <c r="E163" s="29" t="s">
        <v>289</v>
      </c>
      <c r="J163" s="35"/>
    </row>
    <row r="164" spans="1:16" x14ac:dyDescent="0.25">
      <c r="A164" s="27" t="s">
        <v>73</v>
      </c>
      <c r="B164" s="34"/>
      <c r="E164" s="36" t="s">
        <v>290</v>
      </c>
      <c r="J164" s="35"/>
    </row>
    <row r="165" spans="1:16" ht="75" x14ac:dyDescent="0.25">
      <c r="A165" s="27" t="s">
        <v>75</v>
      </c>
      <c r="B165" s="34"/>
      <c r="E165" s="29" t="s">
        <v>291</v>
      </c>
      <c r="J165" s="35"/>
    </row>
    <row r="166" spans="1:16" x14ac:dyDescent="0.25">
      <c r="A166" s="27" t="s">
        <v>66</v>
      </c>
      <c r="B166" s="27">
        <v>40</v>
      </c>
      <c r="C166" s="28" t="s">
        <v>292</v>
      </c>
      <c r="D166" s="27" t="s">
        <v>84</v>
      </c>
      <c r="E166" s="29" t="s">
        <v>293</v>
      </c>
      <c r="F166" s="30" t="s">
        <v>165</v>
      </c>
      <c r="G166" s="31">
        <v>369.73599999999999</v>
      </c>
      <c r="H166" s="32">
        <v>0</v>
      </c>
      <c r="I166" s="32">
        <f>ROUND(G166*H166,P4)</f>
        <v>0</v>
      </c>
      <c r="J166" s="30" t="s">
        <v>176</v>
      </c>
      <c r="O166" s="33">
        <f>I166*0.21</f>
        <v>0</v>
      </c>
      <c r="P166">
        <v>3</v>
      </c>
    </row>
    <row r="167" spans="1:16" ht="45" x14ac:dyDescent="0.25">
      <c r="A167" s="27" t="s">
        <v>71</v>
      </c>
      <c r="B167" s="34"/>
      <c r="E167" s="29" t="s">
        <v>294</v>
      </c>
      <c r="J167" s="35"/>
    </row>
    <row r="168" spans="1:16" x14ac:dyDescent="0.25">
      <c r="A168" s="27" t="s">
        <v>73</v>
      </c>
      <c r="B168" s="34"/>
      <c r="E168" s="36" t="s">
        <v>295</v>
      </c>
      <c r="J168" s="35"/>
    </row>
    <row r="169" spans="1:16" ht="75" x14ac:dyDescent="0.25">
      <c r="A169" s="27" t="s">
        <v>75</v>
      </c>
      <c r="B169" s="34"/>
      <c r="E169" s="29" t="s">
        <v>296</v>
      </c>
      <c r="J169" s="35"/>
    </row>
    <row r="170" spans="1:16" x14ac:dyDescent="0.25">
      <c r="A170" s="27" t="s">
        <v>66</v>
      </c>
      <c r="B170" s="27">
        <v>41</v>
      </c>
      <c r="C170" s="28" t="s">
        <v>297</v>
      </c>
      <c r="D170" s="27" t="s">
        <v>84</v>
      </c>
      <c r="E170" s="29" t="s">
        <v>298</v>
      </c>
      <c r="F170" s="30" t="s">
        <v>165</v>
      </c>
      <c r="G170" s="31">
        <v>299.43099999999998</v>
      </c>
      <c r="H170" s="32">
        <v>0</v>
      </c>
      <c r="I170" s="32">
        <f>ROUND(G170*H170,P4)</f>
        <v>0</v>
      </c>
      <c r="J170" s="30" t="s">
        <v>176</v>
      </c>
      <c r="O170" s="33">
        <f>I170*0.21</f>
        <v>0</v>
      </c>
      <c r="P170">
        <v>3</v>
      </c>
    </row>
    <row r="171" spans="1:16" ht="45" x14ac:dyDescent="0.25">
      <c r="A171" s="27" t="s">
        <v>71</v>
      </c>
      <c r="B171" s="34"/>
      <c r="E171" s="29" t="s">
        <v>299</v>
      </c>
      <c r="J171" s="35"/>
    </row>
    <row r="172" spans="1:16" x14ac:dyDescent="0.25">
      <c r="A172" s="27" t="s">
        <v>73</v>
      </c>
      <c r="B172" s="34"/>
      <c r="E172" s="36" t="s">
        <v>300</v>
      </c>
      <c r="J172" s="35"/>
    </row>
    <row r="173" spans="1:16" ht="75" x14ac:dyDescent="0.25">
      <c r="A173" s="27" t="s">
        <v>75</v>
      </c>
      <c r="B173" s="34"/>
      <c r="E173" s="29" t="s">
        <v>296</v>
      </c>
      <c r="J173" s="35"/>
    </row>
    <row r="174" spans="1:16" x14ac:dyDescent="0.25">
      <c r="A174" s="27" t="s">
        <v>66</v>
      </c>
      <c r="B174" s="27">
        <v>42</v>
      </c>
      <c r="C174" s="28" t="s">
        <v>301</v>
      </c>
      <c r="D174" s="27" t="s">
        <v>84</v>
      </c>
      <c r="E174" s="29" t="s">
        <v>302</v>
      </c>
      <c r="F174" s="30" t="s">
        <v>165</v>
      </c>
      <c r="G174" s="31">
        <v>797.58900000000006</v>
      </c>
      <c r="H174" s="32">
        <v>0</v>
      </c>
      <c r="I174" s="32">
        <f>ROUND(G174*H174,P4)</f>
        <v>0</v>
      </c>
      <c r="J174" s="30" t="s">
        <v>176</v>
      </c>
      <c r="O174" s="33">
        <f>I174*0.21</f>
        <v>0</v>
      </c>
      <c r="P174">
        <v>3</v>
      </c>
    </row>
    <row r="175" spans="1:16" ht="45" x14ac:dyDescent="0.25">
      <c r="A175" s="27" t="s">
        <v>71</v>
      </c>
      <c r="B175" s="34"/>
      <c r="E175" s="29" t="s">
        <v>294</v>
      </c>
      <c r="J175" s="35"/>
    </row>
    <row r="176" spans="1:16" x14ac:dyDescent="0.25">
      <c r="A176" s="27" t="s">
        <v>73</v>
      </c>
      <c r="B176" s="34"/>
      <c r="E176" s="36" t="s">
        <v>303</v>
      </c>
      <c r="J176" s="35"/>
    </row>
    <row r="177" spans="1:16" ht="75" x14ac:dyDescent="0.25">
      <c r="A177" s="27" t="s">
        <v>75</v>
      </c>
      <c r="B177" s="34"/>
      <c r="E177" s="29" t="s">
        <v>296</v>
      </c>
      <c r="J177" s="35"/>
    </row>
    <row r="178" spans="1:16" x14ac:dyDescent="0.25">
      <c r="A178" s="27" t="s">
        <v>66</v>
      </c>
      <c r="B178" s="27">
        <v>43</v>
      </c>
      <c r="C178" s="28" t="s">
        <v>304</v>
      </c>
      <c r="D178" s="27" t="s">
        <v>84</v>
      </c>
      <c r="E178" s="29" t="s">
        <v>305</v>
      </c>
      <c r="F178" s="30" t="s">
        <v>165</v>
      </c>
      <c r="G178" s="31">
        <v>173.345</v>
      </c>
      <c r="H178" s="32">
        <v>0</v>
      </c>
      <c r="I178" s="32">
        <f>ROUND(G178*H178,P4)</f>
        <v>0</v>
      </c>
      <c r="J178" s="30" t="s">
        <v>176</v>
      </c>
      <c r="O178" s="33">
        <f>I178*0.21</f>
        <v>0</v>
      </c>
      <c r="P178">
        <v>3</v>
      </c>
    </row>
    <row r="179" spans="1:16" ht="45" x14ac:dyDescent="0.25">
      <c r="A179" s="27" t="s">
        <v>71</v>
      </c>
      <c r="B179" s="34"/>
      <c r="E179" s="29" t="s">
        <v>306</v>
      </c>
      <c r="J179" s="35"/>
    </row>
    <row r="180" spans="1:16" x14ac:dyDescent="0.25">
      <c r="A180" s="27" t="s">
        <v>73</v>
      </c>
      <c r="B180" s="34"/>
      <c r="E180" s="36" t="s">
        <v>307</v>
      </c>
      <c r="J180" s="35"/>
    </row>
    <row r="181" spans="1:16" ht="75" x14ac:dyDescent="0.25">
      <c r="A181" s="27" t="s">
        <v>75</v>
      </c>
      <c r="B181" s="34"/>
      <c r="E181" s="29" t="s">
        <v>296</v>
      </c>
      <c r="J181" s="35"/>
    </row>
    <row r="182" spans="1:16" x14ac:dyDescent="0.25">
      <c r="A182" s="27" t="s">
        <v>66</v>
      </c>
      <c r="B182" s="27">
        <v>44</v>
      </c>
      <c r="C182" s="28" t="s">
        <v>308</v>
      </c>
      <c r="D182" s="27" t="s">
        <v>84</v>
      </c>
      <c r="E182" s="29" t="s">
        <v>309</v>
      </c>
      <c r="F182" s="30" t="s">
        <v>165</v>
      </c>
      <c r="G182" s="31">
        <v>5521.473</v>
      </c>
      <c r="H182" s="32">
        <v>0</v>
      </c>
      <c r="I182" s="32">
        <f>ROUND(G182*H182,P4)</f>
        <v>0</v>
      </c>
      <c r="J182" s="30" t="s">
        <v>176</v>
      </c>
      <c r="O182" s="33">
        <f>I182*0.21</f>
        <v>0</v>
      </c>
      <c r="P182">
        <v>3</v>
      </c>
    </row>
    <row r="183" spans="1:16" x14ac:dyDescent="0.25">
      <c r="A183" s="27" t="s">
        <v>71</v>
      </c>
      <c r="B183" s="34"/>
      <c r="E183" s="29" t="s">
        <v>310</v>
      </c>
      <c r="J183" s="35"/>
    </row>
    <row r="184" spans="1:16" x14ac:dyDescent="0.25">
      <c r="A184" s="27" t="s">
        <v>73</v>
      </c>
      <c r="B184" s="34"/>
      <c r="E184" s="36" t="s">
        <v>311</v>
      </c>
      <c r="J184" s="35"/>
    </row>
    <row r="185" spans="1:16" ht="75" x14ac:dyDescent="0.25">
      <c r="A185" s="27" t="s">
        <v>75</v>
      </c>
      <c r="B185" s="34"/>
      <c r="E185" s="29" t="s">
        <v>312</v>
      </c>
      <c r="J185" s="35"/>
    </row>
    <row r="186" spans="1:16" x14ac:dyDescent="0.25">
      <c r="A186" s="27" t="s">
        <v>66</v>
      </c>
      <c r="B186" s="27">
        <v>45</v>
      </c>
      <c r="C186" s="28" t="s">
        <v>313</v>
      </c>
      <c r="D186" s="27" t="s">
        <v>84</v>
      </c>
      <c r="E186" s="29" t="s">
        <v>314</v>
      </c>
      <c r="F186" s="30" t="s">
        <v>165</v>
      </c>
      <c r="G186" s="31">
        <v>11042.947</v>
      </c>
      <c r="H186" s="32">
        <v>0</v>
      </c>
      <c r="I186" s="32">
        <f>ROUND(G186*H186,P4)</f>
        <v>0</v>
      </c>
      <c r="J186" s="30" t="s">
        <v>176</v>
      </c>
      <c r="O186" s="33">
        <f>I186*0.21</f>
        <v>0</v>
      </c>
      <c r="P186">
        <v>3</v>
      </c>
    </row>
    <row r="187" spans="1:16" x14ac:dyDescent="0.25">
      <c r="A187" s="27" t="s">
        <v>71</v>
      </c>
      <c r="B187" s="34"/>
      <c r="E187" s="29" t="s">
        <v>315</v>
      </c>
      <c r="J187" s="35"/>
    </row>
    <row r="188" spans="1:16" x14ac:dyDescent="0.25">
      <c r="A188" s="27" t="s">
        <v>73</v>
      </c>
      <c r="B188" s="34"/>
      <c r="E188" s="36" t="s">
        <v>316</v>
      </c>
      <c r="J188" s="35"/>
    </row>
    <row r="189" spans="1:16" ht="90" x14ac:dyDescent="0.25">
      <c r="A189" s="27" t="s">
        <v>75</v>
      </c>
      <c r="B189" s="34"/>
      <c r="E189" s="29" t="s">
        <v>317</v>
      </c>
      <c r="J189" s="35"/>
    </row>
    <row r="190" spans="1:16" x14ac:dyDescent="0.25">
      <c r="A190" s="27" t="s">
        <v>66</v>
      </c>
      <c r="B190" s="27">
        <v>46</v>
      </c>
      <c r="C190" s="28" t="s">
        <v>318</v>
      </c>
      <c r="D190" s="27" t="s">
        <v>84</v>
      </c>
      <c r="E190" s="29" t="s">
        <v>319</v>
      </c>
      <c r="F190" s="30" t="s">
        <v>165</v>
      </c>
      <c r="G190" s="31">
        <v>288</v>
      </c>
      <c r="H190" s="32">
        <v>0</v>
      </c>
      <c r="I190" s="32">
        <f>ROUND(G190*H190,P4)</f>
        <v>0</v>
      </c>
      <c r="J190" s="30" t="s">
        <v>176</v>
      </c>
      <c r="O190" s="33">
        <f>I190*0.21</f>
        <v>0</v>
      </c>
      <c r="P190">
        <v>3</v>
      </c>
    </row>
    <row r="191" spans="1:16" x14ac:dyDescent="0.25">
      <c r="A191" s="27" t="s">
        <v>71</v>
      </c>
      <c r="B191" s="34"/>
      <c r="E191" s="29" t="s">
        <v>320</v>
      </c>
      <c r="J191" s="35"/>
    </row>
    <row r="192" spans="1:16" x14ac:dyDescent="0.25">
      <c r="A192" s="27" t="s">
        <v>73</v>
      </c>
      <c r="B192" s="34"/>
      <c r="E192" s="36" t="s">
        <v>321</v>
      </c>
      <c r="J192" s="35"/>
    </row>
    <row r="193" spans="1:16" ht="90" x14ac:dyDescent="0.25">
      <c r="A193" s="27" t="s">
        <v>75</v>
      </c>
      <c r="B193" s="34"/>
      <c r="E193" s="29" t="s">
        <v>322</v>
      </c>
      <c r="J193" s="35"/>
    </row>
    <row r="194" spans="1:16" x14ac:dyDescent="0.25">
      <c r="A194" s="21" t="s">
        <v>63</v>
      </c>
      <c r="B194" s="22"/>
      <c r="C194" s="23" t="s">
        <v>323</v>
      </c>
      <c r="D194" s="24"/>
      <c r="E194" s="21" t="s">
        <v>324</v>
      </c>
      <c r="F194" s="24"/>
      <c r="G194" s="24"/>
      <c r="H194" s="24"/>
      <c r="I194" s="25">
        <f>SUMIFS(I195:I214,A195:A214,"P")</f>
        <v>0</v>
      </c>
      <c r="J194" s="26"/>
    </row>
    <row r="195" spans="1:16" x14ac:dyDescent="0.25">
      <c r="A195" s="27" t="s">
        <v>66</v>
      </c>
      <c r="B195" s="27">
        <v>47</v>
      </c>
      <c r="C195" s="28" t="s">
        <v>325</v>
      </c>
      <c r="D195" s="27" t="s">
        <v>84</v>
      </c>
      <c r="E195" s="29" t="s">
        <v>326</v>
      </c>
      <c r="F195" s="30" t="s">
        <v>165</v>
      </c>
      <c r="G195" s="31">
        <v>1370.9380000000001</v>
      </c>
      <c r="H195" s="32">
        <v>0</v>
      </c>
      <c r="I195" s="32">
        <f>ROUND(G195*H195,P4)</f>
        <v>0</v>
      </c>
      <c r="J195" s="30" t="s">
        <v>176</v>
      </c>
      <c r="O195" s="33">
        <f>I195*0.21</f>
        <v>0</v>
      </c>
      <c r="P195">
        <v>3</v>
      </c>
    </row>
    <row r="196" spans="1:16" ht="45" x14ac:dyDescent="0.25">
      <c r="A196" s="27" t="s">
        <v>71</v>
      </c>
      <c r="B196" s="34"/>
      <c r="E196" s="29" t="s">
        <v>327</v>
      </c>
      <c r="J196" s="35"/>
    </row>
    <row r="197" spans="1:16" x14ac:dyDescent="0.25">
      <c r="A197" s="27" t="s">
        <v>73</v>
      </c>
      <c r="B197" s="34"/>
      <c r="E197" s="36" t="s">
        <v>328</v>
      </c>
      <c r="J197" s="35"/>
    </row>
    <row r="198" spans="1:16" ht="105" x14ac:dyDescent="0.25">
      <c r="A198" s="27" t="s">
        <v>75</v>
      </c>
      <c r="B198" s="34"/>
      <c r="E198" s="29" t="s">
        <v>329</v>
      </c>
      <c r="J198" s="35"/>
    </row>
    <row r="199" spans="1:16" x14ac:dyDescent="0.25">
      <c r="A199" s="27" t="s">
        <v>66</v>
      </c>
      <c r="B199" s="27">
        <v>48</v>
      </c>
      <c r="C199" s="28" t="s">
        <v>330</v>
      </c>
      <c r="D199" s="27" t="s">
        <v>84</v>
      </c>
      <c r="E199" s="29" t="s">
        <v>331</v>
      </c>
      <c r="F199" s="30" t="s">
        <v>332</v>
      </c>
      <c r="G199" s="31">
        <v>596.05999999999995</v>
      </c>
      <c r="H199" s="32">
        <v>0</v>
      </c>
      <c r="I199" s="32">
        <f>ROUND(G199*H199,P4)</f>
        <v>0</v>
      </c>
      <c r="J199" s="30" t="s">
        <v>176</v>
      </c>
      <c r="O199" s="33">
        <f>I199*0.21</f>
        <v>0</v>
      </c>
      <c r="P199">
        <v>3</v>
      </c>
    </row>
    <row r="200" spans="1:16" ht="30" x14ac:dyDescent="0.25">
      <c r="A200" s="27" t="s">
        <v>71</v>
      </c>
      <c r="B200" s="34"/>
      <c r="E200" s="29" t="s">
        <v>333</v>
      </c>
      <c r="J200" s="35"/>
    </row>
    <row r="201" spans="1:16" x14ac:dyDescent="0.25">
      <c r="A201" s="27" t="s">
        <v>73</v>
      </c>
      <c r="B201" s="34"/>
      <c r="E201" s="36" t="s">
        <v>334</v>
      </c>
      <c r="J201" s="35"/>
    </row>
    <row r="202" spans="1:16" ht="225" x14ac:dyDescent="0.25">
      <c r="A202" s="27" t="s">
        <v>75</v>
      </c>
      <c r="B202" s="34"/>
      <c r="E202" s="29" t="s">
        <v>335</v>
      </c>
      <c r="J202" s="35"/>
    </row>
    <row r="203" spans="1:16" x14ac:dyDescent="0.25">
      <c r="A203" s="27" t="s">
        <v>66</v>
      </c>
      <c r="B203" s="27">
        <v>49</v>
      </c>
      <c r="C203" s="28" t="s">
        <v>336</v>
      </c>
      <c r="D203" s="27" t="s">
        <v>84</v>
      </c>
      <c r="E203" s="29" t="s">
        <v>337</v>
      </c>
      <c r="F203" s="30" t="s">
        <v>198</v>
      </c>
      <c r="G203" s="31">
        <v>438.48</v>
      </c>
      <c r="H203" s="32">
        <v>0</v>
      </c>
      <c r="I203" s="32">
        <f>ROUND(G203*H203,P4)</f>
        <v>0</v>
      </c>
      <c r="J203" s="30" t="s">
        <v>176</v>
      </c>
      <c r="O203" s="33">
        <f>I203*0.21</f>
        <v>0</v>
      </c>
      <c r="P203">
        <v>3</v>
      </c>
    </row>
    <row r="204" spans="1:16" ht="45" x14ac:dyDescent="0.25">
      <c r="A204" s="27" t="s">
        <v>71</v>
      </c>
      <c r="B204" s="34"/>
      <c r="E204" s="29" t="s">
        <v>338</v>
      </c>
      <c r="J204" s="35"/>
    </row>
    <row r="205" spans="1:16" x14ac:dyDescent="0.25">
      <c r="A205" s="27" t="s">
        <v>73</v>
      </c>
      <c r="B205" s="34"/>
      <c r="E205" s="36" t="s">
        <v>241</v>
      </c>
      <c r="J205" s="35"/>
    </row>
    <row r="206" spans="1:16" ht="105" x14ac:dyDescent="0.25">
      <c r="A206" s="27" t="s">
        <v>75</v>
      </c>
      <c r="B206" s="34"/>
      <c r="E206" s="29" t="s">
        <v>339</v>
      </c>
      <c r="J206" s="35"/>
    </row>
    <row r="207" spans="1:16" x14ac:dyDescent="0.25">
      <c r="A207" s="27" t="s">
        <v>66</v>
      </c>
      <c r="B207" s="27">
        <v>50</v>
      </c>
      <c r="C207" s="28" t="s">
        <v>340</v>
      </c>
      <c r="D207" s="27" t="s">
        <v>84</v>
      </c>
      <c r="E207" s="29" t="s">
        <v>341</v>
      </c>
      <c r="F207" s="30" t="s">
        <v>165</v>
      </c>
      <c r="G207" s="31">
        <v>8365.7939999999999</v>
      </c>
      <c r="H207" s="32">
        <v>0</v>
      </c>
      <c r="I207" s="32">
        <f>ROUND(G207*H207,P4)</f>
        <v>0</v>
      </c>
      <c r="J207" s="30" t="s">
        <v>176</v>
      </c>
      <c r="O207" s="33">
        <f>I207*0.21</f>
        <v>0</v>
      </c>
      <c r="P207">
        <v>3</v>
      </c>
    </row>
    <row r="208" spans="1:16" ht="60" x14ac:dyDescent="0.25">
      <c r="A208" s="27" t="s">
        <v>71</v>
      </c>
      <c r="B208" s="34"/>
      <c r="E208" s="29" t="s">
        <v>342</v>
      </c>
      <c r="J208" s="35"/>
    </row>
    <row r="209" spans="1:16" x14ac:dyDescent="0.25">
      <c r="A209" s="27" t="s">
        <v>73</v>
      </c>
      <c r="B209" s="34"/>
      <c r="E209" s="36" t="s">
        <v>343</v>
      </c>
      <c r="J209" s="35"/>
    </row>
    <row r="210" spans="1:16" ht="105" x14ac:dyDescent="0.25">
      <c r="A210" s="27" t="s">
        <v>75</v>
      </c>
      <c r="B210" s="34"/>
      <c r="E210" s="29" t="s">
        <v>344</v>
      </c>
      <c r="J210" s="35"/>
    </row>
    <row r="211" spans="1:16" x14ac:dyDescent="0.25">
      <c r="A211" s="27" t="s">
        <v>66</v>
      </c>
      <c r="B211" s="27">
        <v>51</v>
      </c>
      <c r="C211" s="28" t="s">
        <v>345</v>
      </c>
      <c r="D211" s="27" t="s">
        <v>84</v>
      </c>
      <c r="E211" s="29" t="s">
        <v>346</v>
      </c>
      <c r="F211" s="30" t="s">
        <v>165</v>
      </c>
      <c r="G211" s="31">
        <v>2088</v>
      </c>
      <c r="H211" s="32">
        <v>0</v>
      </c>
      <c r="I211" s="32">
        <f>ROUND(G211*H211,P4)</f>
        <v>0</v>
      </c>
      <c r="J211" s="30" t="s">
        <v>176</v>
      </c>
      <c r="O211" s="33">
        <f>I211*0.21</f>
        <v>0</v>
      </c>
      <c r="P211">
        <v>3</v>
      </c>
    </row>
    <row r="212" spans="1:16" ht="60" x14ac:dyDescent="0.25">
      <c r="A212" s="27" t="s">
        <v>71</v>
      </c>
      <c r="B212" s="34"/>
      <c r="E212" s="29" t="s">
        <v>347</v>
      </c>
      <c r="J212" s="35"/>
    </row>
    <row r="213" spans="1:16" x14ac:dyDescent="0.25">
      <c r="A213" s="27" t="s">
        <v>73</v>
      </c>
      <c r="B213" s="34"/>
      <c r="E213" s="36" t="s">
        <v>348</v>
      </c>
      <c r="J213" s="35"/>
    </row>
    <row r="214" spans="1:16" ht="180" x14ac:dyDescent="0.25">
      <c r="A214" s="27" t="s">
        <v>75</v>
      </c>
      <c r="B214" s="34"/>
      <c r="E214" s="29" t="s">
        <v>349</v>
      </c>
      <c r="J214" s="35"/>
    </row>
    <row r="215" spans="1:16" x14ac:dyDescent="0.25">
      <c r="A215" s="21" t="s">
        <v>63</v>
      </c>
      <c r="B215" s="22"/>
      <c r="C215" s="23" t="s">
        <v>350</v>
      </c>
      <c r="D215" s="24"/>
      <c r="E215" s="21" t="s">
        <v>351</v>
      </c>
      <c r="F215" s="24"/>
      <c r="G215" s="24"/>
      <c r="H215" s="24"/>
      <c r="I215" s="25">
        <f>SUMIFS(I216:I275,A216:A275,"P")</f>
        <v>0</v>
      </c>
      <c r="J215" s="26"/>
    </row>
    <row r="216" spans="1:16" x14ac:dyDescent="0.25">
      <c r="A216" s="27" t="s">
        <v>66</v>
      </c>
      <c r="B216" s="27">
        <v>52</v>
      </c>
      <c r="C216" s="28" t="s">
        <v>352</v>
      </c>
      <c r="D216" s="27" t="s">
        <v>68</v>
      </c>
      <c r="E216" s="29" t="s">
        <v>353</v>
      </c>
      <c r="F216" s="30" t="s">
        <v>165</v>
      </c>
      <c r="G216" s="31">
        <v>131.66499999999999</v>
      </c>
      <c r="H216" s="32">
        <v>0</v>
      </c>
      <c r="I216" s="32">
        <f>ROUND(G216*H216,P4)</f>
        <v>0</v>
      </c>
      <c r="J216" s="30" t="s">
        <v>176</v>
      </c>
      <c r="O216" s="33">
        <f>I216*0.21</f>
        <v>0</v>
      </c>
      <c r="P216">
        <v>3</v>
      </c>
    </row>
    <row r="217" spans="1:16" ht="45" x14ac:dyDescent="0.25">
      <c r="A217" s="27" t="s">
        <v>71</v>
      </c>
      <c r="B217" s="34"/>
      <c r="E217" s="29" t="s">
        <v>354</v>
      </c>
      <c r="J217" s="35"/>
    </row>
    <row r="218" spans="1:16" x14ac:dyDescent="0.25">
      <c r="A218" s="27" t="s">
        <v>73</v>
      </c>
      <c r="B218" s="34"/>
      <c r="E218" s="36" t="s">
        <v>355</v>
      </c>
      <c r="J218" s="35"/>
    </row>
    <row r="219" spans="1:16" ht="165" x14ac:dyDescent="0.25">
      <c r="A219" s="27" t="s">
        <v>75</v>
      </c>
      <c r="B219" s="34"/>
      <c r="E219" s="29" t="s">
        <v>356</v>
      </c>
      <c r="J219" s="35"/>
    </row>
    <row r="220" spans="1:16" x14ac:dyDescent="0.25">
      <c r="A220" s="27" t="s">
        <v>66</v>
      </c>
      <c r="B220" s="27">
        <v>53</v>
      </c>
      <c r="C220" s="28" t="s">
        <v>352</v>
      </c>
      <c r="D220" s="27" t="s">
        <v>77</v>
      </c>
      <c r="E220" s="29" t="s">
        <v>353</v>
      </c>
      <c r="F220" s="30" t="s">
        <v>165</v>
      </c>
      <c r="G220" s="31">
        <v>34.856000000000002</v>
      </c>
      <c r="H220" s="32">
        <v>0</v>
      </c>
      <c r="I220" s="32">
        <f>ROUND(G220*H220,P4)</f>
        <v>0</v>
      </c>
      <c r="J220" s="30" t="s">
        <v>176</v>
      </c>
      <c r="O220" s="33">
        <f>I220*0.21</f>
        <v>0</v>
      </c>
      <c r="P220">
        <v>3</v>
      </c>
    </row>
    <row r="221" spans="1:16" ht="45" x14ac:dyDescent="0.25">
      <c r="A221" s="27" t="s">
        <v>71</v>
      </c>
      <c r="B221" s="34"/>
      <c r="E221" s="29" t="s">
        <v>357</v>
      </c>
      <c r="J221" s="35"/>
    </row>
    <row r="222" spans="1:16" x14ac:dyDescent="0.25">
      <c r="A222" s="27" t="s">
        <v>73</v>
      </c>
      <c r="B222" s="34"/>
      <c r="E222" s="36" t="s">
        <v>358</v>
      </c>
      <c r="J222" s="35"/>
    </row>
    <row r="223" spans="1:16" ht="165" x14ac:dyDescent="0.25">
      <c r="A223" s="27" t="s">
        <v>75</v>
      </c>
      <c r="B223" s="34"/>
      <c r="E223" s="29" t="s">
        <v>356</v>
      </c>
      <c r="J223" s="35"/>
    </row>
    <row r="224" spans="1:16" ht="30" x14ac:dyDescent="0.25">
      <c r="A224" s="27" t="s">
        <v>66</v>
      </c>
      <c r="B224" s="27">
        <v>54</v>
      </c>
      <c r="C224" s="28" t="s">
        <v>359</v>
      </c>
      <c r="D224" s="27" t="s">
        <v>84</v>
      </c>
      <c r="E224" s="29" t="s">
        <v>360</v>
      </c>
      <c r="F224" s="30" t="s">
        <v>165</v>
      </c>
      <c r="G224" s="31">
        <v>6945.7370000000001</v>
      </c>
      <c r="H224" s="32">
        <v>0</v>
      </c>
      <c r="I224" s="32">
        <f>ROUND(G224*H224,P4)</f>
        <v>0</v>
      </c>
      <c r="J224" s="30" t="s">
        <v>176</v>
      </c>
      <c r="O224" s="33">
        <f>I224*0.21</f>
        <v>0</v>
      </c>
      <c r="P224">
        <v>3</v>
      </c>
    </row>
    <row r="225" spans="1:16" ht="45" x14ac:dyDescent="0.25">
      <c r="A225" s="27" t="s">
        <v>71</v>
      </c>
      <c r="B225" s="34"/>
      <c r="E225" s="29" t="s">
        <v>361</v>
      </c>
      <c r="J225" s="35"/>
    </row>
    <row r="226" spans="1:16" x14ac:dyDescent="0.25">
      <c r="A226" s="27" t="s">
        <v>73</v>
      </c>
      <c r="B226" s="34"/>
      <c r="E226" s="36" t="s">
        <v>362</v>
      </c>
      <c r="J226" s="35"/>
    </row>
    <row r="227" spans="1:16" ht="90" x14ac:dyDescent="0.25">
      <c r="A227" s="27" t="s">
        <v>75</v>
      </c>
      <c r="B227" s="34"/>
      <c r="E227" s="29" t="s">
        <v>363</v>
      </c>
      <c r="J227" s="35"/>
    </row>
    <row r="228" spans="1:16" x14ac:dyDescent="0.25">
      <c r="A228" s="27" t="s">
        <v>66</v>
      </c>
      <c r="B228" s="27">
        <v>55</v>
      </c>
      <c r="C228" s="28" t="s">
        <v>364</v>
      </c>
      <c r="D228" s="27" t="s">
        <v>84</v>
      </c>
      <c r="E228" s="29" t="s">
        <v>365</v>
      </c>
      <c r="F228" s="30" t="s">
        <v>198</v>
      </c>
      <c r="G228" s="31">
        <v>2401.3829999999998</v>
      </c>
      <c r="H228" s="32">
        <v>0</v>
      </c>
      <c r="I228" s="32">
        <f>ROUND(G228*H228,P4)</f>
        <v>0</v>
      </c>
      <c r="J228" s="30" t="s">
        <v>176</v>
      </c>
      <c r="O228" s="33">
        <f>I228*0.21</f>
        <v>0</v>
      </c>
      <c r="P228">
        <v>3</v>
      </c>
    </row>
    <row r="229" spans="1:16" ht="90" x14ac:dyDescent="0.25">
      <c r="A229" s="27" t="s">
        <v>71</v>
      </c>
      <c r="B229" s="34"/>
      <c r="E229" s="29" t="s">
        <v>366</v>
      </c>
      <c r="J229" s="35"/>
    </row>
    <row r="230" spans="1:16" x14ac:dyDescent="0.25">
      <c r="A230" s="27" t="s">
        <v>73</v>
      </c>
      <c r="B230" s="34"/>
      <c r="E230" s="36" t="s">
        <v>367</v>
      </c>
      <c r="J230" s="35"/>
    </row>
    <row r="231" spans="1:16" ht="90" x14ac:dyDescent="0.25">
      <c r="A231" s="27" t="s">
        <v>75</v>
      </c>
      <c r="B231" s="34"/>
      <c r="E231" s="29" t="s">
        <v>363</v>
      </c>
      <c r="J231" s="35"/>
    </row>
    <row r="232" spans="1:16" x14ac:dyDescent="0.25">
      <c r="A232" s="27" t="s">
        <v>66</v>
      </c>
      <c r="B232" s="27">
        <v>56</v>
      </c>
      <c r="C232" s="28" t="s">
        <v>368</v>
      </c>
      <c r="D232" s="27" t="s">
        <v>84</v>
      </c>
      <c r="E232" s="29" t="s">
        <v>369</v>
      </c>
      <c r="F232" s="30" t="s">
        <v>165</v>
      </c>
      <c r="G232" s="31">
        <v>1967.654</v>
      </c>
      <c r="H232" s="32">
        <v>0</v>
      </c>
      <c r="I232" s="32">
        <f>ROUND(G232*H232,P4)</f>
        <v>0</v>
      </c>
      <c r="J232" s="30" t="s">
        <v>176</v>
      </c>
      <c r="O232" s="33">
        <f>I232*0.21</f>
        <v>0</v>
      </c>
      <c r="P232">
        <v>3</v>
      </c>
    </row>
    <row r="233" spans="1:16" ht="105" x14ac:dyDescent="0.25">
      <c r="A233" s="27" t="s">
        <v>71</v>
      </c>
      <c r="B233" s="34"/>
      <c r="E233" s="29" t="s">
        <v>370</v>
      </c>
      <c r="J233" s="35"/>
    </row>
    <row r="234" spans="1:16" x14ac:dyDescent="0.25">
      <c r="A234" s="27" t="s">
        <v>73</v>
      </c>
      <c r="B234" s="34"/>
      <c r="E234" s="36" t="s">
        <v>371</v>
      </c>
      <c r="J234" s="35"/>
    </row>
    <row r="235" spans="1:16" ht="120" x14ac:dyDescent="0.25">
      <c r="A235" s="27" t="s">
        <v>75</v>
      </c>
      <c r="B235" s="34"/>
      <c r="E235" s="29" t="s">
        <v>372</v>
      </c>
      <c r="J235" s="35"/>
    </row>
    <row r="236" spans="1:16" x14ac:dyDescent="0.25">
      <c r="A236" s="27" t="s">
        <v>66</v>
      </c>
      <c r="B236" s="27">
        <v>57</v>
      </c>
      <c r="C236" s="28" t="s">
        <v>373</v>
      </c>
      <c r="D236" s="27" t="s">
        <v>84</v>
      </c>
      <c r="E236" s="29" t="s">
        <v>374</v>
      </c>
      <c r="F236" s="30" t="s">
        <v>165</v>
      </c>
      <c r="G236" s="31">
        <v>916.58</v>
      </c>
      <c r="H236" s="32">
        <v>0</v>
      </c>
      <c r="I236" s="32">
        <f>ROUND(G236*H236,P4)</f>
        <v>0</v>
      </c>
      <c r="J236" s="30" t="s">
        <v>176</v>
      </c>
      <c r="O236" s="33">
        <f>I236*0.21</f>
        <v>0</v>
      </c>
      <c r="P236">
        <v>3</v>
      </c>
    </row>
    <row r="237" spans="1:16" ht="30" x14ac:dyDescent="0.25">
      <c r="A237" s="27" t="s">
        <v>71</v>
      </c>
      <c r="B237" s="34"/>
      <c r="E237" s="29" t="s">
        <v>375</v>
      </c>
      <c r="J237" s="35"/>
    </row>
    <row r="238" spans="1:16" x14ac:dyDescent="0.25">
      <c r="A238" s="27" t="s">
        <v>73</v>
      </c>
      <c r="B238" s="34"/>
      <c r="E238" s="36" t="s">
        <v>376</v>
      </c>
      <c r="J238" s="35"/>
    </row>
    <row r="239" spans="1:16" ht="120" x14ac:dyDescent="0.25">
      <c r="A239" s="27" t="s">
        <v>75</v>
      </c>
      <c r="B239" s="34"/>
      <c r="E239" s="29" t="s">
        <v>377</v>
      </c>
      <c r="J239" s="35"/>
    </row>
    <row r="240" spans="1:16" x14ac:dyDescent="0.25">
      <c r="A240" s="27" t="s">
        <v>66</v>
      </c>
      <c r="B240" s="27">
        <v>58</v>
      </c>
      <c r="C240" s="28" t="s">
        <v>378</v>
      </c>
      <c r="D240" s="27" t="s">
        <v>84</v>
      </c>
      <c r="E240" s="29" t="s">
        <v>379</v>
      </c>
      <c r="F240" s="30" t="s">
        <v>165</v>
      </c>
      <c r="G240" s="31">
        <v>8913.3909999999996</v>
      </c>
      <c r="H240" s="32">
        <v>0</v>
      </c>
      <c r="I240" s="32">
        <f>ROUND(G240*H240,P4)</f>
        <v>0</v>
      </c>
      <c r="J240" s="30" t="s">
        <v>176</v>
      </c>
      <c r="O240" s="33">
        <f>I240*0.21</f>
        <v>0</v>
      </c>
      <c r="P240">
        <v>3</v>
      </c>
    </row>
    <row r="241" spans="1:16" ht="60" x14ac:dyDescent="0.25">
      <c r="A241" s="27" t="s">
        <v>71</v>
      </c>
      <c r="B241" s="34"/>
      <c r="E241" s="29" t="s">
        <v>380</v>
      </c>
      <c r="J241" s="35"/>
    </row>
    <row r="242" spans="1:16" x14ac:dyDescent="0.25">
      <c r="A242" s="27" t="s">
        <v>73</v>
      </c>
      <c r="B242" s="34"/>
      <c r="E242" s="36" t="s">
        <v>381</v>
      </c>
      <c r="J242" s="35"/>
    </row>
    <row r="243" spans="1:16" ht="120" x14ac:dyDescent="0.25">
      <c r="A243" s="27" t="s">
        <v>75</v>
      </c>
      <c r="B243" s="34"/>
      <c r="E243" s="29" t="s">
        <v>382</v>
      </c>
      <c r="J243" s="35"/>
    </row>
    <row r="244" spans="1:16" x14ac:dyDescent="0.25">
      <c r="A244" s="27" t="s">
        <v>66</v>
      </c>
      <c r="B244" s="27">
        <v>59</v>
      </c>
      <c r="C244" s="28" t="s">
        <v>383</v>
      </c>
      <c r="D244" s="27" t="s">
        <v>84</v>
      </c>
      <c r="E244" s="29" t="s">
        <v>384</v>
      </c>
      <c r="F244" s="30" t="s">
        <v>165</v>
      </c>
      <c r="G244" s="31">
        <v>14964.384</v>
      </c>
      <c r="H244" s="32">
        <v>0</v>
      </c>
      <c r="I244" s="32">
        <f>ROUND(G244*H244,P4)</f>
        <v>0</v>
      </c>
      <c r="J244" s="30" t="s">
        <v>176</v>
      </c>
      <c r="O244" s="33">
        <f>I244*0.21</f>
        <v>0</v>
      </c>
      <c r="P244">
        <v>3</v>
      </c>
    </row>
    <row r="245" spans="1:16" ht="60" x14ac:dyDescent="0.25">
      <c r="A245" s="27" t="s">
        <v>71</v>
      </c>
      <c r="B245" s="34"/>
      <c r="E245" s="29" t="s">
        <v>385</v>
      </c>
      <c r="J245" s="35"/>
    </row>
    <row r="246" spans="1:16" x14ac:dyDescent="0.25">
      <c r="A246" s="27" t="s">
        <v>73</v>
      </c>
      <c r="B246" s="34"/>
      <c r="E246" s="36" t="s">
        <v>386</v>
      </c>
      <c r="J246" s="35"/>
    </row>
    <row r="247" spans="1:16" ht="120" x14ac:dyDescent="0.25">
      <c r="A247" s="27" t="s">
        <v>75</v>
      </c>
      <c r="B247" s="34"/>
      <c r="E247" s="29" t="s">
        <v>382</v>
      </c>
      <c r="J247" s="35"/>
    </row>
    <row r="248" spans="1:16" x14ac:dyDescent="0.25">
      <c r="A248" s="27" t="s">
        <v>66</v>
      </c>
      <c r="B248" s="27">
        <v>60</v>
      </c>
      <c r="C248" s="28" t="s">
        <v>387</v>
      </c>
      <c r="D248" s="27" t="s">
        <v>84</v>
      </c>
      <c r="E248" s="29" t="s">
        <v>388</v>
      </c>
      <c r="F248" s="30" t="s">
        <v>165</v>
      </c>
      <c r="G248" s="31">
        <v>8196.4809999999998</v>
      </c>
      <c r="H248" s="32">
        <v>0</v>
      </c>
      <c r="I248" s="32">
        <f>ROUND(G248*H248,P4)</f>
        <v>0</v>
      </c>
      <c r="J248" s="30" t="s">
        <v>176</v>
      </c>
      <c r="O248" s="33">
        <f>I248*0.21</f>
        <v>0</v>
      </c>
      <c r="P248">
        <v>3</v>
      </c>
    </row>
    <row r="249" spans="1:16" ht="90" x14ac:dyDescent="0.25">
      <c r="A249" s="27" t="s">
        <v>71</v>
      </c>
      <c r="B249" s="34"/>
      <c r="E249" s="29" t="s">
        <v>389</v>
      </c>
      <c r="J249" s="35"/>
    </row>
    <row r="250" spans="1:16" x14ac:dyDescent="0.25">
      <c r="A250" s="27" t="s">
        <v>73</v>
      </c>
      <c r="B250" s="34"/>
      <c r="E250" s="36" t="s">
        <v>390</v>
      </c>
      <c r="J250" s="35"/>
    </row>
    <row r="251" spans="1:16" ht="195" x14ac:dyDescent="0.25">
      <c r="A251" s="27" t="s">
        <v>75</v>
      </c>
      <c r="B251" s="34"/>
      <c r="E251" s="29" t="s">
        <v>391</v>
      </c>
      <c r="J251" s="35"/>
    </row>
    <row r="252" spans="1:16" x14ac:dyDescent="0.25">
      <c r="A252" s="27" t="s">
        <v>66</v>
      </c>
      <c r="B252" s="27">
        <v>61</v>
      </c>
      <c r="C252" s="28" t="s">
        <v>392</v>
      </c>
      <c r="D252" s="27" t="s">
        <v>84</v>
      </c>
      <c r="E252" s="29" t="s">
        <v>393</v>
      </c>
      <c r="F252" s="30" t="s">
        <v>165</v>
      </c>
      <c r="G252" s="31">
        <v>6506.8280000000004</v>
      </c>
      <c r="H252" s="32">
        <v>0</v>
      </c>
      <c r="I252" s="32">
        <f>ROUND(G252*H252,P4)</f>
        <v>0</v>
      </c>
      <c r="J252" s="30" t="s">
        <v>176</v>
      </c>
      <c r="O252" s="33">
        <f>I252*0.21</f>
        <v>0</v>
      </c>
      <c r="P252">
        <v>3</v>
      </c>
    </row>
    <row r="253" spans="1:16" ht="75" x14ac:dyDescent="0.25">
      <c r="A253" s="27" t="s">
        <v>71</v>
      </c>
      <c r="B253" s="34"/>
      <c r="E253" s="29" t="s">
        <v>394</v>
      </c>
      <c r="J253" s="35"/>
    </row>
    <row r="254" spans="1:16" x14ac:dyDescent="0.25">
      <c r="A254" s="27" t="s">
        <v>73</v>
      </c>
      <c r="B254" s="34"/>
      <c r="E254" s="36" t="s">
        <v>395</v>
      </c>
      <c r="J254" s="35"/>
    </row>
    <row r="255" spans="1:16" ht="195" x14ac:dyDescent="0.25">
      <c r="A255" s="27" t="s">
        <v>75</v>
      </c>
      <c r="B255" s="34"/>
      <c r="E255" s="29" t="s">
        <v>391</v>
      </c>
      <c r="J255" s="35"/>
    </row>
    <row r="256" spans="1:16" x14ac:dyDescent="0.25">
      <c r="A256" s="27" t="s">
        <v>66</v>
      </c>
      <c r="B256" s="27">
        <v>62</v>
      </c>
      <c r="C256" s="28" t="s">
        <v>396</v>
      </c>
      <c r="D256" s="27" t="s">
        <v>84</v>
      </c>
      <c r="E256" s="29" t="s">
        <v>397</v>
      </c>
      <c r="F256" s="30" t="s">
        <v>165</v>
      </c>
      <c r="G256" s="31">
        <v>6617.6310000000003</v>
      </c>
      <c r="H256" s="32">
        <v>0</v>
      </c>
      <c r="I256" s="32">
        <f>ROUND(G256*H256,P4)</f>
        <v>0</v>
      </c>
      <c r="J256" s="30" t="s">
        <v>176</v>
      </c>
      <c r="O256" s="33">
        <f>I256*0.21</f>
        <v>0</v>
      </c>
      <c r="P256">
        <v>3</v>
      </c>
    </row>
    <row r="257" spans="1:16" ht="75" x14ac:dyDescent="0.25">
      <c r="A257" s="27" t="s">
        <v>71</v>
      </c>
      <c r="B257" s="34"/>
      <c r="E257" s="29" t="s">
        <v>398</v>
      </c>
      <c r="J257" s="35"/>
    </row>
    <row r="258" spans="1:16" x14ac:dyDescent="0.25">
      <c r="A258" s="27" t="s">
        <v>73</v>
      </c>
      <c r="B258" s="34"/>
      <c r="E258" s="36" t="s">
        <v>399</v>
      </c>
      <c r="J258" s="35"/>
    </row>
    <row r="259" spans="1:16" ht="195" x14ac:dyDescent="0.25">
      <c r="A259" s="27" t="s">
        <v>75</v>
      </c>
      <c r="B259" s="34"/>
      <c r="E259" s="29" t="s">
        <v>391</v>
      </c>
      <c r="J259" s="35"/>
    </row>
    <row r="260" spans="1:16" x14ac:dyDescent="0.25">
      <c r="A260" s="27" t="s">
        <v>66</v>
      </c>
      <c r="B260" s="27">
        <v>63</v>
      </c>
      <c r="C260" s="28" t="s">
        <v>400</v>
      </c>
      <c r="D260" s="27" t="s">
        <v>84</v>
      </c>
      <c r="E260" s="29" t="s">
        <v>401</v>
      </c>
      <c r="F260" s="30" t="s">
        <v>165</v>
      </c>
      <c r="G260" s="31">
        <v>1839.925</v>
      </c>
      <c r="H260" s="32">
        <v>0</v>
      </c>
      <c r="I260" s="32">
        <f>ROUND(G260*H260,P4)</f>
        <v>0</v>
      </c>
      <c r="J260" s="30" t="s">
        <v>176</v>
      </c>
      <c r="O260" s="33">
        <f>I260*0.21</f>
        <v>0</v>
      </c>
      <c r="P260">
        <v>3</v>
      </c>
    </row>
    <row r="261" spans="1:16" ht="75" x14ac:dyDescent="0.25">
      <c r="A261" s="27" t="s">
        <v>71</v>
      </c>
      <c r="B261" s="34"/>
      <c r="E261" s="29" t="s">
        <v>402</v>
      </c>
      <c r="J261" s="35"/>
    </row>
    <row r="262" spans="1:16" x14ac:dyDescent="0.25">
      <c r="A262" s="27" t="s">
        <v>73</v>
      </c>
      <c r="B262" s="34"/>
      <c r="E262" s="36" t="s">
        <v>403</v>
      </c>
      <c r="J262" s="35"/>
    </row>
    <row r="263" spans="1:16" ht="195" x14ac:dyDescent="0.25">
      <c r="A263" s="27" t="s">
        <v>75</v>
      </c>
      <c r="B263" s="34"/>
      <c r="E263" s="29" t="s">
        <v>391</v>
      </c>
      <c r="J263" s="35"/>
    </row>
    <row r="264" spans="1:16" x14ac:dyDescent="0.25">
      <c r="A264" s="27" t="s">
        <v>66</v>
      </c>
      <c r="B264" s="27">
        <v>64</v>
      </c>
      <c r="C264" s="28" t="s">
        <v>404</v>
      </c>
      <c r="D264" s="27" t="s">
        <v>84</v>
      </c>
      <c r="E264" s="29" t="s">
        <v>405</v>
      </c>
      <c r="F264" s="30" t="s">
        <v>165</v>
      </c>
      <c r="G264" s="31">
        <v>8913.3909999999996</v>
      </c>
      <c r="H264" s="32">
        <v>0</v>
      </c>
      <c r="I264" s="32">
        <f>ROUND(G264*H264,P4)</f>
        <v>0</v>
      </c>
      <c r="J264" s="30" t="s">
        <v>176</v>
      </c>
      <c r="O264" s="33">
        <f>I264*0.21</f>
        <v>0</v>
      </c>
      <c r="P264">
        <v>3</v>
      </c>
    </row>
    <row r="265" spans="1:16" ht="30" x14ac:dyDescent="0.25">
      <c r="A265" s="27" t="s">
        <v>71</v>
      </c>
      <c r="B265" s="34"/>
      <c r="E265" s="29" t="s">
        <v>406</v>
      </c>
      <c r="J265" s="35"/>
    </row>
    <row r="266" spans="1:16" x14ac:dyDescent="0.25">
      <c r="A266" s="27" t="s">
        <v>73</v>
      </c>
      <c r="B266" s="34"/>
      <c r="E266" s="36" t="s">
        <v>381</v>
      </c>
      <c r="J266" s="35"/>
    </row>
    <row r="267" spans="1:16" ht="75" x14ac:dyDescent="0.25">
      <c r="A267" s="27" t="s">
        <v>75</v>
      </c>
      <c r="B267" s="34"/>
      <c r="E267" s="29" t="s">
        <v>407</v>
      </c>
      <c r="J267" s="35"/>
    </row>
    <row r="268" spans="1:16" x14ac:dyDescent="0.25">
      <c r="A268" s="27" t="s">
        <v>66</v>
      </c>
      <c r="B268" s="27">
        <v>65</v>
      </c>
      <c r="C268" s="28" t="s">
        <v>408</v>
      </c>
      <c r="D268" s="27" t="s">
        <v>68</v>
      </c>
      <c r="E268" s="29" t="s">
        <v>409</v>
      </c>
      <c r="F268" s="30" t="s">
        <v>165</v>
      </c>
      <c r="G268" s="31">
        <v>131.66499999999999</v>
      </c>
      <c r="H268" s="32">
        <v>0</v>
      </c>
      <c r="I268" s="32">
        <f>ROUND(G268*H268,P4)</f>
        <v>0</v>
      </c>
      <c r="J268" s="30" t="s">
        <v>176</v>
      </c>
      <c r="O268" s="33">
        <f>I268*0.21</f>
        <v>0</v>
      </c>
      <c r="P268">
        <v>3</v>
      </c>
    </row>
    <row r="269" spans="1:16" ht="45" x14ac:dyDescent="0.25">
      <c r="A269" s="27" t="s">
        <v>71</v>
      </c>
      <c r="B269" s="34"/>
      <c r="E269" s="29" t="s">
        <v>410</v>
      </c>
      <c r="J269" s="35"/>
    </row>
    <row r="270" spans="1:16" x14ac:dyDescent="0.25">
      <c r="A270" s="27" t="s">
        <v>73</v>
      </c>
      <c r="B270" s="34"/>
      <c r="E270" s="36" t="s">
        <v>355</v>
      </c>
      <c r="J270" s="35"/>
    </row>
    <row r="271" spans="1:16" ht="225" x14ac:dyDescent="0.25">
      <c r="A271" s="27" t="s">
        <v>75</v>
      </c>
      <c r="B271" s="34"/>
      <c r="E271" s="29" t="s">
        <v>411</v>
      </c>
      <c r="J271" s="35"/>
    </row>
    <row r="272" spans="1:16" x14ac:dyDescent="0.25">
      <c r="A272" s="27" t="s">
        <v>66</v>
      </c>
      <c r="B272" s="27">
        <v>66</v>
      </c>
      <c r="C272" s="28" t="s">
        <v>408</v>
      </c>
      <c r="D272" s="27" t="s">
        <v>77</v>
      </c>
      <c r="E272" s="29" t="s">
        <v>409</v>
      </c>
      <c r="F272" s="30" t="s">
        <v>165</v>
      </c>
      <c r="G272" s="31">
        <v>34.856000000000002</v>
      </c>
      <c r="H272" s="32">
        <v>0</v>
      </c>
      <c r="I272" s="32">
        <f>ROUND(G272*H272,P4)</f>
        <v>0</v>
      </c>
      <c r="J272" s="30" t="s">
        <v>176</v>
      </c>
      <c r="O272" s="33">
        <f>I272*0.21</f>
        <v>0</v>
      </c>
      <c r="P272">
        <v>3</v>
      </c>
    </row>
    <row r="273" spans="1:16" ht="45" x14ac:dyDescent="0.25">
      <c r="A273" s="27" t="s">
        <v>71</v>
      </c>
      <c r="B273" s="34"/>
      <c r="E273" s="29" t="s">
        <v>412</v>
      </c>
      <c r="J273" s="35"/>
    </row>
    <row r="274" spans="1:16" x14ac:dyDescent="0.25">
      <c r="A274" s="27" t="s">
        <v>73</v>
      </c>
      <c r="B274" s="34"/>
      <c r="E274" s="36" t="s">
        <v>358</v>
      </c>
      <c r="J274" s="35"/>
    </row>
    <row r="275" spans="1:16" ht="225" x14ac:dyDescent="0.25">
      <c r="A275" s="27" t="s">
        <v>75</v>
      </c>
      <c r="B275" s="34"/>
      <c r="E275" s="29" t="s">
        <v>411</v>
      </c>
      <c r="J275" s="35"/>
    </row>
    <row r="276" spans="1:16" x14ac:dyDescent="0.25">
      <c r="A276" s="21" t="s">
        <v>63</v>
      </c>
      <c r="B276" s="22"/>
      <c r="C276" s="23" t="s">
        <v>413</v>
      </c>
      <c r="D276" s="24"/>
      <c r="E276" s="21" t="s">
        <v>414</v>
      </c>
      <c r="F276" s="24"/>
      <c r="G276" s="24"/>
      <c r="H276" s="24"/>
      <c r="I276" s="25">
        <f>SUMIFS(I277:I292,A277:A292,"P")</f>
        <v>0</v>
      </c>
      <c r="J276" s="26"/>
    </row>
    <row r="277" spans="1:16" x14ac:dyDescent="0.25">
      <c r="A277" s="27" t="s">
        <v>66</v>
      </c>
      <c r="B277" s="27">
        <v>67</v>
      </c>
      <c r="C277" s="28" t="s">
        <v>415</v>
      </c>
      <c r="D277" s="27" t="s">
        <v>84</v>
      </c>
      <c r="E277" s="29" t="s">
        <v>416</v>
      </c>
      <c r="F277" s="30" t="s">
        <v>332</v>
      </c>
      <c r="G277" s="31">
        <v>2040</v>
      </c>
      <c r="H277" s="32">
        <v>0</v>
      </c>
      <c r="I277" s="32">
        <f>ROUND(G277*H277,P4)</f>
        <v>0</v>
      </c>
      <c r="J277" s="30" t="s">
        <v>176</v>
      </c>
      <c r="O277" s="33">
        <f>I277*0.21</f>
        <v>0</v>
      </c>
      <c r="P277">
        <v>3</v>
      </c>
    </row>
    <row r="278" spans="1:16" ht="60" x14ac:dyDescent="0.25">
      <c r="A278" s="27" t="s">
        <v>71</v>
      </c>
      <c r="B278" s="34"/>
      <c r="E278" s="29" t="s">
        <v>417</v>
      </c>
      <c r="J278" s="35"/>
    </row>
    <row r="279" spans="1:16" x14ac:dyDescent="0.25">
      <c r="A279" s="27" t="s">
        <v>73</v>
      </c>
      <c r="B279" s="34"/>
      <c r="E279" s="36" t="s">
        <v>418</v>
      </c>
      <c r="J279" s="35"/>
    </row>
    <row r="280" spans="1:16" ht="315" x14ac:dyDescent="0.25">
      <c r="A280" s="27" t="s">
        <v>75</v>
      </c>
      <c r="B280" s="34"/>
      <c r="E280" s="29" t="s">
        <v>419</v>
      </c>
      <c r="J280" s="35"/>
    </row>
    <row r="281" spans="1:16" x14ac:dyDescent="0.25">
      <c r="A281" s="27" t="s">
        <v>66</v>
      </c>
      <c r="B281" s="27">
        <v>68</v>
      </c>
      <c r="C281" s="28" t="s">
        <v>420</v>
      </c>
      <c r="D281" s="27" t="s">
        <v>84</v>
      </c>
      <c r="E281" s="29" t="s">
        <v>421</v>
      </c>
      <c r="F281" s="30" t="s">
        <v>122</v>
      </c>
      <c r="G281" s="31">
        <v>1</v>
      </c>
      <c r="H281" s="32">
        <v>0</v>
      </c>
      <c r="I281" s="32">
        <f>ROUND(G281*H281,P4)</f>
        <v>0</v>
      </c>
      <c r="J281" s="30" t="s">
        <v>176</v>
      </c>
      <c r="O281" s="33">
        <f>I281*0.21</f>
        <v>0</v>
      </c>
      <c r="P281">
        <v>3</v>
      </c>
    </row>
    <row r="282" spans="1:16" ht="30" x14ac:dyDescent="0.25">
      <c r="A282" s="27" t="s">
        <v>71</v>
      </c>
      <c r="B282" s="34"/>
      <c r="E282" s="29" t="s">
        <v>422</v>
      </c>
      <c r="J282" s="35"/>
    </row>
    <row r="283" spans="1:16" x14ac:dyDescent="0.25">
      <c r="A283" s="27" t="s">
        <v>73</v>
      </c>
      <c r="B283" s="34"/>
      <c r="E283" s="36" t="s">
        <v>119</v>
      </c>
      <c r="J283" s="35"/>
    </row>
    <row r="284" spans="1:16" ht="75" x14ac:dyDescent="0.25">
      <c r="A284" s="27" t="s">
        <v>75</v>
      </c>
      <c r="B284" s="34"/>
      <c r="E284" s="29" t="s">
        <v>423</v>
      </c>
      <c r="J284" s="35"/>
    </row>
    <row r="285" spans="1:16" x14ac:dyDescent="0.25">
      <c r="A285" s="27" t="s">
        <v>66</v>
      </c>
      <c r="B285" s="27">
        <v>69</v>
      </c>
      <c r="C285" s="28" t="s">
        <v>424</v>
      </c>
      <c r="D285" s="27" t="s">
        <v>84</v>
      </c>
      <c r="E285" s="29" t="s">
        <v>425</v>
      </c>
      <c r="F285" s="30" t="s">
        <v>122</v>
      </c>
      <c r="G285" s="31">
        <v>1</v>
      </c>
      <c r="H285" s="32">
        <v>0</v>
      </c>
      <c r="I285" s="32">
        <f>ROUND(G285*H285,P4)</f>
        <v>0</v>
      </c>
      <c r="J285" s="30" t="s">
        <v>176</v>
      </c>
      <c r="O285" s="33">
        <f>I285*0.21</f>
        <v>0</v>
      </c>
      <c r="P285">
        <v>3</v>
      </c>
    </row>
    <row r="286" spans="1:16" ht="30" x14ac:dyDescent="0.25">
      <c r="A286" s="27" t="s">
        <v>71</v>
      </c>
      <c r="B286" s="34"/>
      <c r="E286" s="29" t="s">
        <v>422</v>
      </c>
      <c r="J286" s="35"/>
    </row>
    <row r="287" spans="1:16" x14ac:dyDescent="0.25">
      <c r="A287" s="27" t="s">
        <v>73</v>
      </c>
      <c r="B287" s="34"/>
      <c r="E287" s="36" t="s">
        <v>119</v>
      </c>
      <c r="J287" s="35"/>
    </row>
    <row r="288" spans="1:16" ht="75" x14ac:dyDescent="0.25">
      <c r="A288" s="27" t="s">
        <v>75</v>
      </c>
      <c r="B288" s="34"/>
      <c r="E288" s="29" t="s">
        <v>423</v>
      </c>
      <c r="J288" s="35"/>
    </row>
    <row r="289" spans="1:16" x14ac:dyDescent="0.25">
      <c r="A289" s="27" t="s">
        <v>66</v>
      </c>
      <c r="B289" s="27">
        <v>70</v>
      </c>
      <c r="C289" s="28" t="s">
        <v>426</v>
      </c>
      <c r="D289" s="27" t="s">
        <v>84</v>
      </c>
      <c r="E289" s="29" t="s">
        <v>427</v>
      </c>
      <c r="F289" s="30" t="s">
        <v>332</v>
      </c>
      <c r="G289" s="31">
        <v>596.05999999999995</v>
      </c>
      <c r="H289" s="32">
        <v>0</v>
      </c>
      <c r="I289" s="32">
        <f>ROUND(G289*H289,P4)</f>
        <v>0</v>
      </c>
      <c r="J289" s="30" t="s">
        <v>176</v>
      </c>
      <c r="O289" s="33">
        <f>I289*0.21</f>
        <v>0</v>
      </c>
      <c r="P289">
        <v>3</v>
      </c>
    </row>
    <row r="290" spans="1:16" x14ac:dyDescent="0.25">
      <c r="A290" s="27" t="s">
        <v>71</v>
      </c>
      <c r="B290" s="34"/>
      <c r="E290" s="29" t="s">
        <v>428</v>
      </c>
      <c r="J290" s="35"/>
    </row>
    <row r="291" spans="1:16" x14ac:dyDescent="0.25">
      <c r="A291" s="27" t="s">
        <v>73</v>
      </c>
      <c r="B291" s="34"/>
      <c r="E291" s="36" t="s">
        <v>334</v>
      </c>
      <c r="J291" s="35"/>
    </row>
    <row r="292" spans="1:16" ht="90" x14ac:dyDescent="0.25">
      <c r="A292" s="27" t="s">
        <v>75</v>
      </c>
      <c r="B292" s="34"/>
      <c r="E292" s="29" t="s">
        <v>429</v>
      </c>
      <c r="J292" s="35"/>
    </row>
    <row r="293" spans="1:16" x14ac:dyDescent="0.25">
      <c r="A293" s="21" t="s">
        <v>63</v>
      </c>
      <c r="B293" s="22"/>
      <c r="C293" s="23" t="s">
        <v>430</v>
      </c>
      <c r="D293" s="24"/>
      <c r="E293" s="21" t="s">
        <v>431</v>
      </c>
      <c r="F293" s="24"/>
      <c r="G293" s="24"/>
      <c r="H293" s="24"/>
      <c r="I293" s="25">
        <f>SUMIFS(I294:I401,A294:A401,"P")</f>
        <v>0</v>
      </c>
      <c r="J293" s="26"/>
    </row>
    <row r="294" spans="1:16" ht="30" x14ac:dyDescent="0.25">
      <c r="A294" s="27" t="s">
        <v>66</v>
      </c>
      <c r="B294" s="27">
        <v>71</v>
      </c>
      <c r="C294" s="28" t="s">
        <v>432</v>
      </c>
      <c r="D294" s="27" t="s">
        <v>84</v>
      </c>
      <c r="E294" s="29" t="s">
        <v>433</v>
      </c>
      <c r="F294" s="30" t="s">
        <v>332</v>
      </c>
      <c r="G294" s="31">
        <v>100</v>
      </c>
      <c r="H294" s="32">
        <v>0</v>
      </c>
      <c r="I294" s="32">
        <f>ROUND(G294*H294,P4)</f>
        <v>0</v>
      </c>
      <c r="J294" s="30" t="s">
        <v>176</v>
      </c>
      <c r="O294" s="33">
        <f>I294*0.21</f>
        <v>0</v>
      </c>
      <c r="P294">
        <v>3</v>
      </c>
    </row>
    <row r="295" spans="1:16" ht="60" x14ac:dyDescent="0.25">
      <c r="A295" s="27" t="s">
        <v>71</v>
      </c>
      <c r="B295" s="34"/>
      <c r="E295" s="29" t="s">
        <v>434</v>
      </c>
      <c r="J295" s="35"/>
    </row>
    <row r="296" spans="1:16" x14ac:dyDescent="0.25">
      <c r="A296" s="27" t="s">
        <v>73</v>
      </c>
      <c r="B296" s="34"/>
      <c r="E296" s="36" t="s">
        <v>435</v>
      </c>
      <c r="J296" s="35"/>
    </row>
    <row r="297" spans="1:16" ht="225" x14ac:dyDescent="0.25">
      <c r="A297" s="27" t="s">
        <v>75</v>
      </c>
      <c r="B297" s="34"/>
      <c r="E297" s="29" t="s">
        <v>436</v>
      </c>
      <c r="J297" s="35"/>
    </row>
    <row r="298" spans="1:16" x14ac:dyDescent="0.25">
      <c r="A298" s="27" t="s">
        <v>66</v>
      </c>
      <c r="B298" s="27">
        <v>72</v>
      </c>
      <c r="C298" s="28" t="s">
        <v>437</v>
      </c>
      <c r="D298" s="27" t="s">
        <v>68</v>
      </c>
      <c r="E298" s="29" t="s">
        <v>438</v>
      </c>
      <c r="F298" s="30" t="s">
        <v>122</v>
      </c>
      <c r="G298" s="31">
        <v>28</v>
      </c>
      <c r="H298" s="32">
        <v>0</v>
      </c>
      <c r="I298" s="32">
        <f>ROUND(G298*H298,P4)</f>
        <v>0</v>
      </c>
      <c r="J298" s="30" t="s">
        <v>176</v>
      </c>
      <c r="O298" s="33">
        <f>I298*0.21</f>
        <v>0</v>
      </c>
      <c r="P298">
        <v>3</v>
      </c>
    </row>
    <row r="299" spans="1:16" ht="30" x14ac:dyDescent="0.25">
      <c r="A299" s="27" t="s">
        <v>71</v>
      </c>
      <c r="B299" s="34"/>
      <c r="E299" s="29" t="s">
        <v>439</v>
      </c>
      <c r="J299" s="35"/>
    </row>
    <row r="300" spans="1:16" x14ac:dyDescent="0.25">
      <c r="A300" s="27" t="s">
        <v>73</v>
      </c>
      <c r="B300" s="34"/>
      <c r="E300" s="36" t="s">
        <v>440</v>
      </c>
      <c r="J300" s="35"/>
    </row>
    <row r="301" spans="1:16" ht="90" x14ac:dyDescent="0.25">
      <c r="A301" s="27" t="s">
        <v>75</v>
      </c>
      <c r="B301" s="34"/>
      <c r="E301" s="29" t="s">
        <v>441</v>
      </c>
      <c r="J301" s="35"/>
    </row>
    <row r="302" spans="1:16" x14ac:dyDescent="0.25">
      <c r="A302" s="27" t="s">
        <v>66</v>
      </c>
      <c r="B302" s="27">
        <v>73</v>
      </c>
      <c r="C302" s="28" t="s">
        <v>437</v>
      </c>
      <c r="D302" s="27" t="s">
        <v>77</v>
      </c>
      <c r="E302" s="29" t="s">
        <v>438</v>
      </c>
      <c r="F302" s="30" t="s">
        <v>122</v>
      </c>
      <c r="G302" s="31">
        <v>6</v>
      </c>
      <c r="H302" s="32">
        <v>0</v>
      </c>
      <c r="I302" s="32">
        <f>ROUND(G302*H302,P4)</f>
        <v>0</v>
      </c>
      <c r="J302" s="30" t="s">
        <v>176</v>
      </c>
      <c r="O302" s="33">
        <f>I302*0.21</f>
        <v>0</v>
      </c>
      <c r="P302">
        <v>3</v>
      </c>
    </row>
    <row r="303" spans="1:16" ht="30" x14ac:dyDescent="0.25">
      <c r="A303" s="27" t="s">
        <v>71</v>
      </c>
      <c r="B303" s="34"/>
      <c r="E303" s="29" t="s">
        <v>442</v>
      </c>
      <c r="J303" s="35"/>
    </row>
    <row r="304" spans="1:16" x14ac:dyDescent="0.25">
      <c r="A304" s="27" t="s">
        <v>73</v>
      </c>
      <c r="B304" s="34"/>
      <c r="E304" s="36" t="s">
        <v>443</v>
      </c>
      <c r="J304" s="35"/>
    </row>
    <row r="305" spans="1:16" ht="90" x14ac:dyDescent="0.25">
      <c r="A305" s="27" t="s">
        <v>75</v>
      </c>
      <c r="B305" s="34"/>
      <c r="E305" s="29" t="s">
        <v>441</v>
      </c>
      <c r="J305" s="35"/>
    </row>
    <row r="306" spans="1:16" x14ac:dyDescent="0.25">
      <c r="A306" s="27" t="s">
        <v>66</v>
      </c>
      <c r="B306" s="27">
        <v>74</v>
      </c>
      <c r="C306" s="28" t="s">
        <v>444</v>
      </c>
      <c r="D306" s="27" t="s">
        <v>84</v>
      </c>
      <c r="E306" s="29" t="s">
        <v>445</v>
      </c>
      <c r="F306" s="30" t="s">
        <v>122</v>
      </c>
      <c r="G306" s="31">
        <v>28</v>
      </c>
      <c r="H306" s="32">
        <v>0</v>
      </c>
      <c r="I306" s="32">
        <f>ROUND(G306*H306,P4)</f>
        <v>0</v>
      </c>
      <c r="J306" s="30" t="s">
        <v>176</v>
      </c>
      <c r="O306" s="33">
        <f>I306*0.21</f>
        <v>0</v>
      </c>
      <c r="P306">
        <v>3</v>
      </c>
    </row>
    <row r="307" spans="1:16" ht="45" x14ac:dyDescent="0.25">
      <c r="A307" s="27" t="s">
        <v>71</v>
      </c>
      <c r="B307" s="34"/>
      <c r="E307" s="29" t="s">
        <v>446</v>
      </c>
      <c r="J307" s="35"/>
    </row>
    <row r="308" spans="1:16" x14ac:dyDescent="0.25">
      <c r="A308" s="27" t="s">
        <v>73</v>
      </c>
      <c r="B308" s="34"/>
      <c r="E308" s="36" t="s">
        <v>440</v>
      </c>
      <c r="J308" s="35"/>
    </row>
    <row r="309" spans="1:16" ht="75" x14ac:dyDescent="0.25">
      <c r="A309" s="27" t="s">
        <v>75</v>
      </c>
      <c r="B309" s="34"/>
      <c r="E309" s="29" t="s">
        <v>447</v>
      </c>
      <c r="J309" s="35"/>
    </row>
    <row r="310" spans="1:16" ht="30" x14ac:dyDescent="0.25">
      <c r="A310" s="27" t="s">
        <v>66</v>
      </c>
      <c r="B310" s="27">
        <v>75</v>
      </c>
      <c r="C310" s="28" t="s">
        <v>448</v>
      </c>
      <c r="D310" s="27" t="s">
        <v>84</v>
      </c>
      <c r="E310" s="29" t="s">
        <v>449</v>
      </c>
      <c r="F310" s="30" t="s">
        <v>122</v>
      </c>
      <c r="G310" s="31">
        <v>2</v>
      </c>
      <c r="H310" s="32">
        <v>0</v>
      </c>
      <c r="I310" s="32">
        <f>ROUND(G310*H310,P4)</f>
        <v>0</v>
      </c>
      <c r="J310" s="30" t="s">
        <v>176</v>
      </c>
      <c r="O310" s="33">
        <f>I310*0.21</f>
        <v>0</v>
      </c>
      <c r="P310">
        <v>3</v>
      </c>
    </row>
    <row r="311" spans="1:16" ht="30" x14ac:dyDescent="0.25">
      <c r="A311" s="27" t="s">
        <v>71</v>
      </c>
      <c r="B311" s="34"/>
      <c r="E311" s="29" t="s">
        <v>450</v>
      </c>
      <c r="J311" s="35"/>
    </row>
    <row r="312" spans="1:16" x14ac:dyDescent="0.25">
      <c r="A312" s="27" t="s">
        <v>73</v>
      </c>
      <c r="B312" s="34"/>
      <c r="E312" s="36" t="s">
        <v>192</v>
      </c>
      <c r="J312" s="35"/>
    </row>
    <row r="313" spans="1:16" ht="90" x14ac:dyDescent="0.25">
      <c r="A313" s="27" t="s">
        <v>75</v>
      </c>
      <c r="B313" s="34"/>
      <c r="E313" s="29" t="s">
        <v>441</v>
      </c>
      <c r="J313" s="35"/>
    </row>
    <row r="314" spans="1:16" ht="30" x14ac:dyDescent="0.25">
      <c r="A314" s="27" t="s">
        <v>66</v>
      </c>
      <c r="B314" s="27">
        <v>76</v>
      </c>
      <c r="C314" s="28" t="s">
        <v>451</v>
      </c>
      <c r="D314" s="27" t="s">
        <v>84</v>
      </c>
      <c r="E314" s="29" t="s">
        <v>452</v>
      </c>
      <c r="F314" s="30" t="s">
        <v>122</v>
      </c>
      <c r="G314" s="31">
        <v>16</v>
      </c>
      <c r="H314" s="32">
        <v>0</v>
      </c>
      <c r="I314" s="32">
        <f>ROUND(G314*H314,P4)</f>
        <v>0</v>
      </c>
      <c r="J314" s="30" t="s">
        <v>176</v>
      </c>
      <c r="O314" s="33">
        <f>I314*0.21</f>
        <v>0</v>
      </c>
      <c r="P314">
        <v>3</v>
      </c>
    </row>
    <row r="315" spans="1:16" ht="45" x14ac:dyDescent="0.25">
      <c r="A315" s="27" t="s">
        <v>71</v>
      </c>
      <c r="B315" s="34"/>
      <c r="E315" s="29" t="s">
        <v>453</v>
      </c>
      <c r="J315" s="35"/>
    </row>
    <row r="316" spans="1:16" x14ac:dyDescent="0.25">
      <c r="A316" s="27" t="s">
        <v>73</v>
      </c>
      <c r="B316" s="34"/>
      <c r="E316" s="36" t="s">
        <v>454</v>
      </c>
      <c r="J316" s="35"/>
    </row>
    <row r="317" spans="1:16" ht="60" x14ac:dyDescent="0.25">
      <c r="A317" s="27" t="s">
        <v>75</v>
      </c>
      <c r="B317" s="34"/>
      <c r="E317" s="29" t="s">
        <v>455</v>
      </c>
      <c r="J317" s="35"/>
    </row>
    <row r="318" spans="1:16" ht="30" x14ac:dyDescent="0.25">
      <c r="A318" s="27" t="s">
        <v>66</v>
      </c>
      <c r="B318" s="27">
        <v>77</v>
      </c>
      <c r="C318" s="28" t="s">
        <v>456</v>
      </c>
      <c r="D318" s="27" t="s">
        <v>84</v>
      </c>
      <c r="E318" s="29" t="s">
        <v>457</v>
      </c>
      <c r="F318" s="30" t="s">
        <v>122</v>
      </c>
      <c r="G318" s="31">
        <v>10</v>
      </c>
      <c r="H318" s="32">
        <v>0</v>
      </c>
      <c r="I318" s="32">
        <f>ROUND(G318*H318,P4)</f>
        <v>0</v>
      </c>
      <c r="J318" s="30" t="s">
        <v>176</v>
      </c>
      <c r="O318" s="33">
        <f>I318*0.21</f>
        <v>0</v>
      </c>
      <c r="P318">
        <v>3</v>
      </c>
    </row>
    <row r="319" spans="1:16" ht="30" x14ac:dyDescent="0.25">
      <c r="A319" s="27" t="s">
        <v>71</v>
      </c>
      <c r="B319" s="34"/>
      <c r="E319" s="29" t="s">
        <v>458</v>
      </c>
      <c r="J319" s="35"/>
    </row>
    <row r="320" spans="1:16" x14ac:dyDescent="0.25">
      <c r="A320" s="27" t="s">
        <v>73</v>
      </c>
      <c r="B320" s="34"/>
      <c r="E320" s="36" t="s">
        <v>459</v>
      </c>
      <c r="J320" s="35"/>
    </row>
    <row r="321" spans="1:16" ht="75" x14ac:dyDescent="0.25">
      <c r="A321" s="27" t="s">
        <v>75</v>
      </c>
      <c r="B321" s="34"/>
      <c r="E321" s="29" t="s">
        <v>460</v>
      </c>
      <c r="J321" s="35"/>
    </row>
    <row r="322" spans="1:16" ht="30" x14ac:dyDescent="0.25">
      <c r="A322" s="27" t="s">
        <v>66</v>
      </c>
      <c r="B322" s="27">
        <v>78</v>
      </c>
      <c r="C322" s="28" t="s">
        <v>461</v>
      </c>
      <c r="D322" s="27" t="s">
        <v>84</v>
      </c>
      <c r="E322" s="29" t="s">
        <v>462</v>
      </c>
      <c r="F322" s="30" t="s">
        <v>122</v>
      </c>
      <c r="G322" s="31">
        <v>2</v>
      </c>
      <c r="H322" s="32">
        <v>0</v>
      </c>
      <c r="I322" s="32">
        <f>ROUND(G322*H322,P4)</f>
        <v>0</v>
      </c>
      <c r="J322" s="27"/>
      <c r="O322" s="33">
        <f>I322*0.21</f>
        <v>0</v>
      </c>
      <c r="P322">
        <v>3</v>
      </c>
    </row>
    <row r="323" spans="1:16" ht="30" x14ac:dyDescent="0.25">
      <c r="A323" s="27" t="s">
        <v>71</v>
      </c>
      <c r="B323" s="34"/>
      <c r="E323" s="29" t="s">
        <v>463</v>
      </c>
      <c r="J323" s="35"/>
    </row>
    <row r="324" spans="1:16" x14ac:dyDescent="0.25">
      <c r="A324" s="27" t="s">
        <v>73</v>
      </c>
      <c r="B324" s="34"/>
      <c r="E324" s="36" t="s">
        <v>192</v>
      </c>
      <c r="J324" s="35"/>
    </row>
    <row r="325" spans="1:16" ht="90" x14ac:dyDescent="0.25">
      <c r="A325" s="27" t="s">
        <v>75</v>
      </c>
      <c r="B325" s="34"/>
      <c r="E325" s="29" t="s">
        <v>464</v>
      </c>
      <c r="J325" s="35"/>
    </row>
    <row r="326" spans="1:16" x14ac:dyDescent="0.25">
      <c r="A326" s="27" t="s">
        <v>66</v>
      </c>
      <c r="B326" s="27">
        <v>79</v>
      </c>
      <c r="C326" s="28" t="s">
        <v>465</v>
      </c>
      <c r="D326" s="27"/>
      <c r="E326" s="29" t="s">
        <v>466</v>
      </c>
      <c r="F326" s="30" t="s">
        <v>122</v>
      </c>
      <c r="G326" s="31">
        <v>2</v>
      </c>
      <c r="H326" s="32">
        <v>0</v>
      </c>
      <c r="I326" s="32">
        <f>ROUND(G326*H326,P4)</f>
        <v>0</v>
      </c>
      <c r="J326" s="27"/>
      <c r="O326" s="33">
        <f>I326*0.21</f>
        <v>0</v>
      </c>
      <c r="P326">
        <v>3</v>
      </c>
    </row>
    <row r="327" spans="1:16" ht="45" x14ac:dyDescent="0.25">
      <c r="A327" s="27" t="s">
        <v>71</v>
      </c>
      <c r="B327" s="34"/>
      <c r="E327" s="29" t="s">
        <v>467</v>
      </c>
      <c r="J327" s="35"/>
    </row>
    <row r="328" spans="1:16" x14ac:dyDescent="0.25">
      <c r="A328" s="27" t="s">
        <v>73</v>
      </c>
      <c r="B328" s="34"/>
      <c r="E328" s="36" t="s">
        <v>192</v>
      </c>
      <c r="J328" s="35"/>
    </row>
    <row r="329" spans="1:16" ht="90" x14ac:dyDescent="0.25">
      <c r="A329" s="27" t="s">
        <v>75</v>
      </c>
      <c r="B329" s="34"/>
      <c r="E329" s="29" t="s">
        <v>464</v>
      </c>
      <c r="J329" s="35"/>
    </row>
    <row r="330" spans="1:16" ht="30" x14ac:dyDescent="0.25">
      <c r="A330" s="27" t="s">
        <v>66</v>
      </c>
      <c r="B330" s="27">
        <v>80</v>
      </c>
      <c r="C330" s="28" t="s">
        <v>468</v>
      </c>
      <c r="D330" s="27" t="s">
        <v>84</v>
      </c>
      <c r="E330" s="29" t="s">
        <v>469</v>
      </c>
      <c r="F330" s="30" t="s">
        <v>122</v>
      </c>
      <c r="G330" s="31">
        <v>3</v>
      </c>
      <c r="H330" s="32">
        <v>0</v>
      </c>
      <c r="I330" s="32">
        <f>ROUND(G330*H330,P4)</f>
        <v>0</v>
      </c>
      <c r="J330" s="30" t="s">
        <v>176</v>
      </c>
      <c r="O330" s="33">
        <f>I330*0.21</f>
        <v>0</v>
      </c>
      <c r="P330">
        <v>3</v>
      </c>
    </row>
    <row r="331" spans="1:16" ht="30" x14ac:dyDescent="0.25">
      <c r="A331" s="27" t="s">
        <v>71</v>
      </c>
      <c r="B331" s="34"/>
      <c r="E331" s="29" t="s">
        <v>470</v>
      </c>
      <c r="J331" s="35"/>
    </row>
    <row r="332" spans="1:16" x14ac:dyDescent="0.25">
      <c r="A332" s="27" t="s">
        <v>73</v>
      </c>
      <c r="B332" s="34"/>
      <c r="E332" s="36" t="s">
        <v>471</v>
      </c>
      <c r="J332" s="35"/>
    </row>
    <row r="333" spans="1:16" ht="60" x14ac:dyDescent="0.25">
      <c r="A333" s="27" t="s">
        <v>75</v>
      </c>
      <c r="B333" s="34"/>
      <c r="E333" s="29" t="s">
        <v>455</v>
      </c>
      <c r="J333" s="35"/>
    </row>
    <row r="334" spans="1:16" x14ac:dyDescent="0.25">
      <c r="A334" s="27" t="s">
        <v>66</v>
      </c>
      <c r="B334" s="27">
        <v>81</v>
      </c>
      <c r="C334" s="28" t="s">
        <v>472</v>
      </c>
      <c r="D334" s="27" t="s">
        <v>84</v>
      </c>
      <c r="E334" s="29" t="s">
        <v>473</v>
      </c>
      <c r="F334" s="30" t="s">
        <v>122</v>
      </c>
      <c r="G334" s="31">
        <v>1</v>
      </c>
      <c r="H334" s="32">
        <v>0</v>
      </c>
      <c r="I334" s="32">
        <f>ROUND(G334*H334,P4)</f>
        <v>0</v>
      </c>
      <c r="J334" s="30" t="s">
        <v>176</v>
      </c>
      <c r="O334" s="33">
        <f>I334*0.21</f>
        <v>0</v>
      </c>
      <c r="P334">
        <v>3</v>
      </c>
    </row>
    <row r="335" spans="1:16" ht="30" x14ac:dyDescent="0.25">
      <c r="A335" s="27" t="s">
        <v>71</v>
      </c>
      <c r="B335" s="34"/>
      <c r="E335" s="29" t="s">
        <v>458</v>
      </c>
      <c r="J335" s="35"/>
    </row>
    <row r="336" spans="1:16" x14ac:dyDescent="0.25">
      <c r="A336" s="27" t="s">
        <v>73</v>
      </c>
      <c r="B336" s="34"/>
      <c r="E336" s="36" t="s">
        <v>119</v>
      </c>
      <c r="J336" s="35"/>
    </row>
    <row r="337" spans="1:16" ht="75" x14ac:dyDescent="0.25">
      <c r="A337" s="27" t="s">
        <v>75</v>
      </c>
      <c r="B337" s="34"/>
      <c r="E337" s="29" t="s">
        <v>460</v>
      </c>
      <c r="J337" s="35"/>
    </row>
    <row r="338" spans="1:16" ht="30" x14ac:dyDescent="0.25">
      <c r="A338" s="27" t="s">
        <v>66</v>
      </c>
      <c r="B338" s="27">
        <v>82</v>
      </c>
      <c r="C338" s="28" t="s">
        <v>474</v>
      </c>
      <c r="D338" s="27" t="s">
        <v>84</v>
      </c>
      <c r="E338" s="29" t="s">
        <v>475</v>
      </c>
      <c r="F338" s="30" t="s">
        <v>122</v>
      </c>
      <c r="G338" s="31">
        <v>21</v>
      </c>
      <c r="H338" s="32">
        <v>0</v>
      </c>
      <c r="I338" s="32">
        <f>ROUND(G338*H338,P4)</f>
        <v>0</v>
      </c>
      <c r="J338" s="30" t="s">
        <v>176</v>
      </c>
      <c r="O338" s="33">
        <f>I338*0.21</f>
        <v>0</v>
      </c>
      <c r="P338">
        <v>3</v>
      </c>
    </row>
    <row r="339" spans="1:16" ht="45" x14ac:dyDescent="0.25">
      <c r="A339" s="27" t="s">
        <v>71</v>
      </c>
      <c r="B339" s="34"/>
      <c r="E339" s="29" t="s">
        <v>476</v>
      </c>
      <c r="J339" s="35"/>
    </row>
    <row r="340" spans="1:16" x14ac:dyDescent="0.25">
      <c r="A340" s="27" t="s">
        <v>73</v>
      </c>
      <c r="B340" s="34"/>
      <c r="E340" s="36" t="s">
        <v>477</v>
      </c>
      <c r="J340" s="35"/>
    </row>
    <row r="341" spans="1:16" ht="90" x14ac:dyDescent="0.25">
      <c r="A341" s="27" t="s">
        <v>75</v>
      </c>
      <c r="B341" s="34"/>
      <c r="E341" s="29" t="s">
        <v>478</v>
      </c>
      <c r="J341" s="35"/>
    </row>
    <row r="342" spans="1:16" x14ac:dyDescent="0.25">
      <c r="A342" s="27" t="s">
        <v>66</v>
      </c>
      <c r="B342" s="27">
        <v>83</v>
      </c>
      <c r="C342" s="28" t="s">
        <v>479</v>
      </c>
      <c r="D342" s="27" t="s">
        <v>84</v>
      </c>
      <c r="E342" s="29" t="s">
        <v>480</v>
      </c>
      <c r="F342" s="30" t="s">
        <v>122</v>
      </c>
      <c r="G342" s="31">
        <v>11</v>
      </c>
      <c r="H342" s="32">
        <v>0</v>
      </c>
      <c r="I342" s="32">
        <f>ROUND(G342*H342,P4)</f>
        <v>0</v>
      </c>
      <c r="J342" s="30" t="s">
        <v>176</v>
      </c>
      <c r="O342" s="33">
        <f>I342*0.21</f>
        <v>0</v>
      </c>
      <c r="P342">
        <v>3</v>
      </c>
    </row>
    <row r="343" spans="1:16" ht="30" x14ac:dyDescent="0.25">
      <c r="A343" s="27" t="s">
        <v>71</v>
      </c>
      <c r="B343" s="34"/>
      <c r="E343" s="29" t="s">
        <v>481</v>
      </c>
      <c r="J343" s="35"/>
    </row>
    <row r="344" spans="1:16" x14ac:dyDescent="0.25">
      <c r="A344" s="27" t="s">
        <v>73</v>
      </c>
      <c r="B344" s="34"/>
      <c r="E344" s="36" t="s">
        <v>482</v>
      </c>
      <c r="J344" s="35"/>
    </row>
    <row r="345" spans="1:16" ht="75" x14ac:dyDescent="0.25">
      <c r="A345" s="27" t="s">
        <v>75</v>
      </c>
      <c r="B345" s="34"/>
      <c r="E345" s="29" t="s">
        <v>460</v>
      </c>
      <c r="J345" s="35"/>
    </row>
    <row r="346" spans="1:16" x14ac:dyDescent="0.25">
      <c r="A346" s="27" t="s">
        <v>66</v>
      </c>
      <c r="B346" s="27">
        <v>84</v>
      </c>
      <c r="C346" s="28" t="s">
        <v>483</v>
      </c>
      <c r="D346" s="27" t="s">
        <v>84</v>
      </c>
      <c r="E346" s="29" t="s">
        <v>484</v>
      </c>
      <c r="F346" s="30" t="s">
        <v>122</v>
      </c>
      <c r="G346" s="31">
        <v>1</v>
      </c>
      <c r="H346" s="32">
        <v>0</v>
      </c>
      <c r="I346" s="32">
        <f>ROUND(G346*H346,P4)</f>
        <v>0</v>
      </c>
      <c r="J346" s="27"/>
      <c r="O346" s="33">
        <f>I346*0.21</f>
        <v>0</v>
      </c>
      <c r="P346">
        <v>3</v>
      </c>
    </row>
    <row r="347" spans="1:16" ht="30" x14ac:dyDescent="0.25">
      <c r="A347" s="27" t="s">
        <v>71</v>
      </c>
      <c r="B347" s="34"/>
      <c r="E347" s="29" t="s">
        <v>485</v>
      </c>
      <c r="J347" s="35"/>
    </row>
    <row r="348" spans="1:16" x14ac:dyDescent="0.25">
      <c r="A348" s="27" t="s">
        <v>73</v>
      </c>
      <c r="B348" s="34"/>
      <c r="E348" s="36" t="s">
        <v>119</v>
      </c>
      <c r="J348" s="35"/>
    </row>
    <row r="349" spans="1:16" ht="90" x14ac:dyDescent="0.25">
      <c r="A349" s="27" t="s">
        <v>75</v>
      </c>
      <c r="B349" s="34"/>
      <c r="E349" s="29" t="s">
        <v>486</v>
      </c>
      <c r="J349" s="35"/>
    </row>
    <row r="350" spans="1:16" x14ac:dyDescent="0.25">
      <c r="A350" s="27" t="s">
        <v>66</v>
      </c>
      <c r="B350" s="27">
        <v>85</v>
      </c>
      <c r="C350" s="28" t="s">
        <v>487</v>
      </c>
      <c r="D350" s="27" t="s">
        <v>84</v>
      </c>
      <c r="E350" s="29" t="s">
        <v>488</v>
      </c>
      <c r="F350" s="30" t="s">
        <v>122</v>
      </c>
      <c r="G350" s="31">
        <v>1</v>
      </c>
      <c r="H350" s="32">
        <v>0</v>
      </c>
      <c r="I350" s="32">
        <f>ROUND(G350*H350,P4)</f>
        <v>0</v>
      </c>
      <c r="J350" s="27"/>
      <c r="O350" s="33">
        <f>I350*0.21</f>
        <v>0</v>
      </c>
      <c r="P350">
        <v>3</v>
      </c>
    </row>
    <row r="351" spans="1:16" ht="45" x14ac:dyDescent="0.25">
      <c r="A351" s="27" t="s">
        <v>71</v>
      </c>
      <c r="B351" s="34"/>
      <c r="E351" s="29" t="s">
        <v>489</v>
      </c>
      <c r="J351" s="35"/>
    </row>
    <row r="352" spans="1:16" x14ac:dyDescent="0.25">
      <c r="A352" s="27" t="s">
        <v>73</v>
      </c>
      <c r="B352" s="34"/>
      <c r="E352" s="36" t="s">
        <v>119</v>
      </c>
      <c r="J352" s="35"/>
    </row>
    <row r="353" spans="1:16" ht="75" x14ac:dyDescent="0.25">
      <c r="A353" s="27" t="s">
        <v>75</v>
      </c>
      <c r="B353" s="34"/>
      <c r="E353" s="29" t="s">
        <v>460</v>
      </c>
      <c r="J353" s="35"/>
    </row>
    <row r="354" spans="1:16" ht="30" x14ac:dyDescent="0.25">
      <c r="A354" s="27" t="s">
        <v>66</v>
      </c>
      <c r="B354" s="27">
        <v>86</v>
      </c>
      <c r="C354" s="28" t="s">
        <v>490</v>
      </c>
      <c r="D354" s="27" t="s">
        <v>68</v>
      </c>
      <c r="E354" s="29" t="s">
        <v>491</v>
      </c>
      <c r="F354" s="30" t="s">
        <v>165</v>
      </c>
      <c r="G354" s="31">
        <v>670.45799999999997</v>
      </c>
      <c r="H354" s="32">
        <v>0</v>
      </c>
      <c r="I354" s="32">
        <f>ROUND(G354*H354,P4)</f>
        <v>0</v>
      </c>
      <c r="J354" s="30" t="s">
        <v>176</v>
      </c>
      <c r="O354" s="33">
        <f>I354*0.21</f>
        <v>0</v>
      </c>
      <c r="P354">
        <v>3</v>
      </c>
    </row>
    <row r="355" spans="1:16" ht="30" x14ac:dyDescent="0.25">
      <c r="A355" s="27" t="s">
        <v>71</v>
      </c>
      <c r="B355" s="34"/>
      <c r="E355" s="29" t="s">
        <v>492</v>
      </c>
      <c r="J355" s="35"/>
    </row>
    <row r="356" spans="1:16" x14ac:dyDescent="0.25">
      <c r="A356" s="27" t="s">
        <v>73</v>
      </c>
      <c r="B356" s="34"/>
      <c r="E356" s="36" t="s">
        <v>493</v>
      </c>
      <c r="J356" s="35"/>
    </row>
    <row r="357" spans="1:16" ht="105" x14ac:dyDescent="0.25">
      <c r="A357" s="27" t="s">
        <v>75</v>
      </c>
      <c r="B357" s="34"/>
      <c r="E357" s="29" t="s">
        <v>494</v>
      </c>
      <c r="J357" s="35"/>
    </row>
    <row r="358" spans="1:16" ht="30" x14ac:dyDescent="0.25">
      <c r="A358" s="27" t="s">
        <v>66</v>
      </c>
      <c r="B358" s="27">
        <v>87</v>
      </c>
      <c r="C358" s="28" t="s">
        <v>490</v>
      </c>
      <c r="D358" s="27" t="s">
        <v>77</v>
      </c>
      <c r="E358" s="29" t="s">
        <v>491</v>
      </c>
      <c r="F358" s="30" t="s">
        <v>165</v>
      </c>
      <c r="G358" s="31">
        <v>7.7009999999999996</v>
      </c>
      <c r="H358" s="32">
        <v>0</v>
      </c>
      <c r="I358" s="32">
        <f>ROUND(G358*H358,P4)</f>
        <v>0</v>
      </c>
      <c r="J358" s="30" t="s">
        <v>176</v>
      </c>
      <c r="O358" s="33">
        <f>I358*0.21</f>
        <v>0</v>
      </c>
      <c r="P358">
        <v>3</v>
      </c>
    </row>
    <row r="359" spans="1:16" ht="30" x14ac:dyDescent="0.25">
      <c r="A359" s="27" t="s">
        <v>71</v>
      </c>
      <c r="B359" s="34"/>
      <c r="E359" s="29" t="s">
        <v>495</v>
      </c>
      <c r="J359" s="35"/>
    </row>
    <row r="360" spans="1:16" x14ac:dyDescent="0.25">
      <c r="A360" s="27" t="s">
        <v>73</v>
      </c>
      <c r="B360" s="34"/>
      <c r="E360" s="36" t="s">
        <v>496</v>
      </c>
      <c r="J360" s="35"/>
    </row>
    <row r="361" spans="1:16" ht="105" x14ac:dyDescent="0.25">
      <c r="A361" s="27" t="s">
        <v>75</v>
      </c>
      <c r="B361" s="34"/>
      <c r="E361" s="29" t="s">
        <v>494</v>
      </c>
      <c r="J361" s="35"/>
    </row>
    <row r="362" spans="1:16" ht="30" x14ac:dyDescent="0.25">
      <c r="A362" s="27" t="s">
        <v>66</v>
      </c>
      <c r="B362" s="27">
        <v>88</v>
      </c>
      <c r="C362" s="28" t="s">
        <v>490</v>
      </c>
      <c r="D362" s="27" t="s">
        <v>79</v>
      </c>
      <c r="E362" s="29" t="s">
        <v>491</v>
      </c>
      <c r="F362" s="30" t="s">
        <v>165</v>
      </c>
      <c r="G362" s="31">
        <v>3.23</v>
      </c>
      <c r="H362" s="32">
        <v>0</v>
      </c>
      <c r="I362" s="32">
        <f>ROUND(G362*H362,P4)</f>
        <v>0</v>
      </c>
      <c r="J362" s="30" t="s">
        <v>176</v>
      </c>
      <c r="O362" s="33">
        <f>I362*0.21</f>
        <v>0</v>
      </c>
      <c r="P362">
        <v>3</v>
      </c>
    </row>
    <row r="363" spans="1:16" ht="30" x14ac:dyDescent="0.25">
      <c r="A363" s="27" t="s">
        <v>71</v>
      </c>
      <c r="B363" s="34"/>
      <c r="E363" s="29" t="s">
        <v>497</v>
      </c>
      <c r="J363" s="35"/>
    </row>
    <row r="364" spans="1:16" x14ac:dyDescent="0.25">
      <c r="A364" s="27" t="s">
        <v>73</v>
      </c>
      <c r="B364" s="34"/>
      <c r="E364" s="36" t="s">
        <v>498</v>
      </c>
      <c r="J364" s="35"/>
    </row>
    <row r="365" spans="1:16" ht="105" x14ac:dyDescent="0.25">
      <c r="A365" s="27" t="s">
        <v>75</v>
      </c>
      <c r="B365" s="34"/>
      <c r="E365" s="29" t="s">
        <v>494</v>
      </c>
      <c r="J365" s="35"/>
    </row>
    <row r="366" spans="1:16" ht="30" x14ac:dyDescent="0.25">
      <c r="A366" s="27" t="s">
        <v>66</v>
      </c>
      <c r="B366" s="27">
        <v>89</v>
      </c>
      <c r="C366" s="28" t="s">
        <v>499</v>
      </c>
      <c r="D366" s="27" t="s">
        <v>84</v>
      </c>
      <c r="E366" s="29" t="s">
        <v>491</v>
      </c>
      <c r="F366" s="30" t="s">
        <v>332</v>
      </c>
      <c r="G366" s="31">
        <v>8</v>
      </c>
      <c r="H366" s="32">
        <v>0</v>
      </c>
      <c r="I366" s="32">
        <f>ROUND(G366*H366,P4)</f>
        <v>0</v>
      </c>
      <c r="J366" s="27"/>
      <c r="O366" s="33">
        <f>I366*0.21</f>
        <v>0</v>
      </c>
      <c r="P366">
        <v>3</v>
      </c>
    </row>
    <row r="367" spans="1:16" ht="90" x14ac:dyDescent="0.25">
      <c r="A367" s="27" t="s">
        <v>71</v>
      </c>
      <c r="B367" s="34"/>
      <c r="E367" s="29" t="s">
        <v>500</v>
      </c>
      <c r="J367" s="35"/>
    </row>
    <row r="368" spans="1:16" x14ac:dyDescent="0.25">
      <c r="A368" s="27" t="s">
        <v>73</v>
      </c>
      <c r="B368" s="34"/>
      <c r="E368" s="36" t="s">
        <v>501</v>
      </c>
      <c r="J368" s="35"/>
    </row>
    <row r="369" spans="1:16" ht="105" x14ac:dyDescent="0.25">
      <c r="A369" s="27" t="s">
        <v>75</v>
      </c>
      <c r="B369" s="34"/>
      <c r="E369" s="29" t="s">
        <v>494</v>
      </c>
      <c r="J369" s="35"/>
    </row>
    <row r="370" spans="1:16" ht="30" x14ac:dyDescent="0.25">
      <c r="A370" s="27" t="s">
        <v>66</v>
      </c>
      <c r="B370" s="27">
        <v>90</v>
      </c>
      <c r="C370" s="28" t="s">
        <v>502</v>
      </c>
      <c r="D370" s="27" t="s">
        <v>68</v>
      </c>
      <c r="E370" s="29" t="s">
        <v>503</v>
      </c>
      <c r="F370" s="30" t="s">
        <v>165</v>
      </c>
      <c r="G370" s="31">
        <v>88.519000000000005</v>
      </c>
      <c r="H370" s="32">
        <v>0</v>
      </c>
      <c r="I370" s="32">
        <f>ROUND(G370*H370,P4)</f>
        <v>0</v>
      </c>
      <c r="J370" s="30" t="s">
        <v>176</v>
      </c>
      <c r="O370" s="33">
        <f>I370*0.21</f>
        <v>0</v>
      </c>
      <c r="P370">
        <v>3</v>
      </c>
    </row>
    <row r="371" spans="1:16" ht="30" x14ac:dyDescent="0.25">
      <c r="A371" s="27" t="s">
        <v>71</v>
      </c>
      <c r="B371" s="34"/>
      <c r="E371" s="29" t="s">
        <v>504</v>
      </c>
      <c r="J371" s="35"/>
    </row>
    <row r="372" spans="1:16" x14ac:dyDescent="0.25">
      <c r="A372" s="27" t="s">
        <v>73</v>
      </c>
      <c r="B372" s="34"/>
      <c r="E372" s="36" t="s">
        <v>505</v>
      </c>
      <c r="J372" s="35"/>
    </row>
    <row r="373" spans="1:16" ht="105" x14ac:dyDescent="0.25">
      <c r="A373" s="27" t="s">
        <v>75</v>
      </c>
      <c r="B373" s="34"/>
      <c r="E373" s="29" t="s">
        <v>494</v>
      </c>
      <c r="J373" s="35"/>
    </row>
    <row r="374" spans="1:16" ht="30" x14ac:dyDescent="0.25">
      <c r="A374" s="27" t="s">
        <v>66</v>
      </c>
      <c r="B374" s="27">
        <v>91</v>
      </c>
      <c r="C374" s="28" t="s">
        <v>502</v>
      </c>
      <c r="D374" s="27" t="s">
        <v>77</v>
      </c>
      <c r="E374" s="29" t="s">
        <v>503</v>
      </c>
      <c r="F374" s="30" t="s">
        <v>165</v>
      </c>
      <c r="G374" s="31">
        <v>7.7009999999999996</v>
      </c>
      <c r="H374" s="32">
        <v>0</v>
      </c>
      <c r="I374" s="32">
        <f>ROUND(G374*H374,P4)</f>
        <v>0</v>
      </c>
      <c r="J374" s="30" t="s">
        <v>176</v>
      </c>
      <c r="O374" s="33">
        <f>I374*0.21</f>
        <v>0</v>
      </c>
      <c r="P374">
        <v>3</v>
      </c>
    </row>
    <row r="375" spans="1:16" ht="30" x14ac:dyDescent="0.25">
      <c r="A375" s="27" t="s">
        <v>71</v>
      </c>
      <c r="B375" s="34"/>
      <c r="E375" s="29" t="s">
        <v>506</v>
      </c>
      <c r="J375" s="35"/>
    </row>
    <row r="376" spans="1:16" x14ac:dyDescent="0.25">
      <c r="A376" s="27" t="s">
        <v>73</v>
      </c>
      <c r="B376" s="34"/>
      <c r="E376" s="36" t="s">
        <v>496</v>
      </c>
      <c r="J376" s="35"/>
    </row>
    <row r="377" spans="1:16" ht="105" x14ac:dyDescent="0.25">
      <c r="A377" s="27" t="s">
        <v>75</v>
      </c>
      <c r="B377" s="34"/>
      <c r="E377" s="29" t="s">
        <v>494</v>
      </c>
      <c r="J377" s="35"/>
    </row>
    <row r="378" spans="1:16" ht="30" x14ac:dyDescent="0.25">
      <c r="A378" s="27" t="s">
        <v>66</v>
      </c>
      <c r="B378" s="27">
        <v>92</v>
      </c>
      <c r="C378" s="28" t="s">
        <v>507</v>
      </c>
      <c r="D378" s="27" t="s">
        <v>84</v>
      </c>
      <c r="E378" s="29" t="s">
        <v>508</v>
      </c>
      <c r="F378" s="30" t="s">
        <v>165</v>
      </c>
      <c r="G378" s="31">
        <v>581.94000000000005</v>
      </c>
      <c r="H378" s="32">
        <v>0</v>
      </c>
      <c r="I378" s="32">
        <f>ROUND(G378*H378,P4)</f>
        <v>0</v>
      </c>
      <c r="J378" s="30" t="s">
        <v>176</v>
      </c>
      <c r="O378" s="33">
        <f>I378*0.21</f>
        <v>0</v>
      </c>
      <c r="P378">
        <v>3</v>
      </c>
    </row>
    <row r="379" spans="1:16" ht="30" x14ac:dyDescent="0.25">
      <c r="A379" s="27" t="s">
        <v>71</v>
      </c>
      <c r="B379" s="34"/>
      <c r="E379" s="29" t="s">
        <v>509</v>
      </c>
      <c r="J379" s="35"/>
    </row>
    <row r="380" spans="1:16" x14ac:dyDescent="0.25">
      <c r="A380" s="27" t="s">
        <v>73</v>
      </c>
      <c r="B380" s="34"/>
      <c r="E380" s="36" t="s">
        <v>510</v>
      </c>
      <c r="J380" s="35"/>
    </row>
    <row r="381" spans="1:16" ht="105" x14ac:dyDescent="0.25">
      <c r="A381" s="27" t="s">
        <v>75</v>
      </c>
      <c r="B381" s="34"/>
      <c r="E381" s="29" t="s">
        <v>494</v>
      </c>
      <c r="J381" s="35"/>
    </row>
    <row r="382" spans="1:16" ht="30" x14ac:dyDescent="0.25">
      <c r="A382" s="27" t="s">
        <v>66</v>
      </c>
      <c r="B382" s="27">
        <v>93</v>
      </c>
      <c r="C382" s="28" t="s">
        <v>511</v>
      </c>
      <c r="D382" s="27"/>
      <c r="E382" s="29" t="s">
        <v>512</v>
      </c>
      <c r="F382" s="30" t="s">
        <v>332</v>
      </c>
      <c r="G382" s="31">
        <v>226.81299999999999</v>
      </c>
      <c r="H382" s="32">
        <v>0</v>
      </c>
      <c r="I382" s="32">
        <f>ROUND(G382*H382,P4)</f>
        <v>0</v>
      </c>
      <c r="J382" s="30" t="s">
        <v>176</v>
      </c>
      <c r="O382" s="33">
        <f>I382*0.21</f>
        <v>0</v>
      </c>
      <c r="P382">
        <v>3</v>
      </c>
    </row>
    <row r="383" spans="1:16" ht="45" x14ac:dyDescent="0.25">
      <c r="A383" s="27" t="s">
        <v>71</v>
      </c>
      <c r="B383" s="34"/>
      <c r="E383" s="29" t="s">
        <v>513</v>
      </c>
      <c r="J383" s="35"/>
    </row>
    <row r="384" spans="1:16" x14ac:dyDescent="0.25">
      <c r="A384" s="27" t="s">
        <v>73</v>
      </c>
      <c r="B384" s="34"/>
      <c r="E384" s="36" t="s">
        <v>514</v>
      </c>
      <c r="J384" s="35"/>
    </row>
    <row r="385" spans="1:16" ht="90" x14ac:dyDescent="0.25">
      <c r="A385" s="27" t="s">
        <v>75</v>
      </c>
      <c r="B385" s="34"/>
      <c r="E385" s="29" t="s">
        <v>515</v>
      </c>
      <c r="J385" s="35"/>
    </row>
    <row r="386" spans="1:16" x14ac:dyDescent="0.25">
      <c r="A386" s="27" t="s">
        <v>66</v>
      </c>
      <c r="B386" s="27">
        <v>94</v>
      </c>
      <c r="C386" s="28" t="s">
        <v>516</v>
      </c>
      <c r="D386" s="27" t="s">
        <v>84</v>
      </c>
      <c r="E386" s="29" t="s">
        <v>517</v>
      </c>
      <c r="F386" s="30" t="s">
        <v>332</v>
      </c>
      <c r="G386" s="31">
        <v>159.44</v>
      </c>
      <c r="H386" s="32">
        <v>0</v>
      </c>
      <c r="I386" s="32">
        <f>ROUND(G386*H386,P4)</f>
        <v>0</v>
      </c>
      <c r="J386" s="30" t="s">
        <v>176</v>
      </c>
      <c r="O386" s="33">
        <f>I386*0.21</f>
        <v>0</v>
      </c>
      <c r="P386">
        <v>3</v>
      </c>
    </row>
    <row r="387" spans="1:16" ht="45" x14ac:dyDescent="0.25">
      <c r="A387" s="27" t="s">
        <v>71</v>
      </c>
      <c r="B387" s="34"/>
      <c r="E387" s="29" t="s">
        <v>518</v>
      </c>
      <c r="J387" s="35"/>
    </row>
    <row r="388" spans="1:16" x14ac:dyDescent="0.25">
      <c r="A388" s="27" t="s">
        <v>73</v>
      </c>
      <c r="B388" s="34"/>
      <c r="E388" s="36" t="s">
        <v>519</v>
      </c>
      <c r="J388" s="35"/>
    </row>
    <row r="389" spans="1:16" ht="75" x14ac:dyDescent="0.25">
      <c r="A389" s="27" t="s">
        <v>75</v>
      </c>
      <c r="B389" s="34"/>
      <c r="E389" s="29" t="s">
        <v>520</v>
      </c>
      <c r="J389" s="35"/>
    </row>
    <row r="390" spans="1:16" x14ac:dyDescent="0.25">
      <c r="A390" s="27" t="s">
        <v>66</v>
      </c>
      <c r="B390" s="27">
        <v>95</v>
      </c>
      <c r="C390" s="28" t="s">
        <v>521</v>
      </c>
      <c r="D390" s="27" t="s">
        <v>84</v>
      </c>
      <c r="E390" s="29" t="s">
        <v>522</v>
      </c>
      <c r="F390" s="30" t="s">
        <v>332</v>
      </c>
      <c r="G390" s="31">
        <v>116.86</v>
      </c>
      <c r="H390" s="32">
        <v>0</v>
      </c>
      <c r="I390" s="32">
        <f>ROUND(G390*H390,P4)</f>
        <v>0</v>
      </c>
      <c r="J390" s="30" t="s">
        <v>176</v>
      </c>
      <c r="O390" s="33">
        <f>I390*0.21</f>
        <v>0</v>
      </c>
      <c r="P390">
        <v>3</v>
      </c>
    </row>
    <row r="391" spans="1:16" ht="45" x14ac:dyDescent="0.25">
      <c r="A391" s="27" t="s">
        <v>71</v>
      </c>
      <c r="B391" s="34"/>
      <c r="E391" s="29" t="s">
        <v>523</v>
      </c>
      <c r="J391" s="35"/>
    </row>
    <row r="392" spans="1:16" x14ac:dyDescent="0.25">
      <c r="A392" s="27" t="s">
        <v>73</v>
      </c>
      <c r="B392" s="34"/>
      <c r="E392" s="36" t="s">
        <v>524</v>
      </c>
      <c r="J392" s="35"/>
    </row>
    <row r="393" spans="1:16" ht="75" x14ac:dyDescent="0.25">
      <c r="A393" s="27" t="s">
        <v>75</v>
      </c>
      <c r="B393" s="34"/>
      <c r="E393" s="29" t="s">
        <v>520</v>
      </c>
      <c r="J393" s="35"/>
    </row>
    <row r="394" spans="1:16" x14ac:dyDescent="0.25">
      <c r="A394" s="27" t="s">
        <v>66</v>
      </c>
      <c r="B394" s="27">
        <v>96</v>
      </c>
      <c r="C394" s="28" t="s">
        <v>525</v>
      </c>
      <c r="D394" s="27" t="s">
        <v>84</v>
      </c>
      <c r="E394" s="29" t="s">
        <v>526</v>
      </c>
      <c r="F394" s="30" t="s">
        <v>332</v>
      </c>
      <c r="G394" s="31">
        <v>159.44</v>
      </c>
      <c r="H394" s="32">
        <v>0</v>
      </c>
      <c r="I394" s="32">
        <f>ROUND(G394*H394,P4)</f>
        <v>0</v>
      </c>
      <c r="J394" s="30" t="s">
        <v>176</v>
      </c>
      <c r="O394" s="33">
        <f>I394*0.21</f>
        <v>0</v>
      </c>
      <c r="P394">
        <v>3</v>
      </c>
    </row>
    <row r="395" spans="1:16" x14ac:dyDescent="0.25">
      <c r="A395" s="27" t="s">
        <v>71</v>
      </c>
      <c r="B395" s="34"/>
      <c r="E395" s="29" t="s">
        <v>527</v>
      </c>
      <c r="J395" s="35"/>
    </row>
    <row r="396" spans="1:16" x14ac:dyDescent="0.25">
      <c r="A396" s="27" t="s">
        <v>73</v>
      </c>
      <c r="B396" s="34"/>
      <c r="E396" s="36" t="s">
        <v>519</v>
      </c>
      <c r="J396" s="35"/>
    </row>
    <row r="397" spans="1:16" ht="90" x14ac:dyDescent="0.25">
      <c r="A397" s="27" t="s">
        <v>75</v>
      </c>
      <c r="B397" s="34"/>
      <c r="E397" s="29" t="s">
        <v>528</v>
      </c>
      <c r="J397" s="35"/>
    </row>
    <row r="398" spans="1:16" ht="30" x14ac:dyDescent="0.25">
      <c r="A398" s="27" t="s">
        <v>66</v>
      </c>
      <c r="B398" s="27">
        <v>97</v>
      </c>
      <c r="C398" s="28" t="s">
        <v>529</v>
      </c>
      <c r="D398" s="27" t="s">
        <v>84</v>
      </c>
      <c r="E398" s="29" t="s">
        <v>530</v>
      </c>
      <c r="F398" s="30" t="s">
        <v>332</v>
      </c>
      <c r="G398" s="31">
        <v>443</v>
      </c>
      <c r="H398" s="32">
        <v>0</v>
      </c>
      <c r="I398" s="32">
        <f>ROUND(G398*H398,P4)</f>
        <v>0</v>
      </c>
      <c r="J398" s="30" t="s">
        <v>176</v>
      </c>
      <c r="O398" s="33">
        <f>I398*0.21</f>
        <v>0</v>
      </c>
      <c r="P398">
        <v>3</v>
      </c>
    </row>
    <row r="399" spans="1:16" ht="30" x14ac:dyDescent="0.25">
      <c r="A399" s="27" t="s">
        <v>71</v>
      </c>
      <c r="B399" s="34"/>
      <c r="E399" s="29" t="s">
        <v>531</v>
      </c>
      <c r="J399" s="35"/>
    </row>
    <row r="400" spans="1:16" x14ac:dyDescent="0.25">
      <c r="A400" s="27" t="s">
        <v>73</v>
      </c>
      <c r="B400" s="34"/>
      <c r="E400" s="36" t="s">
        <v>532</v>
      </c>
      <c r="J400" s="35"/>
    </row>
    <row r="401" spans="1:10" ht="180" x14ac:dyDescent="0.25">
      <c r="A401" s="27" t="s">
        <v>75</v>
      </c>
      <c r="B401" s="37"/>
      <c r="C401" s="38"/>
      <c r="D401" s="38"/>
      <c r="E401" s="29" t="s">
        <v>533</v>
      </c>
      <c r="F401" s="38"/>
      <c r="G401" s="38"/>
      <c r="H401" s="38"/>
      <c r="I401" s="38"/>
      <c r="J401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15</v>
      </c>
      <c r="I3" s="16">
        <f>SUMIFS(I8:I367,A8:A367,"SD")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15</v>
      </c>
      <c r="D4" s="45"/>
      <c r="E4" s="14" t="s">
        <v>16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SUMIFS(I9:I24,A9:A24,"P")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440.15899999999999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534</v>
      </c>
      <c r="J10" s="35"/>
    </row>
    <row r="11" spans="1:16" x14ac:dyDescent="0.25">
      <c r="A11" s="27" t="s">
        <v>73</v>
      </c>
      <c r="B11" s="34"/>
      <c r="E11" s="36" t="s">
        <v>535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357.09399999999999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147</v>
      </c>
      <c r="J14" s="35"/>
    </row>
    <row r="15" spans="1:16" x14ac:dyDescent="0.25">
      <c r="A15" s="27" t="s">
        <v>73</v>
      </c>
      <c r="B15" s="34"/>
      <c r="E15" s="36" t="s">
        <v>536</v>
      </c>
      <c r="J15" s="35"/>
    </row>
    <row r="16" spans="1:16" ht="75" x14ac:dyDescent="0.25">
      <c r="A16" s="27" t="s">
        <v>75</v>
      </c>
      <c r="B16" s="34"/>
      <c r="E16" s="29" t="s">
        <v>149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78.465999999999994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50" x14ac:dyDescent="0.25">
      <c r="A18" s="27" t="s">
        <v>71</v>
      </c>
      <c r="B18" s="34"/>
      <c r="E18" s="29" t="s">
        <v>537</v>
      </c>
      <c r="J18" s="35"/>
    </row>
    <row r="19" spans="1:16" x14ac:dyDescent="0.25">
      <c r="A19" s="27" t="s">
        <v>73</v>
      </c>
      <c r="B19" s="34"/>
      <c r="E19" s="36" t="s">
        <v>538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7" t="s">
        <v>66</v>
      </c>
      <c r="B21" s="27">
        <v>4</v>
      </c>
      <c r="C21" s="28" t="s">
        <v>141</v>
      </c>
      <c r="D21" s="27" t="s">
        <v>81</v>
      </c>
      <c r="E21" s="29" t="s">
        <v>142</v>
      </c>
      <c r="F21" s="30" t="s">
        <v>143</v>
      </c>
      <c r="G21" s="31">
        <v>175.09</v>
      </c>
      <c r="H21" s="32">
        <v>0</v>
      </c>
      <c r="I21" s="32">
        <f>ROUND(G21*H21,P4)</f>
        <v>0</v>
      </c>
      <c r="J21" s="27"/>
      <c r="O21" s="33">
        <f>I21*0.21</f>
        <v>0</v>
      </c>
      <c r="P21">
        <v>3</v>
      </c>
    </row>
    <row r="22" spans="1:16" ht="105" x14ac:dyDescent="0.25">
      <c r="A22" s="27" t="s">
        <v>71</v>
      </c>
      <c r="B22" s="34"/>
      <c r="E22" s="29" t="s">
        <v>155</v>
      </c>
      <c r="J22" s="35"/>
    </row>
    <row r="23" spans="1:16" x14ac:dyDescent="0.25">
      <c r="A23" s="27" t="s">
        <v>73</v>
      </c>
      <c r="B23" s="34"/>
      <c r="E23" s="36" t="s">
        <v>539</v>
      </c>
      <c r="J23" s="35"/>
    </row>
    <row r="24" spans="1:16" ht="75" x14ac:dyDescent="0.25">
      <c r="A24" s="27" t="s">
        <v>75</v>
      </c>
      <c r="B24" s="34"/>
      <c r="E24" s="29" t="s">
        <v>149</v>
      </c>
      <c r="J24" s="35"/>
    </row>
    <row r="25" spans="1:16" x14ac:dyDescent="0.25">
      <c r="A25" s="21" t="s">
        <v>63</v>
      </c>
      <c r="B25" s="22"/>
      <c r="C25" s="23" t="s">
        <v>161</v>
      </c>
      <c r="D25" s="24"/>
      <c r="E25" s="21" t="s">
        <v>162</v>
      </c>
      <c r="F25" s="24"/>
      <c r="G25" s="24"/>
      <c r="H25" s="24"/>
      <c r="I25" s="25">
        <f>SUMIFS(I26:I149,A26:A149,"P")</f>
        <v>0</v>
      </c>
      <c r="J25" s="26"/>
    </row>
    <row r="26" spans="1:16" x14ac:dyDescent="0.25">
      <c r="A26" s="27" t="s">
        <v>66</v>
      </c>
      <c r="B26" s="27">
        <v>5</v>
      </c>
      <c r="C26" s="28" t="s">
        <v>180</v>
      </c>
      <c r="D26" s="27" t="s">
        <v>84</v>
      </c>
      <c r="E26" s="29" t="s">
        <v>181</v>
      </c>
      <c r="F26" s="30" t="s">
        <v>165</v>
      </c>
      <c r="G26" s="31">
        <v>637.61599999999999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540</v>
      </c>
      <c r="J27" s="35"/>
    </row>
    <row r="28" spans="1:16" x14ac:dyDescent="0.25">
      <c r="A28" s="27" t="s">
        <v>73</v>
      </c>
      <c r="B28" s="34"/>
      <c r="E28" s="36" t="s">
        <v>541</v>
      </c>
      <c r="J28" s="35"/>
    </row>
    <row r="29" spans="1:16" ht="60" x14ac:dyDescent="0.25">
      <c r="A29" s="27" t="s">
        <v>75</v>
      </c>
      <c r="B29" s="34"/>
      <c r="E29" s="29" t="s">
        <v>184</v>
      </c>
      <c r="J29" s="35"/>
    </row>
    <row r="30" spans="1:16" ht="30" x14ac:dyDescent="0.25">
      <c r="A30" s="27" t="s">
        <v>66</v>
      </c>
      <c r="B30" s="27">
        <v>6</v>
      </c>
      <c r="C30" s="28" t="s">
        <v>206</v>
      </c>
      <c r="D30" s="27" t="s">
        <v>84</v>
      </c>
      <c r="E30" s="29" t="s">
        <v>207</v>
      </c>
      <c r="F30" s="30" t="s">
        <v>198</v>
      </c>
      <c r="G30" s="31">
        <v>198.386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105" x14ac:dyDescent="0.25">
      <c r="A31" s="27" t="s">
        <v>71</v>
      </c>
      <c r="B31" s="34"/>
      <c r="E31" s="29" t="s">
        <v>542</v>
      </c>
      <c r="J31" s="35"/>
    </row>
    <row r="32" spans="1:16" x14ac:dyDescent="0.25">
      <c r="A32" s="27" t="s">
        <v>73</v>
      </c>
      <c r="B32" s="34"/>
      <c r="E32" s="36" t="s">
        <v>543</v>
      </c>
      <c r="J32" s="35"/>
    </row>
    <row r="33" spans="1:16" ht="120" x14ac:dyDescent="0.25">
      <c r="A33" s="27" t="s">
        <v>75</v>
      </c>
      <c r="B33" s="34"/>
      <c r="E33" s="29" t="s">
        <v>210</v>
      </c>
      <c r="J33" s="35"/>
    </row>
    <row r="34" spans="1:16" x14ac:dyDescent="0.25">
      <c r="A34" s="27" t="s">
        <v>66</v>
      </c>
      <c r="B34" s="27">
        <v>7</v>
      </c>
      <c r="C34" s="28" t="s">
        <v>211</v>
      </c>
      <c r="D34" s="27" t="s">
        <v>84</v>
      </c>
      <c r="E34" s="29" t="s">
        <v>212</v>
      </c>
      <c r="F34" s="30" t="s">
        <v>198</v>
      </c>
      <c r="G34" s="31">
        <v>79.585999999999999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75" x14ac:dyDescent="0.25">
      <c r="A35" s="27" t="s">
        <v>71</v>
      </c>
      <c r="B35" s="34"/>
      <c r="E35" s="29" t="s">
        <v>544</v>
      </c>
      <c r="J35" s="35"/>
    </row>
    <row r="36" spans="1:16" x14ac:dyDescent="0.25">
      <c r="A36" s="27" t="s">
        <v>73</v>
      </c>
      <c r="B36" s="34"/>
      <c r="E36" s="36" t="s">
        <v>545</v>
      </c>
      <c r="J36" s="35"/>
    </row>
    <row r="37" spans="1:16" ht="120" x14ac:dyDescent="0.25">
      <c r="A37" s="27" t="s">
        <v>75</v>
      </c>
      <c r="B37" s="34"/>
      <c r="E37" s="29" t="s">
        <v>210</v>
      </c>
      <c r="J37" s="35"/>
    </row>
    <row r="38" spans="1:16" x14ac:dyDescent="0.25">
      <c r="A38" s="27" t="s">
        <v>66</v>
      </c>
      <c r="B38" s="27">
        <v>8</v>
      </c>
      <c r="C38" s="28" t="s">
        <v>215</v>
      </c>
      <c r="D38" s="27" t="s">
        <v>84</v>
      </c>
      <c r="E38" s="29" t="s">
        <v>216</v>
      </c>
      <c r="F38" s="30" t="s">
        <v>198</v>
      </c>
      <c r="G38" s="31">
        <v>22.324999999999999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120" x14ac:dyDescent="0.25">
      <c r="A39" s="27" t="s">
        <v>71</v>
      </c>
      <c r="B39" s="34"/>
      <c r="E39" s="29" t="s">
        <v>546</v>
      </c>
      <c r="J39" s="35"/>
    </row>
    <row r="40" spans="1:16" x14ac:dyDescent="0.25">
      <c r="A40" s="27" t="s">
        <v>73</v>
      </c>
      <c r="B40" s="34"/>
      <c r="E40" s="36" t="s">
        <v>547</v>
      </c>
      <c r="J40" s="35"/>
    </row>
    <row r="41" spans="1:16" ht="120" x14ac:dyDescent="0.25">
      <c r="A41" s="27" t="s">
        <v>75</v>
      </c>
      <c r="B41" s="34"/>
      <c r="E41" s="29" t="s">
        <v>210</v>
      </c>
      <c r="J41" s="35"/>
    </row>
    <row r="42" spans="1:16" x14ac:dyDescent="0.25">
      <c r="A42" s="27" t="s">
        <v>66</v>
      </c>
      <c r="B42" s="27">
        <v>9</v>
      </c>
      <c r="C42" s="28" t="s">
        <v>219</v>
      </c>
      <c r="D42" s="27" t="s">
        <v>84</v>
      </c>
      <c r="E42" s="29" t="s">
        <v>220</v>
      </c>
      <c r="F42" s="30" t="s">
        <v>198</v>
      </c>
      <c r="G42" s="31">
        <v>65.251000000000005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30" x14ac:dyDescent="0.25">
      <c r="A43" s="27" t="s">
        <v>71</v>
      </c>
      <c r="B43" s="34"/>
      <c r="E43" s="29" t="s">
        <v>548</v>
      </c>
      <c r="J43" s="35"/>
    </row>
    <row r="44" spans="1:16" x14ac:dyDescent="0.25">
      <c r="A44" s="27" t="s">
        <v>73</v>
      </c>
      <c r="B44" s="34"/>
      <c r="E44" s="36" t="s">
        <v>549</v>
      </c>
      <c r="J44" s="35"/>
    </row>
    <row r="45" spans="1:16" ht="75" x14ac:dyDescent="0.25">
      <c r="A45" s="27" t="s">
        <v>75</v>
      </c>
      <c r="B45" s="34"/>
      <c r="E45" s="29" t="s">
        <v>223</v>
      </c>
      <c r="J45" s="35"/>
    </row>
    <row r="46" spans="1:16" x14ac:dyDescent="0.25">
      <c r="A46" s="27" t="s">
        <v>66</v>
      </c>
      <c r="B46" s="27">
        <v>10</v>
      </c>
      <c r="C46" s="28" t="s">
        <v>224</v>
      </c>
      <c r="D46" s="27" t="s">
        <v>84</v>
      </c>
      <c r="E46" s="29" t="s">
        <v>225</v>
      </c>
      <c r="F46" s="30" t="s">
        <v>198</v>
      </c>
      <c r="G46" s="31">
        <v>302.08300000000003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120" x14ac:dyDescent="0.25">
      <c r="A47" s="27" t="s">
        <v>71</v>
      </c>
      <c r="B47" s="34"/>
      <c r="E47" s="29" t="s">
        <v>550</v>
      </c>
      <c r="J47" s="35"/>
    </row>
    <row r="48" spans="1:16" x14ac:dyDescent="0.25">
      <c r="A48" s="27" t="s">
        <v>73</v>
      </c>
      <c r="B48" s="34"/>
      <c r="E48" s="36" t="s">
        <v>551</v>
      </c>
      <c r="J48" s="35"/>
    </row>
    <row r="49" spans="1:16" ht="409.5" x14ac:dyDescent="0.25">
      <c r="A49" s="27" t="s">
        <v>75</v>
      </c>
      <c r="B49" s="34"/>
      <c r="E49" s="29" t="s">
        <v>228</v>
      </c>
      <c r="J49" s="35"/>
    </row>
    <row r="50" spans="1:16" x14ac:dyDescent="0.25">
      <c r="A50" s="27" t="s">
        <v>66</v>
      </c>
      <c r="B50" s="27">
        <v>11</v>
      </c>
      <c r="C50" s="28" t="s">
        <v>231</v>
      </c>
      <c r="D50" s="27" t="s">
        <v>84</v>
      </c>
      <c r="E50" s="29" t="s">
        <v>232</v>
      </c>
      <c r="F50" s="30" t="s">
        <v>198</v>
      </c>
      <c r="G50" s="31">
        <v>14.271000000000001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ht="60" x14ac:dyDescent="0.25">
      <c r="A51" s="27" t="s">
        <v>71</v>
      </c>
      <c r="B51" s="34"/>
      <c r="E51" s="29" t="s">
        <v>552</v>
      </c>
      <c r="J51" s="35"/>
    </row>
    <row r="52" spans="1:16" x14ac:dyDescent="0.25">
      <c r="A52" s="27" t="s">
        <v>73</v>
      </c>
      <c r="B52" s="34"/>
      <c r="E52" s="36" t="s">
        <v>553</v>
      </c>
      <c r="J52" s="35"/>
    </row>
    <row r="53" spans="1:16" ht="409.5" x14ac:dyDescent="0.25">
      <c r="A53" s="27" t="s">
        <v>75</v>
      </c>
      <c r="B53" s="34"/>
      <c r="E53" s="29" t="s">
        <v>228</v>
      </c>
      <c r="J53" s="35"/>
    </row>
    <row r="54" spans="1:16" x14ac:dyDescent="0.25">
      <c r="A54" s="27" t="s">
        <v>66</v>
      </c>
      <c r="B54" s="27">
        <v>12</v>
      </c>
      <c r="C54" s="28" t="s">
        <v>235</v>
      </c>
      <c r="D54" s="27" t="s">
        <v>68</v>
      </c>
      <c r="E54" s="29" t="s">
        <v>236</v>
      </c>
      <c r="F54" s="30" t="s">
        <v>198</v>
      </c>
      <c r="G54" s="31">
        <v>190.34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ht="30" x14ac:dyDescent="0.25">
      <c r="A55" s="27" t="s">
        <v>71</v>
      </c>
      <c r="B55" s="34"/>
      <c r="E55" s="29" t="s">
        <v>554</v>
      </c>
      <c r="J55" s="35"/>
    </row>
    <row r="56" spans="1:16" x14ac:dyDescent="0.25">
      <c r="A56" s="27" t="s">
        <v>73</v>
      </c>
      <c r="B56" s="34"/>
      <c r="E56" s="36" t="s">
        <v>555</v>
      </c>
      <c r="J56" s="35"/>
    </row>
    <row r="57" spans="1:16" ht="409.5" x14ac:dyDescent="0.25">
      <c r="A57" s="27" t="s">
        <v>75</v>
      </c>
      <c r="B57" s="34"/>
      <c r="E57" s="29" t="s">
        <v>239</v>
      </c>
      <c r="J57" s="35"/>
    </row>
    <row r="58" spans="1:16" x14ac:dyDescent="0.25">
      <c r="A58" s="27" t="s">
        <v>66</v>
      </c>
      <c r="B58" s="27">
        <v>13</v>
      </c>
      <c r="C58" s="28" t="s">
        <v>235</v>
      </c>
      <c r="D58" s="27" t="s">
        <v>77</v>
      </c>
      <c r="E58" s="29" t="s">
        <v>236</v>
      </c>
      <c r="F58" s="30" t="s">
        <v>198</v>
      </c>
      <c r="G58" s="31">
        <v>65.251000000000005</v>
      </c>
      <c r="H58" s="32">
        <v>0</v>
      </c>
      <c r="I58" s="32">
        <f>ROUND(G58*H58,P4)</f>
        <v>0</v>
      </c>
      <c r="J58" s="30" t="s">
        <v>176</v>
      </c>
      <c r="O58" s="33">
        <f>I58*0.21</f>
        <v>0</v>
      </c>
      <c r="P58">
        <v>3</v>
      </c>
    </row>
    <row r="59" spans="1:16" x14ac:dyDescent="0.25">
      <c r="A59" s="27" t="s">
        <v>71</v>
      </c>
      <c r="B59" s="34"/>
      <c r="E59" s="29" t="s">
        <v>556</v>
      </c>
      <c r="J59" s="35"/>
    </row>
    <row r="60" spans="1:16" x14ac:dyDescent="0.25">
      <c r="A60" s="27" t="s">
        <v>73</v>
      </c>
      <c r="B60" s="34"/>
      <c r="E60" s="36" t="s">
        <v>549</v>
      </c>
      <c r="J60" s="35"/>
    </row>
    <row r="61" spans="1:16" ht="409.5" x14ac:dyDescent="0.25">
      <c r="A61" s="27" t="s">
        <v>75</v>
      </c>
      <c r="B61" s="34"/>
      <c r="E61" s="29" t="s">
        <v>239</v>
      </c>
      <c r="J61" s="35"/>
    </row>
    <row r="62" spans="1:16" x14ac:dyDescent="0.25">
      <c r="A62" s="27" t="s">
        <v>66</v>
      </c>
      <c r="B62" s="27">
        <v>14</v>
      </c>
      <c r="C62" s="28" t="s">
        <v>235</v>
      </c>
      <c r="D62" s="27" t="s">
        <v>81</v>
      </c>
      <c r="E62" s="29" t="s">
        <v>236</v>
      </c>
      <c r="F62" s="30" t="s">
        <v>198</v>
      </c>
      <c r="G62" s="31">
        <v>137.87899999999999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x14ac:dyDescent="0.25">
      <c r="A63" s="27" t="s">
        <v>71</v>
      </c>
      <c r="B63" s="34"/>
      <c r="E63" s="29" t="s">
        <v>557</v>
      </c>
      <c r="J63" s="35"/>
    </row>
    <row r="64" spans="1:16" x14ac:dyDescent="0.25">
      <c r="A64" s="27" t="s">
        <v>73</v>
      </c>
      <c r="B64" s="34"/>
      <c r="E64" s="36" t="s">
        <v>558</v>
      </c>
      <c r="J64" s="35"/>
    </row>
    <row r="65" spans="1:16" ht="409.5" x14ac:dyDescent="0.25">
      <c r="A65" s="27" t="s">
        <v>75</v>
      </c>
      <c r="B65" s="34"/>
      <c r="E65" s="29" t="s">
        <v>239</v>
      </c>
      <c r="J65" s="35"/>
    </row>
    <row r="66" spans="1:16" x14ac:dyDescent="0.25">
      <c r="A66" s="27" t="s">
        <v>66</v>
      </c>
      <c r="B66" s="27">
        <v>15</v>
      </c>
      <c r="C66" s="28" t="s">
        <v>559</v>
      </c>
      <c r="D66" s="27" t="s">
        <v>79</v>
      </c>
      <c r="E66" s="29" t="s">
        <v>236</v>
      </c>
      <c r="F66" s="30" t="s">
        <v>198</v>
      </c>
      <c r="G66" s="31">
        <v>32.960999999999999</v>
      </c>
      <c r="H66" s="32">
        <v>0</v>
      </c>
      <c r="I66" s="32">
        <f>ROUND(G66*H66,P4)</f>
        <v>0</v>
      </c>
      <c r="J66" s="27"/>
      <c r="O66" s="33">
        <f>I66*0.21</f>
        <v>0</v>
      </c>
      <c r="P66">
        <v>3</v>
      </c>
    </row>
    <row r="67" spans="1:16" x14ac:dyDescent="0.25">
      <c r="A67" s="27" t="s">
        <v>71</v>
      </c>
      <c r="B67" s="34"/>
      <c r="E67" s="29" t="s">
        <v>560</v>
      </c>
      <c r="J67" s="35"/>
    </row>
    <row r="68" spans="1:16" x14ac:dyDescent="0.25">
      <c r="A68" s="27" t="s">
        <v>73</v>
      </c>
      <c r="B68" s="34"/>
      <c r="E68" s="36" t="s">
        <v>561</v>
      </c>
      <c r="J68" s="35"/>
    </row>
    <row r="69" spans="1:16" ht="409.5" x14ac:dyDescent="0.25">
      <c r="A69" s="27" t="s">
        <v>75</v>
      </c>
      <c r="B69" s="34"/>
      <c r="E69" s="29" t="s">
        <v>239</v>
      </c>
      <c r="J69" s="35"/>
    </row>
    <row r="70" spans="1:16" x14ac:dyDescent="0.25">
      <c r="A70" s="27" t="s">
        <v>66</v>
      </c>
      <c r="B70" s="27">
        <v>16</v>
      </c>
      <c r="C70" s="28" t="s">
        <v>562</v>
      </c>
      <c r="D70" s="27" t="s">
        <v>84</v>
      </c>
      <c r="E70" s="29" t="s">
        <v>563</v>
      </c>
      <c r="F70" s="30" t="s">
        <v>198</v>
      </c>
      <c r="G70" s="31">
        <v>9.69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30" x14ac:dyDescent="0.25">
      <c r="A71" s="27" t="s">
        <v>71</v>
      </c>
      <c r="B71" s="34"/>
      <c r="E71" s="29" t="s">
        <v>564</v>
      </c>
      <c r="J71" s="35"/>
    </row>
    <row r="72" spans="1:16" x14ac:dyDescent="0.25">
      <c r="A72" s="27" t="s">
        <v>73</v>
      </c>
      <c r="B72" s="34"/>
      <c r="E72" s="36" t="s">
        <v>565</v>
      </c>
      <c r="J72" s="35"/>
    </row>
    <row r="73" spans="1:16" ht="409.5" x14ac:dyDescent="0.25">
      <c r="A73" s="27" t="s">
        <v>75</v>
      </c>
      <c r="B73" s="34"/>
      <c r="E73" s="29" t="s">
        <v>566</v>
      </c>
      <c r="J73" s="35"/>
    </row>
    <row r="74" spans="1:16" x14ac:dyDescent="0.25">
      <c r="A74" s="27" t="s">
        <v>66</v>
      </c>
      <c r="B74" s="27">
        <v>17</v>
      </c>
      <c r="C74" s="28" t="s">
        <v>567</v>
      </c>
      <c r="D74" s="27" t="s">
        <v>84</v>
      </c>
      <c r="E74" s="29" t="s">
        <v>568</v>
      </c>
      <c r="F74" s="30" t="s">
        <v>198</v>
      </c>
      <c r="G74" s="31">
        <v>0.51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45" x14ac:dyDescent="0.25">
      <c r="A75" s="27" t="s">
        <v>71</v>
      </c>
      <c r="B75" s="34"/>
      <c r="E75" s="29" t="s">
        <v>569</v>
      </c>
      <c r="J75" s="35"/>
    </row>
    <row r="76" spans="1:16" x14ac:dyDescent="0.25">
      <c r="A76" s="27" t="s">
        <v>73</v>
      </c>
      <c r="B76" s="34"/>
      <c r="E76" s="36" t="s">
        <v>570</v>
      </c>
      <c r="J76" s="35"/>
    </row>
    <row r="77" spans="1:16" ht="409.5" x14ac:dyDescent="0.25">
      <c r="A77" s="27" t="s">
        <v>75</v>
      </c>
      <c r="B77" s="34"/>
      <c r="E77" s="29" t="s">
        <v>566</v>
      </c>
      <c r="J77" s="35"/>
    </row>
    <row r="78" spans="1:16" x14ac:dyDescent="0.25">
      <c r="A78" s="27" t="s">
        <v>66</v>
      </c>
      <c r="B78" s="27">
        <v>18</v>
      </c>
      <c r="C78" s="28" t="s">
        <v>571</v>
      </c>
      <c r="D78" s="27" t="s">
        <v>84</v>
      </c>
      <c r="E78" s="29" t="s">
        <v>572</v>
      </c>
      <c r="F78" s="30" t="s">
        <v>198</v>
      </c>
      <c r="G78" s="31">
        <v>142.99</v>
      </c>
      <c r="H78" s="32">
        <v>0</v>
      </c>
      <c r="I78" s="32">
        <f>ROUND(G78*H78,P4)</f>
        <v>0</v>
      </c>
      <c r="J78" s="30" t="s">
        <v>176</v>
      </c>
      <c r="O78" s="33">
        <f>I78*0.21</f>
        <v>0</v>
      </c>
      <c r="P78">
        <v>3</v>
      </c>
    </row>
    <row r="79" spans="1:16" ht="105" x14ac:dyDescent="0.25">
      <c r="A79" s="27" t="s">
        <v>71</v>
      </c>
      <c r="B79" s="34"/>
      <c r="E79" s="29" t="s">
        <v>573</v>
      </c>
      <c r="J79" s="35"/>
    </row>
    <row r="80" spans="1:16" x14ac:dyDescent="0.25">
      <c r="A80" s="27" t="s">
        <v>73</v>
      </c>
      <c r="B80" s="34"/>
      <c r="E80" s="36" t="s">
        <v>574</v>
      </c>
      <c r="J80" s="35"/>
    </row>
    <row r="81" spans="1:16" ht="409.5" x14ac:dyDescent="0.25">
      <c r="A81" s="27" t="s">
        <v>75</v>
      </c>
      <c r="B81" s="34"/>
      <c r="E81" s="29" t="s">
        <v>575</v>
      </c>
      <c r="J81" s="35"/>
    </row>
    <row r="82" spans="1:16" x14ac:dyDescent="0.25">
      <c r="A82" s="27" t="s">
        <v>66</v>
      </c>
      <c r="B82" s="27">
        <v>19</v>
      </c>
      <c r="C82" s="28" t="s">
        <v>576</v>
      </c>
      <c r="D82" s="27" t="s">
        <v>84</v>
      </c>
      <c r="E82" s="29" t="s">
        <v>577</v>
      </c>
      <c r="F82" s="30" t="s">
        <v>198</v>
      </c>
      <c r="G82" s="31">
        <v>53.83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ht="45" x14ac:dyDescent="0.25">
      <c r="A83" s="27" t="s">
        <v>71</v>
      </c>
      <c r="B83" s="34"/>
      <c r="E83" s="29" t="s">
        <v>578</v>
      </c>
      <c r="J83" s="35"/>
    </row>
    <row r="84" spans="1:16" x14ac:dyDescent="0.25">
      <c r="A84" s="27" t="s">
        <v>73</v>
      </c>
      <c r="B84" s="34"/>
      <c r="E84" s="36" t="s">
        <v>579</v>
      </c>
      <c r="J84" s="35"/>
    </row>
    <row r="85" spans="1:16" ht="409.5" x14ac:dyDescent="0.25">
      <c r="A85" s="27" t="s">
        <v>75</v>
      </c>
      <c r="B85" s="34"/>
      <c r="E85" s="29" t="s">
        <v>575</v>
      </c>
      <c r="J85" s="35"/>
    </row>
    <row r="86" spans="1:16" x14ac:dyDescent="0.25">
      <c r="A86" s="27" t="s">
        <v>66</v>
      </c>
      <c r="B86" s="27">
        <v>20</v>
      </c>
      <c r="C86" s="28" t="s">
        <v>257</v>
      </c>
      <c r="D86" s="27" t="s">
        <v>84</v>
      </c>
      <c r="E86" s="29" t="s">
        <v>258</v>
      </c>
      <c r="F86" s="30" t="s">
        <v>198</v>
      </c>
      <c r="G86" s="31">
        <v>176.04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580</v>
      </c>
      <c r="J87" s="35"/>
    </row>
    <row r="88" spans="1:16" x14ac:dyDescent="0.25">
      <c r="A88" s="27" t="s">
        <v>73</v>
      </c>
      <c r="B88" s="34"/>
      <c r="E88" s="36" t="s">
        <v>581</v>
      </c>
      <c r="J88" s="35"/>
    </row>
    <row r="89" spans="1:16" ht="409.5" x14ac:dyDescent="0.25">
      <c r="A89" s="27" t="s">
        <v>75</v>
      </c>
      <c r="B89" s="34"/>
      <c r="E89" s="29" t="s">
        <v>261</v>
      </c>
      <c r="J89" s="35"/>
    </row>
    <row r="90" spans="1:16" x14ac:dyDescent="0.25">
      <c r="A90" s="27" t="s">
        <v>66</v>
      </c>
      <c r="B90" s="27">
        <v>21</v>
      </c>
      <c r="C90" s="28" t="s">
        <v>262</v>
      </c>
      <c r="D90" s="27" t="s">
        <v>68</v>
      </c>
      <c r="E90" s="29" t="s">
        <v>263</v>
      </c>
      <c r="F90" s="30" t="s">
        <v>198</v>
      </c>
      <c r="G90" s="31">
        <v>190.34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x14ac:dyDescent="0.25">
      <c r="A91" s="27" t="s">
        <v>71</v>
      </c>
      <c r="B91" s="34"/>
      <c r="E91" s="29" t="s">
        <v>582</v>
      </c>
      <c r="J91" s="35"/>
    </row>
    <row r="92" spans="1:16" x14ac:dyDescent="0.25">
      <c r="A92" s="27" t="s">
        <v>73</v>
      </c>
      <c r="B92" s="34"/>
      <c r="E92" s="36" t="s">
        <v>555</v>
      </c>
      <c r="J92" s="35"/>
    </row>
    <row r="93" spans="1:16" ht="285" x14ac:dyDescent="0.25">
      <c r="A93" s="27" t="s">
        <v>75</v>
      </c>
      <c r="B93" s="34"/>
      <c r="E93" s="29" t="s">
        <v>265</v>
      </c>
      <c r="J93" s="35"/>
    </row>
    <row r="94" spans="1:16" x14ac:dyDescent="0.25">
      <c r="A94" s="27" t="s">
        <v>66</v>
      </c>
      <c r="B94" s="27">
        <v>22</v>
      </c>
      <c r="C94" s="28" t="s">
        <v>262</v>
      </c>
      <c r="D94" s="27" t="s">
        <v>77</v>
      </c>
      <c r="E94" s="29" t="s">
        <v>263</v>
      </c>
      <c r="F94" s="30" t="s">
        <v>198</v>
      </c>
      <c r="G94" s="31">
        <v>137.87899999999999</v>
      </c>
      <c r="H94" s="32">
        <v>0</v>
      </c>
      <c r="I94" s="32">
        <f>ROUND(G94*H94,P4)</f>
        <v>0</v>
      </c>
      <c r="J94" s="30" t="s">
        <v>176</v>
      </c>
      <c r="O94" s="33">
        <f>I94*0.21</f>
        <v>0</v>
      </c>
      <c r="P94">
        <v>3</v>
      </c>
    </row>
    <row r="95" spans="1:16" ht="45" x14ac:dyDescent="0.25">
      <c r="A95" s="27" t="s">
        <v>71</v>
      </c>
      <c r="B95" s="34"/>
      <c r="E95" s="29" t="s">
        <v>583</v>
      </c>
      <c r="J95" s="35"/>
    </row>
    <row r="96" spans="1:16" x14ac:dyDescent="0.25">
      <c r="A96" s="27" t="s">
        <v>73</v>
      </c>
      <c r="B96" s="34"/>
      <c r="E96" s="36" t="s">
        <v>558</v>
      </c>
      <c r="J96" s="35"/>
    </row>
    <row r="97" spans="1:16" ht="285" x14ac:dyDescent="0.25">
      <c r="A97" s="27" t="s">
        <v>75</v>
      </c>
      <c r="B97" s="34"/>
      <c r="E97" s="29" t="s">
        <v>265</v>
      </c>
      <c r="J97" s="35"/>
    </row>
    <row r="98" spans="1:16" x14ac:dyDescent="0.25">
      <c r="A98" s="27" t="s">
        <v>66</v>
      </c>
      <c r="B98" s="27">
        <v>23</v>
      </c>
      <c r="C98" s="28" t="s">
        <v>262</v>
      </c>
      <c r="D98" s="27" t="s">
        <v>79</v>
      </c>
      <c r="E98" s="29" t="s">
        <v>263</v>
      </c>
      <c r="F98" s="30" t="s">
        <v>198</v>
      </c>
      <c r="G98" s="31">
        <v>65.251000000000005</v>
      </c>
      <c r="H98" s="32">
        <v>0</v>
      </c>
      <c r="I98" s="32">
        <f>ROUND(G98*H98,P4)</f>
        <v>0</v>
      </c>
      <c r="J98" s="30" t="s">
        <v>176</v>
      </c>
      <c r="O98" s="33">
        <f>I98*0.21</f>
        <v>0</v>
      </c>
      <c r="P98">
        <v>3</v>
      </c>
    </row>
    <row r="99" spans="1:16" x14ac:dyDescent="0.25">
      <c r="A99" s="27" t="s">
        <v>71</v>
      </c>
      <c r="B99" s="34"/>
      <c r="E99" s="29" t="s">
        <v>584</v>
      </c>
      <c r="J99" s="35"/>
    </row>
    <row r="100" spans="1:16" x14ac:dyDescent="0.25">
      <c r="A100" s="27" t="s">
        <v>73</v>
      </c>
      <c r="B100" s="34"/>
      <c r="E100" s="36" t="s">
        <v>549</v>
      </c>
      <c r="J100" s="35"/>
    </row>
    <row r="101" spans="1:16" ht="285" x14ac:dyDescent="0.25">
      <c r="A101" s="27" t="s">
        <v>75</v>
      </c>
      <c r="B101" s="34"/>
      <c r="E101" s="29" t="s">
        <v>265</v>
      </c>
      <c r="J101" s="35"/>
    </row>
    <row r="102" spans="1:16" x14ac:dyDescent="0.25">
      <c r="A102" s="27" t="s">
        <v>66</v>
      </c>
      <c r="B102" s="27">
        <v>24</v>
      </c>
      <c r="C102" s="28" t="s">
        <v>262</v>
      </c>
      <c r="D102" s="27" t="s">
        <v>81</v>
      </c>
      <c r="E102" s="29" t="s">
        <v>263</v>
      </c>
      <c r="F102" s="30" t="s">
        <v>198</v>
      </c>
      <c r="G102" s="31">
        <v>195.155</v>
      </c>
      <c r="H102" s="32">
        <v>0</v>
      </c>
      <c r="I102" s="32">
        <f>ROUND(G102*H102,P4)</f>
        <v>0</v>
      </c>
      <c r="J102" s="30" t="s">
        <v>176</v>
      </c>
      <c r="O102" s="33">
        <f>I102*0.21</f>
        <v>0</v>
      </c>
      <c r="P102">
        <v>3</v>
      </c>
    </row>
    <row r="103" spans="1:16" x14ac:dyDescent="0.25">
      <c r="A103" s="27" t="s">
        <v>71</v>
      </c>
      <c r="B103" s="34"/>
      <c r="E103" s="29" t="s">
        <v>585</v>
      </c>
      <c r="J103" s="35"/>
    </row>
    <row r="104" spans="1:16" x14ac:dyDescent="0.25">
      <c r="A104" s="27" t="s">
        <v>73</v>
      </c>
      <c r="B104" s="34"/>
      <c r="E104" s="36" t="s">
        <v>586</v>
      </c>
      <c r="J104" s="35"/>
    </row>
    <row r="105" spans="1:16" ht="285" x14ac:dyDescent="0.25">
      <c r="A105" s="27" t="s">
        <v>75</v>
      </c>
      <c r="B105" s="34"/>
      <c r="E105" s="29" t="s">
        <v>265</v>
      </c>
      <c r="J105" s="35"/>
    </row>
    <row r="106" spans="1:16" x14ac:dyDescent="0.25">
      <c r="A106" s="27" t="s">
        <v>66</v>
      </c>
      <c r="B106" s="27">
        <v>25</v>
      </c>
      <c r="C106" s="28" t="s">
        <v>277</v>
      </c>
      <c r="D106" s="27" t="s">
        <v>84</v>
      </c>
      <c r="E106" s="29" t="s">
        <v>278</v>
      </c>
      <c r="F106" s="30" t="s">
        <v>198</v>
      </c>
      <c r="G106" s="31">
        <v>14.3</v>
      </c>
      <c r="H106" s="32">
        <v>0</v>
      </c>
      <c r="I106" s="32">
        <f>ROUND(G106*H106,P4)</f>
        <v>0</v>
      </c>
      <c r="J106" s="30" t="s">
        <v>176</v>
      </c>
      <c r="O106" s="33">
        <f>I106*0.21</f>
        <v>0</v>
      </c>
      <c r="P106">
        <v>3</v>
      </c>
    </row>
    <row r="107" spans="1:16" ht="30" x14ac:dyDescent="0.25">
      <c r="A107" s="27" t="s">
        <v>71</v>
      </c>
      <c r="B107" s="34"/>
      <c r="E107" s="29" t="s">
        <v>587</v>
      </c>
      <c r="J107" s="35"/>
    </row>
    <row r="108" spans="1:16" x14ac:dyDescent="0.25">
      <c r="A108" s="27" t="s">
        <v>73</v>
      </c>
      <c r="B108" s="34"/>
      <c r="E108" s="36" t="s">
        <v>588</v>
      </c>
      <c r="J108" s="35"/>
    </row>
    <row r="109" spans="1:16" ht="390" x14ac:dyDescent="0.25">
      <c r="A109" s="27" t="s">
        <v>75</v>
      </c>
      <c r="B109" s="34"/>
      <c r="E109" s="29" t="s">
        <v>281</v>
      </c>
      <c r="J109" s="35"/>
    </row>
    <row r="110" spans="1:16" x14ac:dyDescent="0.25">
      <c r="A110" s="27" t="s">
        <v>66</v>
      </c>
      <c r="B110" s="27">
        <v>26</v>
      </c>
      <c r="C110" s="28" t="s">
        <v>589</v>
      </c>
      <c r="D110" s="27" t="s">
        <v>84</v>
      </c>
      <c r="E110" s="29" t="s">
        <v>590</v>
      </c>
      <c r="F110" s="30" t="s">
        <v>198</v>
      </c>
      <c r="G110" s="31">
        <v>137.87899999999999</v>
      </c>
      <c r="H110" s="32">
        <v>0</v>
      </c>
      <c r="I110" s="32">
        <f>ROUND(G110*H110,P4)</f>
        <v>0</v>
      </c>
      <c r="J110" s="30" t="s">
        <v>176</v>
      </c>
      <c r="O110" s="33">
        <f>I110*0.21</f>
        <v>0</v>
      </c>
      <c r="P110">
        <v>3</v>
      </c>
    </row>
    <row r="111" spans="1:16" ht="60" x14ac:dyDescent="0.25">
      <c r="A111" s="27" t="s">
        <v>71</v>
      </c>
      <c r="B111" s="34"/>
      <c r="E111" s="29" t="s">
        <v>591</v>
      </c>
      <c r="J111" s="35"/>
    </row>
    <row r="112" spans="1:16" x14ac:dyDescent="0.25">
      <c r="A112" s="27" t="s">
        <v>73</v>
      </c>
      <c r="B112" s="34"/>
      <c r="E112" s="36" t="s">
        <v>558</v>
      </c>
      <c r="J112" s="35"/>
    </row>
    <row r="113" spans="1:16" ht="375" x14ac:dyDescent="0.25">
      <c r="A113" s="27" t="s">
        <v>75</v>
      </c>
      <c r="B113" s="34"/>
      <c r="E113" s="29" t="s">
        <v>592</v>
      </c>
      <c r="J113" s="35"/>
    </row>
    <row r="114" spans="1:16" x14ac:dyDescent="0.25">
      <c r="A114" s="27" t="s">
        <v>66</v>
      </c>
      <c r="B114" s="27">
        <v>27</v>
      </c>
      <c r="C114" s="28" t="s">
        <v>593</v>
      </c>
      <c r="D114" s="27" t="s">
        <v>84</v>
      </c>
      <c r="E114" s="29" t="s">
        <v>594</v>
      </c>
      <c r="F114" s="30" t="s">
        <v>198</v>
      </c>
      <c r="G114" s="31">
        <v>29.475000000000001</v>
      </c>
      <c r="H114" s="32">
        <v>0</v>
      </c>
      <c r="I114" s="32">
        <f>ROUND(G114*H114,P4)</f>
        <v>0</v>
      </c>
      <c r="J114" s="30" t="s">
        <v>176</v>
      </c>
      <c r="O114" s="33">
        <f>I114*0.21</f>
        <v>0</v>
      </c>
      <c r="P114">
        <v>3</v>
      </c>
    </row>
    <row r="115" spans="1:16" ht="45" x14ac:dyDescent="0.25">
      <c r="A115" s="27" t="s">
        <v>71</v>
      </c>
      <c r="B115" s="34"/>
      <c r="E115" s="29" t="s">
        <v>595</v>
      </c>
      <c r="J115" s="35"/>
    </row>
    <row r="116" spans="1:16" x14ac:dyDescent="0.25">
      <c r="A116" s="27" t="s">
        <v>73</v>
      </c>
      <c r="B116" s="34"/>
      <c r="E116" s="36" t="s">
        <v>596</v>
      </c>
      <c r="J116" s="35"/>
    </row>
    <row r="117" spans="1:16" ht="409.5" x14ac:dyDescent="0.25">
      <c r="A117" s="27" t="s">
        <v>75</v>
      </c>
      <c r="B117" s="34"/>
      <c r="E117" s="29" t="s">
        <v>597</v>
      </c>
      <c r="J117" s="35"/>
    </row>
    <row r="118" spans="1:16" x14ac:dyDescent="0.25">
      <c r="A118" s="27" t="s">
        <v>66</v>
      </c>
      <c r="B118" s="27">
        <v>28</v>
      </c>
      <c r="C118" s="28" t="s">
        <v>282</v>
      </c>
      <c r="D118" s="27" t="s">
        <v>68</v>
      </c>
      <c r="E118" s="29" t="s">
        <v>283</v>
      </c>
      <c r="F118" s="30" t="s">
        <v>165</v>
      </c>
      <c r="G118" s="31">
        <v>920.71500000000003</v>
      </c>
      <c r="H118" s="32">
        <v>0</v>
      </c>
      <c r="I118" s="32">
        <f>ROUND(G118*H118,P4)</f>
        <v>0</v>
      </c>
      <c r="J118" s="30" t="s">
        <v>176</v>
      </c>
      <c r="O118" s="33">
        <f>I118*0.21</f>
        <v>0</v>
      </c>
      <c r="P118">
        <v>3</v>
      </c>
    </row>
    <row r="119" spans="1:16" ht="60" x14ac:dyDescent="0.25">
      <c r="A119" s="27" t="s">
        <v>71</v>
      </c>
      <c r="B119" s="34"/>
      <c r="E119" s="29" t="s">
        <v>598</v>
      </c>
      <c r="J119" s="35"/>
    </row>
    <row r="120" spans="1:16" x14ac:dyDescent="0.25">
      <c r="A120" s="27" t="s">
        <v>73</v>
      </c>
      <c r="B120" s="34"/>
      <c r="E120" s="36" t="s">
        <v>599</v>
      </c>
      <c r="J120" s="35"/>
    </row>
    <row r="121" spans="1:16" ht="75" x14ac:dyDescent="0.25">
      <c r="A121" s="27" t="s">
        <v>75</v>
      </c>
      <c r="B121" s="34"/>
      <c r="E121" s="29" t="s">
        <v>286</v>
      </c>
      <c r="J121" s="35"/>
    </row>
    <row r="122" spans="1:16" x14ac:dyDescent="0.25">
      <c r="A122" s="27" t="s">
        <v>66</v>
      </c>
      <c r="B122" s="27">
        <v>29</v>
      </c>
      <c r="C122" s="28" t="s">
        <v>282</v>
      </c>
      <c r="D122" s="27" t="s">
        <v>77</v>
      </c>
      <c r="E122" s="29" t="s">
        <v>283</v>
      </c>
      <c r="F122" s="30" t="s">
        <v>165</v>
      </c>
      <c r="G122" s="31">
        <v>40.646999999999998</v>
      </c>
      <c r="H122" s="32">
        <v>0</v>
      </c>
      <c r="I122" s="32">
        <f>ROUND(G122*H122,P4)</f>
        <v>0</v>
      </c>
      <c r="J122" s="30" t="s">
        <v>176</v>
      </c>
      <c r="O122" s="33">
        <f>I122*0.21</f>
        <v>0</v>
      </c>
      <c r="P122">
        <v>3</v>
      </c>
    </row>
    <row r="123" spans="1:16" ht="30" x14ac:dyDescent="0.25">
      <c r="A123" s="27" t="s">
        <v>71</v>
      </c>
      <c r="B123" s="34"/>
      <c r="E123" s="29" t="s">
        <v>600</v>
      </c>
      <c r="J123" s="35"/>
    </row>
    <row r="124" spans="1:16" x14ac:dyDescent="0.25">
      <c r="A124" s="27" t="s">
        <v>73</v>
      </c>
      <c r="B124" s="34"/>
      <c r="E124" s="36" t="s">
        <v>601</v>
      </c>
      <c r="J124" s="35"/>
    </row>
    <row r="125" spans="1:16" ht="75" x14ac:dyDescent="0.25">
      <c r="A125" s="27" t="s">
        <v>75</v>
      </c>
      <c r="B125" s="34"/>
      <c r="E125" s="29" t="s">
        <v>286</v>
      </c>
      <c r="J125" s="35"/>
    </row>
    <row r="126" spans="1:16" x14ac:dyDescent="0.25">
      <c r="A126" s="27" t="s">
        <v>66</v>
      </c>
      <c r="B126" s="27">
        <v>30</v>
      </c>
      <c r="C126" s="28" t="s">
        <v>287</v>
      </c>
      <c r="D126" s="27" t="s">
        <v>84</v>
      </c>
      <c r="E126" s="29" t="s">
        <v>288</v>
      </c>
      <c r="F126" s="30" t="s">
        <v>165</v>
      </c>
      <c r="G126" s="31">
        <v>419.798</v>
      </c>
      <c r="H126" s="32">
        <v>0</v>
      </c>
      <c r="I126" s="32">
        <f>ROUND(G126*H126,P4)</f>
        <v>0</v>
      </c>
      <c r="J126" s="30" t="s">
        <v>176</v>
      </c>
      <c r="O126" s="33">
        <f>I126*0.21</f>
        <v>0</v>
      </c>
      <c r="P126">
        <v>3</v>
      </c>
    </row>
    <row r="127" spans="1:16" ht="45" x14ac:dyDescent="0.25">
      <c r="A127" s="27" t="s">
        <v>71</v>
      </c>
      <c r="B127" s="34"/>
      <c r="E127" s="29" t="s">
        <v>602</v>
      </c>
      <c r="J127" s="35"/>
    </row>
    <row r="128" spans="1:16" x14ac:dyDescent="0.25">
      <c r="A128" s="27" t="s">
        <v>73</v>
      </c>
      <c r="B128" s="34"/>
      <c r="E128" s="36" t="s">
        <v>603</v>
      </c>
      <c r="J128" s="35"/>
    </row>
    <row r="129" spans="1:16" ht="75" x14ac:dyDescent="0.25">
      <c r="A129" s="27" t="s">
        <v>75</v>
      </c>
      <c r="B129" s="34"/>
      <c r="E129" s="29" t="s">
        <v>291</v>
      </c>
      <c r="J129" s="35"/>
    </row>
    <row r="130" spans="1:16" x14ac:dyDescent="0.25">
      <c r="A130" s="27" t="s">
        <v>66</v>
      </c>
      <c r="B130" s="27">
        <v>31</v>
      </c>
      <c r="C130" s="28" t="s">
        <v>292</v>
      </c>
      <c r="D130" s="27" t="s">
        <v>84</v>
      </c>
      <c r="E130" s="29" t="s">
        <v>293</v>
      </c>
      <c r="F130" s="30" t="s">
        <v>165</v>
      </c>
      <c r="G130" s="31">
        <v>55.246000000000002</v>
      </c>
      <c r="H130" s="32">
        <v>0</v>
      </c>
      <c r="I130" s="32">
        <f>ROUND(G130*H130,P4)</f>
        <v>0</v>
      </c>
      <c r="J130" s="30" t="s">
        <v>176</v>
      </c>
      <c r="O130" s="33">
        <f>I130*0.21</f>
        <v>0</v>
      </c>
      <c r="P130">
        <v>3</v>
      </c>
    </row>
    <row r="131" spans="1:16" ht="45" x14ac:dyDescent="0.25">
      <c r="A131" s="27" t="s">
        <v>71</v>
      </c>
      <c r="B131" s="34"/>
      <c r="E131" s="29" t="s">
        <v>604</v>
      </c>
      <c r="J131" s="35"/>
    </row>
    <row r="132" spans="1:16" x14ac:dyDescent="0.25">
      <c r="A132" s="27" t="s">
        <v>73</v>
      </c>
      <c r="B132" s="34"/>
      <c r="E132" s="36" t="s">
        <v>605</v>
      </c>
      <c r="J132" s="35"/>
    </row>
    <row r="133" spans="1:16" ht="75" x14ac:dyDescent="0.25">
      <c r="A133" s="27" t="s">
        <v>75</v>
      </c>
      <c r="B133" s="34"/>
      <c r="E133" s="29" t="s">
        <v>296</v>
      </c>
      <c r="J133" s="35"/>
    </row>
    <row r="134" spans="1:16" x14ac:dyDescent="0.25">
      <c r="A134" s="27" t="s">
        <v>66</v>
      </c>
      <c r="B134" s="27">
        <v>32</v>
      </c>
      <c r="C134" s="28" t="s">
        <v>606</v>
      </c>
      <c r="D134" s="27" t="s">
        <v>84</v>
      </c>
      <c r="E134" s="29" t="s">
        <v>607</v>
      </c>
      <c r="F134" s="30" t="s">
        <v>165</v>
      </c>
      <c r="G134" s="31">
        <v>132.41999999999999</v>
      </c>
      <c r="H134" s="32">
        <v>0</v>
      </c>
      <c r="I134" s="32">
        <f>ROUND(G134*H134,P4)</f>
        <v>0</v>
      </c>
      <c r="J134" s="30" t="s">
        <v>176</v>
      </c>
      <c r="O134" s="33">
        <f>I134*0.21</f>
        <v>0</v>
      </c>
      <c r="P134">
        <v>3</v>
      </c>
    </row>
    <row r="135" spans="1:16" ht="45" x14ac:dyDescent="0.25">
      <c r="A135" s="27" t="s">
        <v>71</v>
      </c>
      <c r="B135" s="34"/>
      <c r="E135" s="29" t="s">
        <v>608</v>
      </c>
      <c r="J135" s="35"/>
    </row>
    <row r="136" spans="1:16" x14ac:dyDescent="0.25">
      <c r="A136" s="27" t="s">
        <v>73</v>
      </c>
      <c r="B136" s="34"/>
      <c r="E136" s="36" t="s">
        <v>609</v>
      </c>
      <c r="J136" s="35"/>
    </row>
    <row r="137" spans="1:16" ht="75" x14ac:dyDescent="0.25">
      <c r="A137" s="27" t="s">
        <v>75</v>
      </c>
      <c r="B137" s="34"/>
      <c r="E137" s="29" t="s">
        <v>296</v>
      </c>
      <c r="J137" s="35"/>
    </row>
    <row r="138" spans="1:16" x14ac:dyDescent="0.25">
      <c r="A138" s="27" t="s">
        <v>66</v>
      </c>
      <c r="B138" s="27">
        <v>33</v>
      </c>
      <c r="C138" s="28" t="s">
        <v>301</v>
      </c>
      <c r="D138" s="27" t="s">
        <v>84</v>
      </c>
      <c r="E138" s="29" t="s">
        <v>302</v>
      </c>
      <c r="F138" s="30" t="s">
        <v>165</v>
      </c>
      <c r="G138" s="31">
        <v>14.372</v>
      </c>
      <c r="H138" s="32">
        <v>0</v>
      </c>
      <c r="I138" s="32">
        <f>ROUND(G138*H138,P4)</f>
        <v>0</v>
      </c>
      <c r="J138" s="30" t="s">
        <v>176</v>
      </c>
      <c r="O138" s="33">
        <f>I138*0.21</f>
        <v>0</v>
      </c>
      <c r="P138">
        <v>3</v>
      </c>
    </row>
    <row r="139" spans="1:16" ht="45" x14ac:dyDescent="0.25">
      <c r="A139" s="27" t="s">
        <v>71</v>
      </c>
      <c r="B139" s="34"/>
      <c r="E139" s="29" t="s">
        <v>610</v>
      </c>
      <c r="J139" s="35"/>
    </row>
    <row r="140" spans="1:16" x14ac:dyDescent="0.25">
      <c r="A140" s="27" t="s">
        <v>73</v>
      </c>
      <c r="B140" s="34"/>
      <c r="E140" s="36" t="s">
        <v>611</v>
      </c>
      <c r="J140" s="35"/>
    </row>
    <row r="141" spans="1:16" ht="75" x14ac:dyDescent="0.25">
      <c r="A141" s="27" t="s">
        <v>75</v>
      </c>
      <c r="B141" s="34"/>
      <c r="E141" s="29" t="s">
        <v>296</v>
      </c>
      <c r="J141" s="35"/>
    </row>
    <row r="142" spans="1:16" x14ac:dyDescent="0.25">
      <c r="A142" s="27" t="s">
        <v>66</v>
      </c>
      <c r="B142" s="27">
        <v>34</v>
      </c>
      <c r="C142" s="28" t="s">
        <v>308</v>
      </c>
      <c r="D142" s="27" t="s">
        <v>84</v>
      </c>
      <c r="E142" s="29" t="s">
        <v>309</v>
      </c>
      <c r="F142" s="30" t="s">
        <v>165</v>
      </c>
      <c r="G142" s="31">
        <v>621.83600000000001</v>
      </c>
      <c r="H142" s="32">
        <v>0</v>
      </c>
      <c r="I142" s="32">
        <f>ROUND(G142*H142,P4)</f>
        <v>0</v>
      </c>
      <c r="J142" s="30" t="s">
        <v>176</v>
      </c>
      <c r="O142" s="33">
        <f>I142*0.21</f>
        <v>0</v>
      </c>
      <c r="P142">
        <v>3</v>
      </c>
    </row>
    <row r="143" spans="1:16" x14ac:dyDescent="0.25">
      <c r="A143" s="27" t="s">
        <v>71</v>
      </c>
      <c r="B143" s="34"/>
      <c r="E143" s="29" t="s">
        <v>612</v>
      </c>
      <c r="J143" s="35"/>
    </row>
    <row r="144" spans="1:16" x14ac:dyDescent="0.25">
      <c r="A144" s="27" t="s">
        <v>73</v>
      </c>
      <c r="B144" s="34"/>
      <c r="E144" s="36" t="s">
        <v>613</v>
      </c>
      <c r="J144" s="35"/>
    </row>
    <row r="145" spans="1:16" ht="75" x14ac:dyDescent="0.25">
      <c r="A145" s="27" t="s">
        <v>75</v>
      </c>
      <c r="B145" s="34"/>
      <c r="E145" s="29" t="s">
        <v>312</v>
      </c>
      <c r="J145" s="35"/>
    </row>
    <row r="146" spans="1:16" x14ac:dyDescent="0.25">
      <c r="A146" s="27" t="s">
        <v>66</v>
      </c>
      <c r="B146" s="27">
        <v>35</v>
      </c>
      <c r="C146" s="28" t="s">
        <v>313</v>
      </c>
      <c r="D146" s="27" t="s">
        <v>84</v>
      </c>
      <c r="E146" s="29" t="s">
        <v>314</v>
      </c>
      <c r="F146" s="30" t="s">
        <v>165</v>
      </c>
      <c r="G146" s="31">
        <v>1243.671</v>
      </c>
      <c r="H146" s="32">
        <v>0</v>
      </c>
      <c r="I146" s="32">
        <f>ROUND(G146*H146,P4)</f>
        <v>0</v>
      </c>
      <c r="J146" s="30" t="s">
        <v>176</v>
      </c>
      <c r="O146" s="33">
        <f>I146*0.21</f>
        <v>0</v>
      </c>
      <c r="P146">
        <v>3</v>
      </c>
    </row>
    <row r="147" spans="1:16" x14ac:dyDescent="0.25">
      <c r="A147" s="27" t="s">
        <v>71</v>
      </c>
      <c r="B147" s="34"/>
      <c r="E147" s="29" t="s">
        <v>315</v>
      </c>
      <c r="J147" s="35"/>
    </row>
    <row r="148" spans="1:16" x14ac:dyDescent="0.25">
      <c r="A148" s="27" t="s">
        <v>73</v>
      </c>
      <c r="B148" s="34"/>
      <c r="E148" s="36" t="s">
        <v>614</v>
      </c>
      <c r="J148" s="35"/>
    </row>
    <row r="149" spans="1:16" ht="90" x14ac:dyDescent="0.25">
      <c r="A149" s="27" t="s">
        <v>75</v>
      </c>
      <c r="B149" s="34"/>
      <c r="E149" s="29" t="s">
        <v>317</v>
      </c>
      <c r="J149" s="35"/>
    </row>
    <row r="150" spans="1:16" x14ac:dyDescent="0.25">
      <c r="A150" s="21" t="s">
        <v>63</v>
      </c>
      <c r="B150" s="22"/>
      <c r="C150" s="23" t="s">
        <v>323</v>
      </c>
      <c r="D150" s="24"/>
      <c r="E150" s="21" t="s">
        <v>324</v>
      </c>
      <c r="F150" s="24"/>
      <c r="G150" s="24"/>
      <c r="H150" s="24"/>
      <c r="I150" s="25">
        <f>SUMIFS(I151:I166,A151:A166,"P")</f>
        <v>0</v>
      </c>
      <c r="J150" s="26"/>
    </row>
    <row r="151" spans="1:16" x14ac:dyDescent="0.25">
      <c r="A151" s="27" t="s">
        <v>66</v>
      </c>
      <c r="B151" s="27">
        <v>36</v>
      </c>
      <c r="C151" s="28" t="s">
        <v>325</v>
      </c>
      <c r="D151" s="27" t="s">
        <v>84</v>
      </c>
      <c r="E151" s="29" t="s">
        <v>326</v>
      </c>
      <c r="F151" s="30" t="s">
        <v>165</v>
      </c>
      <c r="G151" s="31">
        <v>39.119999999999997</v>
      </c>
      <c r="H151" s="32">
        <v>0</v>
      </c>
      <c r="I151" s="32">
        <f>ROUND(G151*H151,P4)</f>
        <v>0</v>
      </c>
      <c r="J151" s="30" t="s">
        <v>176</v>
      </c>
      <c r="O151" s="33">
        <f>I151*0.21</f>
        <v>0</v>
      </c>
      <c r="P151">
        <v>3</v>
      </c>
    </row>
    <row r="152" spans="1:16" ht="45" x14ac:dyDescent="0.25">
      <c r="A152" s="27" t="s">
        <v>71</v>
      </c>
      <c r="B152" s="34"/>
      <c r="E152" s="29" t="s">
        <v>615</v>
      </c>
      <c r="J152" s="35"/>
    </row>
    <row r="153" spans="1:16" x14ac:dyDescent="0.25">
      <c r="A153" s="27" t="s">
        <v>73</v>
      </c>
      <c r="B153" s="34"/>
      <c r="E153" s="36" t="s">
        <v>616</v>
      </c>
      <c r="J153" s="35"/>
    </row>
    <row r="154" spans="1:16" ht="105" x14ac:dyDescent="0.25">
      <c r="A154" s="27" t="s">
        <v>75</v>
      </c>
      <c r="B154" s="34"/>
      <c r="E154" s="29" t="s">
        <v>329</v>
      </c>
      <c r="J154" s="35"/>
    </row>
    <row r="155" spans="1:16" x14ac:dyDescent="0.25">
      <c r="A155" s="27" t="s">
        <v>66</v>
      </c>
      <c r="B155" s="27">
        <v>37</v>
      </c>
      <c r="C155" s="28" t="s">
        <v>330</v>
      </c>
      <c r="D155" s="27" t="s">
        <v>84</v>
      </c>
      <c r="E155" s="29" t="s">
        <v>331</v>
      </c>
      <c r="F155" s="30" t="s">
        <v>332</v>
      </c>
      <c r="G155" s="31">
        <v>16.3</v>
      </c>
      <c r="H155" s="32">
        <v>0</v>
      </c>
      <c r="I155" s="32">
        <f>ROUND(G155*H155,P4)</f>
        <v>0</v>
      </c>
      <c r="J155" s="30" t="s">
        <v>176</v>
      </c>
      <c r="O155" s="33">
        <f>I155*0.21</f>
        <v>0</v>
      </c>
      <c r="P155">
        <v>3</v>
      </c>
    </row>
    <row r="156" spans="1:16" ht="30" x14ac:dyDescent="0.25">
      <c r="A156" s="27" t="s">
        <v>71</v>
      </c>
      <c r="B156" s="34"/>
      <c r="E156" s="29" t="s">
        <v>617</v>
      </c>
      <c r="J156" s="35"/>
    </row>
    <row r="157" spans="1:16" x14ac:dyDescent="0.25">
      <c r="A157" s="27" t="s">
        <v>73</v>
      </c>
      <c r="B157" s="34"/>
      <c r="E157" s="36" t="s">
        <v>618</v>
      </c>
      <c r="J157" s="35"/>
    </row>
    <row r="158" spans="1:16" ht="225" x14ac:dyDescent="0.25">
      <c r="A158" s="27" t="s">
        <v>75</v>
      </c>
      <c r="B158" s="34"/>
      <c r="E158" s="29" t="s">
        <v>335</v>
      </c>
      <c r="J158" s="35"/>
    </row>
    <row r="159" spans="1:16" x14ac:dyDescent="0.25">
      <c r="A159" s="27" t="s">
        <v>66</v>
      </c>
      <c r="B159" s="27">
        <v>38</v>
      </c>
      <c r="C159" s="28" t="s">
        <v>340</v>
      </c>
      <c r="D159" s="27" t="s">
        <v>84</v>
      </c>
      <c r="E159" s="29" t="s">
        <v>341</v>
      </c>
      <c r="F159" s="30" t="s">
        <v>165</v>
      </c>
      <c r="G159" s="31">
        <v>920.71500000000003</v>
      </c>
      <c r="H159" s="32">
        <v>0</v>
      </c>
      <c r="I159" s="32">
        <f>ROUND(G159*H159,P4)</f>
        <v>0</v>
      </c>
      <c r="J159" s="30" t="s">
        <v>176</v>
      </c>
      <c r="O159" s="33">
        <f>I159*0.21</f>
        <v>0</v>
      </c>
      <c r="P159">
        <v>3</v>
      </c>
    </row>
    <row r="160" spans="1:16" x14ac:dyDescent="0.25">
      <c r="A160" s="27" t="s">
        <v>71</v>
      </c>
      <c r="B160" s="34"/>
      <c r="E160" s="29" t="s">
        <v>619</v>
      </c>
      <c r="J160" s="35"/>
    </row>
    <row r="161" spans="1:16" x14ac:dyDescent="0.25">
      <c r="A161" s="27" t="s">
        <v>73</v>
      </c>
      <c r="B161" s="34"/>
      <c r="E161" s="36" t="s">
        <v>599</v>
      </c>
      <c r="J161" s="35"/>
    </row>
    <row r="162" spans="1:16" ht="105" x14ac:dyDescent="0.25">
      <c r="A162" s="27" t="s">
        <v>75</v>
      </c>
      <c r="B162" s="34"/>
      <c r="E162" s="29" t="s">
        <v>344</v>
      </c>
      <c r="J162" s="35"/>
    </row>
    <row r="163" spans="1:16" x14ac:dyDescent="0.25">
      <c r="A163" s="27" t="s">
        <v>66</v>
      </c>
      <c r="B163" s="27">
        <v>39</v>
      </c>
      <c r="C163" s="28" t="s">
        <v>620</v>
      </c>
      <c r="D163" s="27" t="s">
        <v>84</v>
      </c>
      <c r="E163" s="29" t="s">
        <v>621</v>
      </c>
      <c r="F163" s="30" t="s">
        <v>198</v>
      </c>
      <c r="G163" s="31">
        <v>3.84</v>
      </c>
      <c r="H163" s="32">
        <v>0</v>
      </c>
      <c r="I163" s="32">
        <f>ROUND(G163*H163,P4)</f>
        <v>0</v>
      </c>
      <c r="J163" s="30" t="s">
        <v>176</v>
      </c>
      <c r="O163" s="33">
        <f>I163*0.21</f>
        <v>0</v>
      </c>
      <c r="P163">
        <v>3</v>
      </c>
    </row>
    <row r="164" spans="1:16" ht="30" x14ac:dyDescent="0.25">
      <c r="A164" s="27" t="s">
        <v>71</v>
      </c>
      <c r="B164" s="34"/>
      <c r="E164" s="29" t="s">
        <v>622</v>
      </c>
      <c r="J164" s="35"/>
    </row>
    <row r="165" spans="1:16" x14ac:dyDescent="0.25">
      <c r="A165" s="27" t="s">
        <v>73</v>
      </c>
      <c r="B165" s="34"/>
      <c r="E165" s="36" t="s">
        <v>623</v>
      </c>
      <c r="J165" s="35"/>
    </row>
    <row r="166" spans="1:16" ht="409.5" x14ac:dyDescent="0.25">
      <c r="A166" s="27" t="s">
        <v>75</v>
      </c>
      <c r="B166" s="34"/>
      <c r="E166" s="29" t="s">
        <v>624</v>
      </c>
      <c r="J166" s="35"/>
    </row>
    <row r="167" spans="1:16" x14ac:dyDescent="0.25">
      <c r="A167" s="21" t="s">
        <v>63</v>
      </c>
      <c r="B167" s="22"/>
      <c r="C167" s="23" t="s">
        <v>625</v>
      </c>
      <c r="D167" s="24"/>
      <c r="E167" s="21" t="s">
        <v>626</v>
      </c>
      <c r="F167" s="24"/>
      <c r="G167" s="24"/>
      <c r="H167" s="24"/>
      <c r="I167" s="25">
        <f>SUMIFS(I168:I187,A168:A187,"P")</f>
        <v>0</v>
      </c>
      <c r="J167" s="26"/>
    </row>
    <row r="168" spans="1:16" x14ac:dyDescent="0.25">
      <c r="A168" s="27" t="s">
        <v>66</v>
      </c>
      <c r="B168" s="27">
        <v>40</v>
      </c>
      <c r="C168" s="28" t="s">
        <v>627</v>
      </c>
      <c r="D168" s="27" t="s">
        <v>84</v>
      </c>
      <c r="E168" s="29" t="s">
        <v>628</v>
      </c>
      <c r="F168" s="30" t="s">
        <v>198</v>
      </c>
      <c r="G168" s="31">
        <v>0.27</v>
      </c>
      <c r="H168" s="32">
        <v>0</v>
      </c>
      <c r="I168" s="32">
        <f>ROUND(G168*H168,P4)</f>
        <v>0</v>
      </c>
      <c r="J168" s="30" t="s">
        <v>176</v>
      </c>
      <c r="O168" s="33">
        <f>I168*0.21</f>
        <v>0</v>
      </c>
      <c r="P168">
        <v>3</v>
      </c>
    </row>
    <row r="169" spans="1:16" ht="45" x14ac:dyDescent="0.25">
      <c r="A169" s="27" t="s">
        <v>71</v>
      </c>
      <c r="B169" s="34"/>
      <c r="E169" s="29" t="s">
        <v>629</v>
      </c>
      <c r="J169" s="35"/>
    </row>
    <row r="170" spans="1:16" x14ac:dyDescent="0.25">
      <c r="A170" s="27" t="s">
        <v>73</v>
      </c>
      <c r="B170" s="34"/>
      <c r="E170" s="36" t="s">
        <v>630</v>
      </c>
      <c r="J170" s="35"/>
    </row>
    <row r="171" spans="1:16" ht="409.5" x14ac:dyDescent="0.25">
      <c r="A171" s="27" t="s">
        <v>75</v>
      </c>
      <c r="B171" s="34"/>
      <c r="E171" s="29" t="s">
        <v>624</v>
      </c>
      <c r="J171" s="35"/>
    </row>
    <row r="172" spans="1:16" x14ac:dyDescent="0.25">
      <c r="A172" s="27" t="s">
        <v>66</v>
      </c>
      <c r="B172" s="27">
        <v>41</v>
      </c>
      <c r="C172" s="28" t="s">
        <v>631</v>
      </c>
      <c r="D172" s="27" t="s">
        <v>84</v>
      </c>
      <c r="E172" s="29" t="s">
        <v>632</v>
      </c>
      <c r="F172" s="30" t="s">
        <v>198</v>
      </c>
      <c r="G172" s="31">
        <v>1.3380000000000001</v>
      </c>
      <c r="H172" s="32">
        <v>0</v>
      </c>
      <c r="I172" s="32">
        <f>ROUND(G172*H172,P4)</f>
        <v>0</v>
      </c>
      <c r="J172" s="30" t="s">
        <v>176</v>
      </c>
      <c r="O172" s="33">
        <f>I172*0.21</f>
        <v>0</v>
      </c>
      <c r="P172">
        <v>3</v>
      </c>
    </row>
    <row r="173" spans="1:16" ht="60" x14ac:dyDescent="0.25">
      <c r="A173" s="27" t="s">
        <v>71</v>
      </c>
      <c r="B173" s="34"/>
      <c r="E173" s="29" t="s">
        <v>633</v>
      </c>
      <c r="J173" s="35"/>
    </row>
    <row r="174" spans="1:16" x14ac:dyDescent="0.25">
      <c r="A174" s="27" t="s">
        <v>73</v>
      </c>
      <c r="B174" s="34"/>
      <c r="E174" s="36" t="s">
        <v>634</v>
      </c>
      <c r="J174" s="35"/>
    </row>
    <row r="175" spans="1:16" ht="409.5" x14ac:dyDescent="0.25">
      <c r="A175" s="27" t="s">
        <v>75</v>
      </c>
      <c r="B175" s="34"/>
      <c r="E175" s="29" t="s">
        <v>624</v>
      </c>
      <c r="J175" s="35"/>
    </row>
    <row r="176" spans="1:16" x14ac:dyDescent="0.25">
      <c r="A176" s="27" t="s">
        <v>66</v>
      </c>
      <c r="B176" s="27">
        <v>42</v>
      </c>
      <c r="C176" s="28" t="s">
        <v>635</v>
      </c>
      <c r="D176" s="27" t="s">
        <v>84</v>
      </c>
      <c r="E176" s="29" t="s">
        <v>636</v>
      </c>
      <c r="F176" s="30" t="s">
        <v>198</v>
      </c>
      <c r="G176" s="31">
        <v>7.1749999999999998</v>
      </c>
      <c r="H176" s="32">
        <v>0</v>
      </c>
      <c r="I176" s="32">
        <f>ROUND(G176*H176,P4)</f>
        <v>0</v>
      </c>
      <c r="J176" s="30" t="s">
        <v>176</v>
      </c>
      <c r="O176" s="33">
        <f>I176*0.21</f>
        <v>0</v>
      </c>
      <c r="P176">
        <v>3</v>
      </c>
    </row>
    <row r="177" spans="1:16" ht="120" x14ac:dyDescent="0.25">
      <c r="A177" s="27" t="s">
        <v>71</v>
      </c>
      <c r="B177" s="34"/>
      <c r="E177" s="29" t="s">
        <v>637</v>
      </c>
      <c r="J177" s="35"/>
    </row>
    <row r="178" spans="1:16" x14ac:dyDescent="0.25">
      <c r="A178" s="27" t="s">
        <v>73</v>
      </c>
      <c r="B178" s="34"/>
      <c r="E178" s="36" t="s">
        <v>638</v>
      </c>
      <c r="J178" s="35"/>
    </row>
    <row r="179" spans="1:16" ht="105" x14ac:dyDescent="0.25">
      <c r="A179" s="27" t="s">
        <v>75</v>
      </c>
      <c r="B179" s="34"/>
      <c r="E179" s="29" t="s">
        <v>639</v>
      </c>
      <c r="J179" s="35"/>
    </row>
    <row r="180" spans="1:16" x14ac:dyDescent="0.25">
      <c r="A180" s="27" t="s">
        <v>66</v>
      </c>
      <c r="B180" s="27">
        <v>43</v>
      </c>
      <c r="C180" s="28" t="s">
        <v>640</v>
      </c>
      <c r="D180" s="27" t="s">
        <v>84</v>
      </c>
      <c r="E180" s="29" t="s">
        <v>641</v>
      </c>
      <c r="F180" s="30" t="s">
        <v>198</v>
      </c>
      <c r="G180" s="31">
        <v>2.6760000000000002</v>
      </c>
      <c r="H180" s="32">
        <v>0</v>
      </c>
      <c r="I180" s="32">
        <f>ROUND(G180*H180,P4)</f>
        <v>0</v>
      </c>
      <c r="J180" s="30" t="s">
        <v>176</v>
      </c>
      <c r="O180" s="33">
        <f>I180*0.21</f>
        <v>0</v>
      </c>
      <c r="P180">
        <v>3</v>
      </c>
    </row>
    <row r="181" spans="1:16" ht="60" x14ac:dyDescent="0.25">
      <c r="A181" s="27" t="s">
        <v>71</v>
      </c>
      <c r="B181" s="34"/>
      <c r="E181" s="29" t="s">
        <v>642</v>
      </c>
      <c r="J181" s="35"/>
    </row>
    <row r="182" spans="1:16" x14ac:dyDescent="0.25">
      <c r="A182" s="27" t="s">
        <v>73</v>
      </c>
      <c r="B182" s="34"/>
      <c r="E182" s="36" t="s">
        <v>643</v>
      </c>
      <c r="J182" s="35"/>
    </row>
    <row r="183" spans="1:16" ht="180" x14ac:dyDescent="0.25">
      <c r="A183" s="27" t="s">
        <v>75</v>
      </c>
      <c r="B183" s="34"/>
      <c r="E183" s="29" t="s">
        <v>644</v>
      </c>
      <c r="J183" s="35"/>
    </row>
    <row r="184" spans="1:16" x14ac:dyDescent="0.25">
      <c r="A184" s="27" t="s">
        <v>66</v>
      </c>
      <c r="B184" s="27">
        <v>44</v>
      </c>
      <c r="C184" s="28" t="s">
        <v>645</v>
      </c>
      <c r="D184" s="27" t="s">
        <v>84</v>
      </c>
      <c r="E184" s="29" t="s">
        <v>646</v>
      </c>
      <c r="F184" s="30" t="s">
        <v>198</v>
      </c>
      <c r="G184" s="31">
        <v>1.7749999999999999</v>
      </c>
      <c r="H184" s="32">
        <v>0</v>
      </c>
      <c r="I184" s="32">
        <f>ROUND(G184*H184,P4)</f>
        <v>0</v>
      </c>
      <c r="J184" s="30" t="s">
        <v>176</v>
      </c>
      <c r="O184" s="33">
        <f>I184*0.21</f>
        <v>0</v>
      </c>
      <c r="P184">
        <v>3</v>
      </c>
    </row>
    <row r="185" spans="1:16" ht="30" x14ac:dyDescent="0.25">
      <c r="A185" s="27" t="s">
        <v>71</v>
      </c>
      <c r="B185" s="34"/>
      <c r="E185" s="29" t="s">
        <v>647</v>
      </c>
      <c r="J185" s="35"/>
    </row>
    <row r="186" spans="1:16" x14ac:dyDescent="0.25">
      <c r="A186" s="27" t="s">
        <v>73</v>
      </c>
      <c r="B186" s="34"/>
      <c r="E186" s="36" t="s">
        <v>648</v>
      </c>
      <c r="J186" s="35"/>
    </row>
    <row r="187" spans="1:16" ht="409.5" x14ac:dyDescent="0.25">
      <c r="A187" s="27" t="s">
        <v>75</v>
      </c>
      <c r="B187" s="34"/>
      <c r="E187" s="29" t="s">
        <v>649</v>
      </c>
      <c r="J187" s="35"/>
    </row>
    <row r="188" spans="1:16" x14ac:dyDescent="0.25">
      <c r="A188" s="21" t="s">
        <v>63</v>
      </c>
      <c r="B188" s="22"/>
      <c r="C188" s="23" t="s">
        <v>350</v>
      </c>
      <c r="D188" s="24"/>
      <c r="E188" s="21" t="s">
        <v>351</v>
      </c>
      <c r="F188" s="24"/>
      <c r="G188" s="24"/>
      <c r="H188" s="24"/>
      <c r="I188" s="25">
        <f>SUMIFS(I189:I248,A189:A248,"P")</f>
        <v>0</v>
      </c>
      <c r="J188" s="26"/>
    </row>
    <row r="189" spans="1:16" ht="30" x14ac:dyDescent="0.25">
      <c r="A189" s="27" t="s">
        <v>66</v>
      </c>
      <c r="B189" s="27">
        <v>45</v>
      </c>
      <c r="C189" s="28" t="s">
        <v>650</v>
      </c>
      <c r="D189" s="27" t="s">
        <v>84</v>
      </c>
      <c r="E189" s="29" t="s">
        <v>651</v>
      </c>
      <c r="F189" s="30" t="s">
        <v>165</v>
      </c>
      <c r="G189" s="31">
        <v>273.08999999999997</v>
      </c>
      <c r="H189" s="32">
        <v>0</v>
      </c>
      <c r="I189" s="32">
        <f>ROUND(G189*H189,P4)</f>
        <v>0</v>
      </c>
      <c r="J189" s="30" t="s">
        <v>176</v>
      </c>
      <c r="O189" s="33">
        <f>I189*0.21</f>
        <v>0</v>
      </c>
      <c r="P189">
        <v>3</v>
      </c>
    </row>
    <row r="190" spans="1:16" ht="45" x14ac:dyDescent="0.25">
      <c r="A190" s="27" t="s">
        <v>71</v>
      </c>
      <c r="B190" s="34"/>
      <c r="E190" s="29" t="s">
        <v>652</v>
      </c>
      <c r="J190" s="35"/>
    </row>
    <row r="191" spans="1:16" x14ac:dyDescent="0.25">
      <c r="A191" s="27" t="s">
        <v>73</v>
      </c>
      <c r="B191" s="34"/>
      <c r="E191" s="36" t="s">
        <v>653</v>
      </c>
      <c r="J191" s="35"/>
    </row>
    <row r="192" spans="1:16" ht="90" x14ac:dyDescent="0.25">
      <c r="A192" s="27" t="s">
        <v>75</v>
      </c>
      <c r="B192" s="34"/>
      <c r="E192" s="29" t="s">
        <v>363</v>
      </c>
      <c r="J192" s="35"/>
    </row>
    <row r="193" spans="1:16" ht="30" x14ac:dyDescent="0.25">
      <c r="A193" s="27" t="s">
        <v>66</v>
      </c>
      <c r="B193" s="27">
        <v>46</v>
      </c>
      <c r="C193" s="28" t="s">
        <v>359</v>
      </c>
      <c r="D193" s="27" t="s">
        <v>84</v>
      </c>
      <c r="E193" s="29" t="s">
        <v>360</v>
      </c>
      <c r="F193" s="30" t="s">
        <v>165</v>
      </c>
      <c r="G193" s="31">
        <v>372.238</v>
      </c>
      <c r="H193" s="32">
        <v>0</v>
      </c>
      <c r="I193" s="32">
        <f>ROUND(G193*H193,P4)</f>
        <v>0</v>
      </c>
      <c r="J193" s="30" t="s">
        <v>176</v>
      </c>
      <c r="O193" s="33">
        <f>I193*0.21</f>
        <v>0</v>
      </c>
      <c r="P193">
        <v>3</v>
      </c>
    </row>
    <row r="194" spans="1:16" ht="45" x14ac:dyDescent="0.25">
      <c r="A194" s="27" t="s">
        <v>71</v>
      </c>
      <c r="B194" s="34"/>
      <c r="E194" s="29" t="s">
        <v>654</v>
      </c>
      <c r="J194" s="35"/>
    </row>
    <row r="195" spans="1:16" x14ac:dyDescent="0.25">
      <c r="A195" s="27" t="s">
        <v>73</v>
      </c>
      <c r="B195" s="34"/>
      <c r="E195" s="36" t="s">
        <v>655</v>
      </c>
      <c r="J195" s="35"/>
    </row>
    <row r="196" spans="1:16" ht="90" x14ac:dyDescent="0.25">
      <c r="A196" s="27" t="s">
        <v>75</v>
      </c>
      <c r="B196" s="34"/>
      <c r="E196" s="29" t="s">
        <v>363</v>
      </c>
      <c r="J196" s="35"/>
    </row>
    <row r="197" spans="1:16" x14ac:dyDescent="0.25">
      <c r="A197" s="27" t="s">
        <v>66</v>
      </c>
      <c r="B197" s="27">
        <v>47</v>
      </c>
      <c r="C197" s="28" t="s">
        <v>364</v>
      </c>
      <c r="D197" s="27" t="s">
        <v>68</v>
      </c>
      <c r="E197" s="29" t="s">
        <v>365</v>
      </c>
      <c r="F197" s="30" t="s">
        <v>198</v>
      </c>
      <c r="G197" s="31">
        <v>103.919</v>
      </c>
      <c r="H197" s="32">
        <v>0</v>
      </c>
      <c r="I197" s="32">
        <f>ROUND(G197*H197,P4)</f>
        <v>0</v>
      </c>
      <c r="J197" s="30" t="s">
        <v>176</v>
      </c>
      <c r="O197" s="33">
        <f>I197*0.21</f>
        <v>0</v>
      </c>
      <c r="P197">
        <v>3</v>
      </c>
    </row>
    <row r="198" spans="1:16" ht="45" x14ac:dyDescent="0.25">
      <c r="A198" s="27" t="s">
        <v>71</v>
      </c>
      <c r="B198" s="34"/>
      <c r="E198" s="29" t="s">
        <v>656</v>
      </c>
      <c r="J198" s="35"/>
    </row>
    <row r="199" spans="1:16" x14ac:dyDescent="0.25">
      <c r="A199" s="27" t="s">
        <v>73</v>
      </c>
      <c r="B199" s="34"/>
      <c r="E199" s="36" t="s">
        <v>657</v>
      </c>
      <c r="J199" s="35"/>
    </row>
    <row r="200" spans="1:16" ht="90" x14ac:dyDescent="0.25">
      <c r="A200" s="27" t="s">
        <v>75</v>
      </c>
      <c r="B200" s="34"/>
      <c r="E200" s="29" t="s">
        <v>363</v>
      </c>
      <c r="J200" s="35"/>
    </row>
    <row r="201" spans="1:16" x14ac:dyDescent="0.25">
      <c r="A201" s="27" t="s">
        <v>66</v>
      </c>
      <c r="B201" s="27">
        <v>48</v>
      </c>
      <c r="C201" s="28" t="s">
        <v>364</v>
      </c>
      <c r="D201" s="27" t="s">
        <v>77</v>
      </c>
      <c r="E201" s="29" t="s">
        <v>365</v>
      </c>
      <c r="F201" s="30" t="s">
        <v>198</v>
      </c>
      <c r="G201" s="31">
        <v>137.58500000000001</v>
      </c>
      <c r="H201" s="32">
        <v>0</v>
      </c>
      <c r="I201" s="32">
        <f>ROUND(G201*H201,P4)</f>
        <v>0</v>
      </c>
      <c r="J201" s="30" t="s">
        <v>176</v>
      </c>
      <c r="O201" s="33">
        <f>I201*0.21</f>
        <v>0</v>
      </c>
      <c r="P201">
        <v>3</v>
      </c>
    </row>
    <row r="202" spans="1:16" ht="75" x14ac:dyDescent="0.25">
      <c r="A202" s="27" t="s">
        <v>71</v>
      </c>
      <c r="B202" s="34"/>
      <c r="E202" s="29" t="s">
        <v>658</v>
      </c>
      <c r="J202" s="35"/>
    </row>
    <row r="203" spans="1:16" x14ac:dyDescent="0.25">
      <c r="A203" s="27" t="s">
        <v>73</v>
      </c>
      <c r="B203" s="34"/>
      <c r="E203" s="36" t="s">
        <v>659</v>
      </c>
      <c r="J203" s="35"/>
    </row>
    <row r="204" spans="1:16" ht="90" x14ac:dyDescent="0.25">
      <c r="A204" s="27" t="s">
        <v>75</v>
      </c>
      <c r="B204" s="34"/>
      <c r="E204" s="29" t="s">
        <v>363</v>
      </c>
      <c r="J204" s="35"/>
    </row>
    <row r="205" spans="1:16" ht="30" x14ac:dyDescent="0.25">
      <c r="A205" s="27" t="s">
        <v>66</v>
      </c>
      <c r="B205" s="27">
        <v>49</v>
      </c>
      <c r="C205" s="28" t="s">
        <v>660</v>
      </c>
      <c r="D205" s="27" t="s">
        <v>84</v>
      </c>
      <c r="E205" s="29" t="s">
        <v>661</v>
      </c>
      <c r="F205" s="30" t="s">
        <v>165</v>
      </c>
      <c r="G205" s="31">
        <v>196.69200000000001</v>
      </c>
      <c r="H205" s="32">
        <v>0</v>
      </c>
      <c r="I205" s="32">
        <f>ROUND(G205*H205,P4)</f>
        <v>0</v>
      </c>
      <c r="J205" s="30" t="s">
        <v>176</v>
      </c>
      <c r="O205" s="33">
        <f>I205*0.21</f>
        <v>0</v>
      </c>
      <c r="P205">
        <v>3</v>
      </c>
    </row>
    <row r="206" spans="1:16" ht="45" x14ac:dyDescent="0.25">
      <c r="A206" s="27" t="s">
        <v>71</v>
      </c>
      <c r="B206" s="34"/>
      <c r="E206" s="29" t="s">
        <v>662</v>
      </c>
      <c r="J206" s="35"/>
    </row>
    <row r="207" spans="1:16" x14ac:dyDescent="0.25">
      <c r="A207" s="27" t="s">
        <v>73</v>
      </c>
      <c r="B207" s="34"/>
      <c r="E207" s="36" t="s">
        <v>663</v>
      </c>
      <c r="J207" s="35"/>
    </row>
    <row r="208" spans="1:16" ht="165" x14ac:dyDescent="0.25">
      <c r="A208" s="27" t="s">
        <v>75</v>
      </c>
      <c r="B208" s="34"/>
      <c r="E208" s="29" t="s">
        <v>664</v>
      </c>
      <c r="J208" s="35"/>
    </row>
    <row r="209" spans="1:16" x14ac:dyDescent="0.25">
      <c r="A209" s="27" t="s">
        <v>66</v>
      </c>
      <c r="B209" s="27">
        <v>50</v>
      </c>
      <c r="C209" s="28" t="s">
        <v>373</v>
      </c>
      <c r="D209" s="27" t="s">
        <v>84</v>
      </c>
      <c r="E209" s="29" t="s">
        <v>374</v>
      </c>
      <c r="F209" s="30" t="s">
        <v>165</v>
      </c>
      <c r="G209" s="31">
        <v>106.2</v>
      </c>
      <c r="H209" s="32">
        <v>0</v>
      </c>
      <c r="I209" s="32">
        <f>ROUND(G209*H209,P4)</f>
        <v>0</v>
      </c>
      <c r="J209" s="30" t="s">
        <v>176</v>
      </c>
      <c r="O209" s="33">
        <f>I209*0.21</f>
        <v>0</v>
      </c>
      <c r="P209">
        <v>3</v>
      </c>
    </row>
    <row r="210" spans="1:16" ht="75" x14ac:dyDescent="0.25">
      <c r="A210" s="27" t="s">
        <v>71</v>
      </c>
      <c r="B210" s="34"/>
      <c r="E210" s="29" t="s">
        <v>665</v>
      </c>
      <c r="J210" s="35"/>
    </row>
    <row r="211" spans="1:16" x14ac:dyDescent="0.25">
      <c r="A211" s="27" t="s">
        <v>73</v>
      </c>
      <c r="B211" s="34"/>
      <c r="E211" s="36" t="s">
        <v>666</v>
      </c>
      <c r="J211" s="35"/>
    </row>
    <row r="212" spans="1:16" ht="120" x14ac:dyDescent="0.25">
      <c r="A212" s="27" t="s">
        <v>75</v>
      </c>
      <c r="B212" s="34"/>
      <c r="E212" s="29" t="s">
        <v>377</v>
      </c>
      <c r="J212" s="35"/>
    </row>
    <row r="213" spans="1:16" x14ac:dyDescent="0.25">
      <c r="A213" s="27" t="s">
        <v>66</v>
      </c>
      <c r="B213" s="27">
        <v>51</v>
      </c>
      <c r="C213" s="28" t="s">
        <v>378</v>
      </c>
      <c r="D213" s="27" t="s">
        <v>84</v>
      </c>
      <c r="E213" s="29" t="s">
        <v>379</v>
      </c>
      <c r="F213" s="30" t="s">
        <v>165</v>
      </c>
      <c r="G213" s="31">
        <v>753.07799999999997</v>
      </c>
      <c r="H213" s="32">
        <v>0</v>
      </c>
      <c r="I213" s="32">
        <f>ROUND(G213*H213,P4)</f>
        <v>0</v>
      </c>
      <c r="J213" s="30" t="s">
        <v>176</v>
      </c>
      <c r="O213" s="33">
        <f>I213*0.21</f>
        <v>0</v>
      </c>
      <c r="P213">
        <v>3</v>
      </c>
    </row>
    <row r="214" spans="1:16" ht="75" x14ac:dyDescent="0.25">
      <c r="A214" s="27" t="s">
        <v>71</v>
      </c>
      <c r="B214" s="34"/>
      <c r="E214" s="29" t="s">
        <v>667</v>
      </c>
      <c r="J214" s="35"/>
    </row>
    <row r="215" spans="1:16" x14ac:dyDescent="0.25">
      <c r="A215" s="27" t="s">
        <v>73</v>
      </c>
      <c r="B215" s="34"/>
      <c r="E215" s="36" t="s">
        <v>668</v>
      </c>
      <c r="J215" s="35"/>
    </row>
    <row r="216" spans="1:16" ht="120" x14ac:dyDescent="0.25">
      <c r="A216" s="27" t="s">
        <v>75</v>
      </c>
      <c r="B216" s="34"/>
      <c r="E216" s="29" t="s">
        <v>382</v>
      </c>
      <c r="J216" s="35"/>
    </row>
    <row r="217" spans="1:16" x14ac:dyDescent="0.25">
      <c r="A217" s="27" t="s">
        <v>66</v>
      </c>
      <c r="B217" s="27">
        <v>52</v>
      </c>
      <c r="C217" s="28" t="s">
        <v>383</v>
      </c>
      <c r="D217" s="27" t="s">
        <v>84</v>
      </c>
      <c r="E217" s="29" t="s">
        <v>384</v>
      </c>
      <c r="F217" s="30" t="s">
        <v>165</v>
      </c>
      <c r="G217" s="31">
        <v>1081.078</v>
      </c>
      <c r="H217" s="32">
        <v>0</v>
      </c>
      <c r="I217" s="32">
        <f>ROUND(G217*H217,P4)</f>
        <v>0</v>
      </c>
      <c r="J217" s="30" t="s">
        <v>176</v>
      </c>
      <c r="O217" s="33">
        <f>I217*0.21</f>
        <v>0</v>
      </c>
      <c r="P217">
        <v>3</v>
      </c>
    </row>
    <row r="218" spans="1:16" ht="75" x14ac:dyDescent="0.25">
      <c r="A218" s="27" t="s">
        <v>71</v>
      </c>
      <c r="B218" s="34"/>
      <c r="E218" s="29" t="s">
        <v>669</v>
      </c>
      <c r="J218" s="35"/>
    </row>
    <row r="219" spans="1:16" x14ac:dyDescent="0.25">
      <c r="A219" s="27" t="s">
        <v>73</v>
      </c>
      <c r="B219" s="34"/>
      <c r="E219" s="36" t="s">
        <v>670</v>
      </c>
      <c r="J219" s="35"/>
    </row>
    <row r="220" spans="1:16" ht="120" x14ac:dyDescent="0.25">
      <c r="A220" s="27" t="s">
        <v>75</v>
      </c>
      <c r="B220" s="34"/>
      <c r="E220" s="29" t="s">
        <v>382</v>
      </c>
      <c r="J220" s="35"/>
    </row>
    <row r="221" spans="1:16" x14ac:dyDescent="0.25">
      <c r="A221" s="27" t="s">
        <v>66</v>
      </c>
      <c r="B221" s="27">
        <v>53</v>
      </c>
      <c r="C221" s="28" t="s">
        <v>671</v>
      </c>
      <c r="D221" s="27" t="s">
        <v>84</v>
      </c>
      <c r="E221" s="29" t="s">
        <v>672</v>
      </c>
      <c r="F221" s="30" t="s">
        <v>165</v>
      </c>
      <c r="G221" s="31">
        <v>194.89</v>
      </c>
      <c r="H221" s="32">
        <v>0</v>
      </c>
      <c r="I221" s="32">
        <f>ROUND(G221*H221,P4)</f>
        <v>0</v>
      </c>
      <c r="J221" s="30" t="s">
        <v>176</v>
      </c>
      <c r="O221" s="33">
        <f>I221*0.21</f>
        <v>0</v>
      </c>
      <c r="P221">
        <v>3</v>
      </c>
    </row>
    <row r="222" spans="1:16" ht="45" x14ac:dyDescent="0.25">
      <c r="A222" s="27" t="s">
        <v>71</v>
      </c>
      <c r="B222" s="34"/>
      <c r="E222" s="29" t="s">
        <v>673</v>
      </c>
      <c r="J222" s="35"/>
    </row>
    <row r="223" spans="1:16" x14ac:dyDescent="0.25">
      <c r="A223" s="27" t="s">
        <v>73</v>
      </c>
      <c r="B223" s="34"/>
      <c r="E223" s="36" t="s">
        <v>674</v>
      </c>
      <c r="J223" s="35"/>
    </row>
    <row r="224" spans="1:16" ht="120" x14ac:dyDescent="0.25">
      <c r="A224" s="27" t="s">
        <v>75</v>
      </c>
      <c r="B224" s="34"/>
      <c r="E224" s="29" t="s">
        <v>675</v>
      </c>
      <c r="J224" s="35"/>
    </row>
    <row r="225" spans="1:16" x14ac:dyDescent="0.25">
      <c r="A225" s="27" t="s">
        <v>66</v>
      </c>
      <c r="B225" s="27">
        <v>54</v>
      </c>
      <c r="C225" s="28" t="s">
        <v>387</v>
      </c>
      <c r="D225" s="27" t="s">
        <v>84</v>
      </c>
      <c r="E225" s="29" t="s">
        <v>388</v>
      </c>
      <c r="F225" s="30" t="s">
        <v>165</v>
      </c>
      <c r="G225" s="31">
        <v>716.38400000000001</v>
      </c>
      <c r="H225" s="32">
        <v>0</v>
      </c>
      <c r="I225" s="32">
        <f>ROUND(G225*H225,P4)</f>
        <v>0</v>
      </c>
      <c r="J225" s="30" t="s">
        <v>176</v>
      </c>
      <c r="O225" s="33">
        <f>I225*0.21</f>
        <v>0</v>
      </c>
      <c r="P225">
        <v>3</v>
      </c>
    </row>
    <row r="226" spans="1:16" ht="105" x14ac:dyDescent="0.25">
      <c r="A226" s="27" t="s">
        <v>71</v>
      </c>
      <c r="B226" s="34"/>
      <c r="E226" s="29" t="s">
        <v>676</v>
      </c>
      <c r="J226" s="35"/>
    </row>
    <row r="227" spans="1:16" x14ac:dyDescent="0.25">
      <c r="A227" s="27" t="s">
        <v>73</v>
      </c>
      <c r="B227" s="34"/>
      <c r="E227" s="36" t="s">
        <v>677</v>
      </c>
      <c r="J227" s="35"/>
    </row>
    <row r="228" spans="1:16" ht="195" x14ac:dyDescent="0.25">
      <c r="A228" s="27" t="s">
        <v>75</v>
      </c>
      <c r="B228" s="34"/>
      <c r="E228" s="29" t="s">
        <v>391</v>
      </c>
      <c r="J228" s="35"/>
    </row>
    <row r="229" spans="1:16" x14ac:dyDescent="0.25">
      <c r="A229" s="27" t="s">
        <v>66</v>
      </c>
      <c r="B229" s="27">
        <v>55</v>
      </c>
      <c r="C229" s="28" t="s">
        <v>392</v>
      </c>
      <c r="D229" s="27" t="s">
        <v>84</v>
      </c>
      <c r="E229" s="29" t="s">
        <v>393</v>
      </c>
      <c r="F229" s="30" t="s">
        <v>165</v>
      </c>
      <c r="G229" s="31">
        <v>342.12599999999998</v>
      </c>
      <c r="H229" s="32">
        <v>0</v>
      </c>
      <c r="I229" s="32">
        <f>ROUND(G229*H229,P4)</f>
        <v>0</v>
      </c>
      <c r="J229" s="30" t="s">
        <v>176</v>
      </c>
      <c r="O229" s="33">
        <f>I229*0.21</f>
        <v>0</v>
      </c>
      <c r="P229">
        <v>3</v>
      </c>
    </row>
    <row r="230" spans="1:16" ht="75" x14ac:dyDescent="0.25">
      <c r="A230" s="27" t="s">
        <v>71</v>
      </c>
      <c r="B230" s="34"/>
      <c r="E230" s="29" t="s">
        <v>678</v>
      </c>
      <c r="J230" s="35"/>
    </row>
    <row r="231" spans="1:16" x14ac:dyDescent="0.25">
      <c r="A231" s="27" t="s">
        <v>73</v>
      </c>
      <c r="B231" s="34"/>
      <c r="E231" s="36" t="s">
        <v>679</v>
      </c>
      <c r="J231" s="35"/>
    </row>
    <row r="232" spans="1:16" ht="195" x14ac:dyDescent="0.25">
      <c r="A232" s="27" t="s">
        <v>75</v>
      </c>
      <c r="B232" s="34"/>
      <c r="E232" s="29" t="s">
        <v>391</v>
      </c>
      <c r="J232" s="35"/>
    </row>
    <row r="233" spans="1:16" x14ac:dyDescent="0.25">
      <c r="A233" s="27" t="s">
        <v>66</v>
      </c>
      <c r="B233" s="27">
        <v>56</v>
      </c>
      <c r="C233" s="28" t="s">
        <v>396</v>
      </c>
      <c r="D233" s="27" t="s">
        <v>84</v>
      </c>
      <c r="E233" s="29" t="s">
        <v>397</v>
      </c>
      <c r="F233" s="30" t="s">
        <v>165</v>
      </c>
      <c r="G233" s="31">
        <v>349.904</v>
      </c>
      <c r="H233" s="32">
        <v>0</v>
      </c>
      <c r="I233" s="32">
        <f>ROUND(G233*H233,P4)</f>
        <v>0</v>
      </c>
      <c r="J233" s="30" t="s">
        <v>176</v>
      </c>
      <c r="O233" s="33">
        <f>I233*0.21</f>
        <v>0</v>
      </c>
      <c r="P233">
        <v>3</v>
      </c>
    </row>
    <row r="234" spans="1:16" ht="75" x14ac:dyDescent="0.25">
      <c r="A234" s="27" t="s">
        <v>71</v>
      </c>
      <c r="B234" s="34"/>
      <c r="E234" s="29" t="s">
        <v>680</v>
      </c>
      <c r="J234" s="35"/>
    </row>
    <row r="235" spans="1:16" x14ac:dyDescent="0.25">
      <c r="A235" s="27" t="s">
        <v>73</v>
      </c>
      <c r="B235" s="34"/>
      <c r="E235" s="36" t="s">
        <v>681</v>
      </c>
      <c r="J235" s="35"/>
    </row>
    <row r="236" spans="1:16" ht="195" x14ac:dyDescent="0.25">
      <c r="A236" s="27" t="s">
        <v>75</v>
      </c>
      <c r="B236" s="34"/>
      <c r="E236" s="29" t="s">
        <v>391</v>
      </c>
      <c r="J236" s="35"/>
    </row>
    <row r="237" spans="1:16" x14ac:dyDescent="0.25">
      <c r="A237" s="27" t="s">
        <v>66</v>
      </c>
      <c r="B237" s="27">
        <v>57</v>
      </c>
      <c r="C237" s="28" t="s">
        <v>682</v>
      </c>
      <c r="D237" s="27" t="s">
        <v>84</v>
      </c>
      <c r="E237" s="29" t="s">
        <v>683</v>
      </c>
      <c r="F237" s="30" t="s">
        <v>165</v>
      </c>
      <c r="G237" s="31">
        <v>362.61599999999999</v>
      </c>
      <c r="H237" s="32">
        <v>0</v>
      </c>
      <c r="I237" s="32">
        <f>ROUND(G237*H237,P4)</f>
        <v>0</v>
      </c>
      <c r="J237" s="30" t="s">
        <v>176</v>
      </c>
      <c r="O237" s="33">
        <f>I237*0.21</f>
        <v>0</v>
      </c>
      <c r="P237">
        <v>3</v>
      </c>
    </row>
    <row r="238" spans="1:16" ht="90" x14ac:dyDescent="0.25">
      <c r="A238" s="27" t="s">
        <v>71</v>
      </c>
      <c r="B238" s="34"/>
      <c r="E238" s="29" t="s">
        <v>684</v>
      </c>
      <c r="J238" s="35"/>
    </row>
    <row r="239" spans="1:16" x14ac:dyDescent="0.25">
      <c r="A239" s="27" t="s">
        <v>73</v>
      </c>
      <c r="B239" s="34"/>
      <c r="E239" s="36" t="s">
        <v>685</v>
      </c>
      <c r="J239" s="35"/>
    </row>
    <row r="240" spans="1:16" ht="195" x14ac:dyDescent="0.25">
      <c r="A240" s="27" t="s">
        <v>75</v>
      </c>
      <c r="B240" s="34"/>
      <c r="E240" s="29" t="s">
        <v>391</v>
      </c>
      <c r="J240" s="35"/>
    </row>
    <row r="241" spans="1:16" x14ac:dyDescent="0.25">
      <c r="A241" s="27" t="s">
        <v>66</v>
      </c>
      <c r="B241" s="27">
        <v>58</v>
      </c>
      <c r="C241" s="28" t="s">
        <v>404</v>
      </c>
      <c r="D241" s="27" t="s">
        <v>84</v>
      </c>
      <c r="E241" s="29" t="s">
        <v>405</v>
      </c>
      <c r="F241" s="30" t="s">
        <v>165</v>
      </c>
      <c r="G241" s="31">
        <v>753.07799999999997</v>
      </c>
      <c r="H241" s="32">
        <v>0</v>
      </c>
      <c r="I241" s="32">
        <f>ROUND(G241*H241,P4)</f>
        <v>0</v>
      </c>
      <c r="J241" s="30" t="s">
        <v>176</v>
      </c>
      <c r="O241" s="33">
        <f>I241*0.21</f>
        <v>0</v>
      </c>
      <c r="P241">
        <v>3</v>
      </c>
    </row>
    <row r="242" spans="1:16" ht="30" x14ac:dyDescent="0.25">
      <c r="A242" s="27" t="s">
        <v>71</v>
      </c>
      <c r="B242" s="34"/>
      <c r="E242" s="29" t="s">
        <v>686</v>
      </c>
      <c r="J242" s="35"/>
    </row>
    <row r="243" spans="1:16" x14ac:dyDescent="0.25">
      <c r="A243" s="27" t="s">
        <v>73</v>
      </c>
      <c r="B243" s="34"/>
      <c r="E243" s="36" t="s">
        <v>668</v>
      </c>
      <c r="J243" s="35"/>
    </row>
    <row r="244" spans="1:16" ht="75" x14ac:dyDescent="0.25">
      <c r="A244" s="27" t="s">
        <v>75</v>
      </c>
      <c r="B244" s="34"/>
      <c r="E244" s="29" t="s">
        <v>407</v>
      </c>
      <c r="J244" s="35"/>
    </row>
    <row r="245" spans="1:16" x14ac:dyDescent="0.25">
      <c r="A245" s="27" t="s">
        <v>66</v>
      </c>
      <c r="B245" s="27">
        <v>59</v>
      </c>
      <c r="C245" s="28" t="s">
        <v>687</v>
      </c>
      <c r="D245" s="27" t="s">
        <v>84</v>
      </c>
      <c r="E245" s="29" t="s">
        <v>688</v>
      </c>
      <c r="F245" s="30" t="s">
        <v>165</v>
      </c>
      <c r="G245" s="31">
        <v>194.89</v>
      </c>
      <c r="H245" s="32">
        <v>0</v>
      </c>
      <c r="I245" s="32">
        <f>ROUND(G245*H245,P4)</f>
        <v>0</v>
      </c>
      <c r="J245" s="30" t="s">
        <v>176</v>
      </c>
      <c r="O245" s="33">
        <f>I245*0.21</f>
        <v>0</v>
      </c>
      <c r="P245">
        <v>3</v>
      </c>
    </row>
    <row r="246" spans="1:16" ht="75" x14ac:dyDescent="0.25">
      <c r="A246" s="27" t="s">
        <v>71</v>
      </c>
      <c r="B246" s="34"/>
      <c r="E246" s="29" t="s">
        <v>689</v>
      </c>
      <c r="J246" s="35"/>
    </row>
    <row r="247" spans="1:16" x14ac:dyDescent="0.25">
      <c r="A247" s="27" t="s">
        <v>73</v>
      </c>
      <c r="B247" s="34"/>
      <c r="E247" s="36" t="s">
        <v>674</v>
      </c>
      <c r="J247" s="35"/>
    </row>
    <row r="248" spans="1:16" ht="75" x14ac:dyDescent="0.25">
      <c r="A248" s="27" t="s">
        <v>75</v>
      </c>
      <c r="B248" s="34"/>
      <c r="E248" s="29" t="s">
        <v>407</v>
      </c>
      <c r="J248" s="35"/>
    </row>
    <row r="249" spans="1:16" x14ac:dyDescent="0.25">
      <c r="A249" s="21" t="s">
        <v>63</v>
      </c>
      <c r="B249" s="22"/>
      <c r="C249" s="23" t="s">
        <v>690</v>
      </c>
      <c r="D249" s="24"/>
      <c r="E249" s="21" t="s">
        <v>691</v>
      </c>
      <c r="F249" s="24"/>
      <c r="G249" s="24"/>
      <c r="H249" s="24"/>
      <c r="I249" s="25">
        <f>SUMIFS(I250:I253,A250:A253,"P")</f>
        <v>0</v>
      </c>
      <c r="J249" s="26"/>
    </row>
    <row r="250" spans="1:16" ht="30" x14ac:dyDescent="0.25">
      <c r="A250" s="27" t="s">
        <v>66</v>
      </c>
      <c r="B250" s="27">
        <v>60</v>
      </c>
      <c r="C250" s="28" t="s">
        <v>692</v>
      </c>
      <c r="D250" s="27" t="s">
        <v>84</v>
      </c>
      <c r="E250" s="29" t="s">
        <v>693</v>
      </c>
      <c r="F250" s="30" t="s">
        <v>165</v>
      </c>
      <c r="G250" s="31">
        <v>71</v>
      </c>
      <c r="H250" s="32">
        <v>0</v>
      </c>
      <c r="I250" s="32">
        <f>ROUND(G250*H250,P4)</f>
        <v>0</v>
      </c>
      <c r="J250" s="30" t="s">
        <v>176</v>
      </c>
      <c r="O250" s="33">
        <f>I250*0.21</f>
        <v>0</v>
      </c>
      <c r="P250">
        <v>3</v>
      </c>
    </row>
    <row r="251" spans="1:16" ht="30" x14ac:dyDescent="0.25">
      <c r="A251" s="27" t="s">
        <v>71</v>
      </c>
      <c r="B251" s="34"/>
      <c r="E251" s="29" t="s">
        <v>694</v>
      </c>
      <c r="J251" s="35"/>
    </row>
    <row r="252" spans="1:16" x14ac:dyDescent="0.25">
      <c r="A252" s="27" t="s">
        <v>73</v>
      </c>
      <c r="B252" s="34"/>
      <c r="E252" s="36" t="s">
        <v>695</v>
      </c>
      <c r="J252" s="35"/>
    </row>
    <row r="253" spans="1:16" ht="285" x14ac:dyDescent="0.25">
      <c r="A253" s="27" t="s">
        <v>75</v>
      </c>
      <c r="B253" s="34"/>
      <c r="E253" s="29" t="s">
        <v>696</v>
      </c>
      <c r="J253" s="35"/>
    </row>
    <row r="254" spans="1:16" x14ac:dyDescent="0.25">
      <c r="A254" s="21" t="s">
        <v>63</v>
      </c>
      <c r="B254" s="22"/>
      <c r="C254" s="23" t="s">
        <v>413</v>
      </c>
      <c r="D254" s="24"/>
      <c r="E254" s="21" t="s">
        <v>414</v>
      </c>
      <c r="F254" s="24"/>
      <c r="G254" s="24"/>
      <c r="H254" s="24"/>
      <c r="I254" s="25">
        <f>SUMIFS(I255:I270,A255:A270,"P")</f>
        <v>0</v>
      </c>
      <c r="J254" s="26"/>
    </row>
    <row r="255" spans="1:16" x14ac:dyDescent="0.25">
      <c r="A255" s="27" t="s">
        <v>66</v>
      </c>
      <c r="B255" s="27">
        <v>61</v>
      </c>
      <c r="C255" s="28" t="s">
        <v>697</v>
      </c>
      <c r="D255" s="27" t="s">
        <v>84</v>
      </c>
      <c r="E255" s="29" t="s">
        <v>698</v>
      </c>
      <c r="F255" s="30" t="s">
        <v>122</v>
      </c>
      <c r="G255" s="31">
        <v>2</v>
      </c>
      <c r="H255" s="32">
        <v>0</v>
      </c>
      <c r="I255" s="32">
        <f>ROUND(G255*H255,P4)</f>
        <v>0</v>
      </c>
      <c r="J255" s="30" t="s">
        <v>176</v>
      </c>
      <c r="O255" s="33">
        <f>I255*0.21</f>
        <v>0</v>
      </c>
      <c r="P255">
        <v>3</v>
      </c>
    </row>
    <row r="256" spans="1:16" ht="30" x14ac:dyDescent="0.25">
      <c r="A256" s="27" t="s">
        <v>71</v>
      </c>
      <c r="B256" s="34"/>
      <c r="E256" s="29" t="s">
        <v>699</v>
      </c>
      <c r="J256" s="35"/>
    </row>
    <row r="257" spans="1:16" x14ac:dyDescent="0.25">
      <c r="A257" s="27" t="s">
        <v>73</v>
      </c>
      <c r="B257" s="34"/>
      <c r="E257" s="36" t="s">
        <v>192</v>
      </c>
      <c r="J257" s="35"/>
    </row>
    <row r="258" spans="1:16" ht="60" x14ac:dyDescent="0.25">
      <c r="A258" s="27" t="s">
        <v>75</v>
      </c>
      <c r="B258" s="34"/>
      <c r="E258" s="29" t="s">
        <v>700</v>
      </c>
      <c r="J258" s="35"/>
    </row>
    <row r="259" spans="1:16" x14ac:dyDescent="0.25">
      <c r="A259" s="27" t="s">
        <v>66</v>
      </c>
      <c r="B259" s="27">
        <v>62</v>
      </c>
      <c r="C259" s="28" t="s">
        <v>701</v>
      </c>
      <c r="D259" s="27" t="s">
        <v>84</v>
      </c>
      <c r="E259" s="29" t="s">
        <v>702</v>
      </c>
      <c r="F259" s="30" t="s">
        <v>122</v>
      </c>
      <c r="G259" s="31">
        <v>1</v>
      </c>
      <c r="H259" s="32">
        <v>0</v>
      </c>
      <c r="I259" s="32">
        <f>ROUND(G259*H259,P4)</f>
        <v>0</v>
      </c>
      <c r="J259" s="30" t="s">
        <v>176</v>
      </c>
      <c r="O259" s="33">
        <f>I259*0.21</f>
        <v>0</v>
      </c>
      <c r="P259">
        <v>3</v>
      </c>
    </row>
    <row r="260" spans="1:16" ht="45" x14ac:dyDescent="0.25">
      <c r="A260" s="27" t="s">
        <v>71</v>
      </c>
      <c r="B260" s="34"/>
      <c r="E260" s="29" t="s">
        <v>703</v>
      </c>
      <c r="J260" s="35"/>
    </row>
    <row r="261" spans="1:16" x14ac:dyDescent="0.25">
      <c r="A261" s="27" t="s">
        <v>73</v>
      </c>
      <c r="B261" s="34"/>
      <c r="E261" s="36" t="s">
        <v>119</v>
      </c>
      <c r="J261" s="35"/>
    </row>
    <row r="262" spans="1:16" ht="60" x14ac:dyDescent="0.25">
      <c r="A262" s="27" t="s">
        <v>75</v>
      </c>
      <c r="B262" s="34"/>
      <c r="E262" s="29" t="s">
        <v>704</v>
      </c>
      <c r="J262" s="35"/>
    </row>
    <row r="263" spans="1:16" x14ac:dyDescent="0.25">
      <c r="A263" s="27" t="s">
        <v>66</v>
      </c>
      <c r="B263" s="27">
        <v>63</v>
      </c>
      <c r="C263" s="28" t="s">
        <v>705</v>
      </c>
      <c r="D263" s="27" t="s">
        <v>84</v>
      </c>
      <c r="E263" s="29" t="s">
        <v>706</v>
      </c>
      <c r="F263" s="30" t="s">
        <v>122</v>
      </c>
      <c r="G263" s="31">
        <v>1</v>
      </c>
      <c r="H263" s="32">
        <v>0</v>
      </c>
      <c r="I263" s="32">
        <f>ROUND(G263*H263,P4)</f>
        <v>0</v>
      </c>
      <c r="J263" s="30" t="s">
        <v>176</v>
      </c>
      <c r="O263" s="33">
        <f>I263*0.21</f>
        <v>0</v>
      </c>
      <c r="P263">
        <v>3</v>
      </c>
    </row>
    <row r="264" spans="1:16" ht="45" x14ac:dyDescent="0.25">
      <c r="A264" s="27" t="s">
        <v>71</v>
      </c>
      <c r="B264" s="34"/>
      <c r="E264" s="29" t="s">
        <v>707</v>
      </c>
      <c r="J264" s="35"/>
    </row>
    <row r="265" spans="1:16" x14ac:dyDescent="0.25">
      <c r="A265" s="27" t="s">
        <v>73</v>
      </c>
      <c r="B265" s="34"/>
      <c r="E265" s="36" t="s">
        <v>119</v>
      </c>
      <c r="J265" s="35"/>
    </row>
    <row r="266" spans="1:16" ht="60" x14ac:dyDescent="0.25">
      <c r="A266" s="27" t="s">
        <v>75</v>
      </c>
      <c r="B266" s="34"/>
      <c r="E266" s="29" t="s">
        <v>708</v>
      </c>
      <c r="J266" s="35"/>
    </row>
    <row r="267" spans="1:16" x14ac:dyDescent="0.25">
      <c r="A267" s="27" t="s">
        <v>66</v>
      </c>
      <c r="B267" s="27">
        <v>64</v>
      </c>
      <c r="C267" s="28" t="s">
        <v>709</v>
      </c>
      <c r="D267" s="27" t="s">
        <v>84</v>
      </c>
      <c r="E267" s="29" t="s">
        <v>710</v>
      </c>
      <c r="F267" s="30" t="s">
        <v>122</v>
      </c>
      <c r="G267" s="31">
        <v>12</v>
      </c>
      <c r="H267" s="32">
        <v>0</v>
      </c>
      <c r="I267" s="32">
        <f>ROUND(G267*H267,P4)</f>
        <v>0</v>
      </c>
      <c r="J267" s="30" t="s">
        <v>176</v>
      </c>
      <c r="O267" s="33">
        <f>I267*0.21</f>
        <v>0</v>
      </c>
      <c r="P267">
        <v>3</v>
      </c>
    </row>
    <row r="268" spans="1:16" ht="30" x14ac:dyDescent="0.25">
      <c r="A268" s="27" t="s">
        <v>71</v>
      </c>
      <c r="B268" s="34"/>
      <c r="E268" s="29" t="s">
        <v>711</v>
      </c>
      <c r="J268" s="35"/>
    </row>
    <row r="269" spans="1:16" x14ac:dyDescent="0.25">
      <c r="A269" s="27" t="s">
        <v>73</v>
      </c>
      <c r="B269" s="34"/>
      <c r="E269" s="36" t="s">
        <v>712</v>
      </c>
      <c r="J269" s="35"/>
    </row>
    <row r="270" spans="1:16" ht="90" x14ac:dyDescent="0.25">
      <c r="A270" s="27" t="s">
        <v>75</v>
      </c>
      <c r="B270" s="34"/>
      <c r="E270" s="29" t="s">
        <v>713</v>
      </c>
      <c r="J270" s="35"/>
    </row>
    <row r="271" spans="1:16" x14ac:dyDescent="0.25">
      <c r="A271" s="21" t="s">
        <v>63</v>
      </c>
      <c r="B271" s="22"/>
      <c r="C271" s="23" t="s">
        <v>430</v>
      </c>
      <c r="D271" s="24"/>
      <c r="E271" s="21" t="s">
        <v>431</v>
      </c>
      <c r="F271" s="24"/>
      <c r="G271" s="24"/>
      <c r="H271" s="24"/>
      <c r="I271" s="25">
        <f>SUMIFS(I272:I367,A272:A367,"P")</f>
        <v>0</v>
      </c>
      <c r="J271" s="26"/>
    </row>
    <row r="272" spans="1:16" x14ac:dyDescent="0.25">
      <c r="A272" s="27" t="s">
        <v>66</v>
      </c>
      <c r="B272" s="27">
        <v>65</v>
      </c>
      <c r="C272" s="28" t="s">
        <v>714</v>
      </c>
      <c r="D272" s="27" t="s">
        <v>84</v>
      </c>
      <c r="E272" s="29" t="s">
        <v>715</v>
      </c>
      <c r="F272" s="30" t="s">
        <v>332</v>
      </c>
      <c r="G272" s="31">
        <v>3.4</v>
      </c>
      <c r="H272" s="32">
        <v>0</v>
      </c>
      <c r="I272" s="32">
        <f>ROUND(G272*H272,P4)</f>
        <v>0</v>
      </c>
      <c r="J272" s="30" t="s">
        <v>176</v>
      </c>
      <c r="O272" s="33">
        <f>I272*0.21</f>
        <v>0</v>
      </c>
      <c r="P272">
        <v>3</v>
      </c>
    </row>
    <row r="273" spans="1:16" ht="45" x14ac:dyDescent="0.25">
      <c r="A273" s="27" t="s">
        <v>71</v>
      </c>
      <c r="B273" s="34"/>
      <c r="E273" s="29" t="s">
        <v>716</v>
      </c>
      <c r="J273" s="35"/>
    </row>
    <row r="274" spans="1:16" x14ac:dyDescent="0.25">
      <c r="A274" s="27" t="s">
        <v>73</v>
      </c>
      <c r="B274" s="34"/>
      <c r="E274" s="36" t="s">
        <v>717</v>
      </c>
      <c r="J274" s="35"/>
    </row>
    <row r="275" spans="1:16" ht="105" x14ac:dyDescent="0.25">
      <c r="A275" s="27" t="s">
        <v>75</v>
      </c>
      <c r="B275" s="34"/>
      <c r="E275" s="29" t="s">
        <v>718</v>
      </c>
      <c r="J275" s="35"/>
    </row>
    <row r="276" spans="1:16" ht="30" x14ac:dyDescent="0.25">
      <c r="A276" s="27" t="s">
        <v>66</v>
      </c>
      <c r="B276" s="27">
        <v>66</v>
      </c>
      <c r="C276" s="28" t="s">
        <v>432</v>
      </c>
      <c r="D276" s="27" t="s">
        <v>84</v>
      </c>
      <c r="E276" s="29" t="s">
        <v>433</v>
      </c>
      <c r="F276" s="30" t="s">
        <v>332</v>
      </c>
      <c r="G276" s="31">
        <v>28</v>
      </c>
      <c r="H276" s="32">
        <v>0</v>
      </c>
      <c r="I276" s="32">
        <f>ROUND(G276*H276,P4)</f>
        <v>0</v>
      </c>
      <c r="J276" s="30" t="s">
        <v>176</v>
      </c>
      <c r="O276" s="33">
        <f>I276*0.21</f>
        <v>0</v>
      </c>
      <c r="P276">
        <v>3</v>
      </c>
    </row>
    <row r="277" spans="1:16" ht="60" x14ac:dyDescent="0.25">
      <c r="A277" s="27" t="s">
        <v>71</v>
      </c>
      <c r="B277" s="34"/>
      <c r="E277" s="29" t="s">
        <v>719</v>
      </c>
      <c r="J277" s="35"/>
    </row>
    <row r="278" spans="1:16" x14ac:dyDescent="0.25">
      <c r="A278" s="27" t="s">
        <v>73</v>
      </c>
      <c r="B278" s="34"/>
      <c r="E278" s="36" t="s">
        <v>440</v>
      </c>
      <c r="J278" s="35"/>
    </row>
    <row r="279" spans="1:16" ht="225" x14ac:dyDescent="0.25">
      <c r="A279" s="27" t="s">
        <v>75</v>
      </c>
      <c r="B279" s="34"/>
      <c r="E279" s="29" t="s">
        <v>436</v>
      </c>
      <c r="J279" s="35"/>
    </row>
    <row r="280" spans="1:16" ht="30" x14ac:dyDescent="0.25">
      <c r="A280" s="27" t="s">
        <v>66</v>
      </c>
      <c r="B280" s="27">
        <v>67</v>
      </c>
      <c r="C280" s="28" t="s">
        <v>451</v>
      </c>
      <c r="D280" s="27" t="s">
        <v>84</v>
      </c>
      <c r="E280" s="29" t="s">
        <v>452</v>
      </c>
      <c r="F280" s="30" t="s">
        <v>122</v>
      </c>
      <c r="G280" s="31">
        <v>7</v>
      </c>
      <c r="H280" s="32">
        <v>0</v>
      </c>
      <c r="I280" s="32">
        <f>ROUND(G280*H280,P4)</f>
        <v>0</v>
      </c>
      <c r="J280" s="30" t="s">
        <v>176</v>
      </c>
      <c r="O280" s="33">
        <f>I280*0.21</f>
        <v>0</v>
      </c>
      <c r="P280">
        <v>3</v>
      </c>
    </row>
    <row r="281" spans="1:16" ht="30" x14ac:dyDescent="0.25">
      <c r="A281" s="27" t="s">
        <v>71</v>
      </c>
      <c r="B281" s="34"/>
      <c r="E281" s="29" t="s">
        <v>720</v>
      </c>
      <c r="J281" s="35"/>
    </row>
    <row r="282" spans="1:16" x14ac:dyDescent="0.25">
      <c r="A282" s="27" t="s">
        <v>73</v>
      </c>
      <c r="B282" s="34"/>
      <c r="E282" s="36" t="s">
        <v>721</v>
      </c>
      <c r="J282" s="35"/>
    </row>
    <row r="283" spans="1:16" ht="60" x14ac:dyDescent="0.25">
      <c r="A283" s="27" t="s">
        <v>75</v>
      </c>
      <c r="B283" s="34"/>
      <c r="E283" s="29" t="s">
        <v>455</v>
      </c>
      <c r="J283" s="35"/>
    </row>
    <row r="284" spans="1:16" ht="30" x14ac:dyDescent="0.25">
      <c r="A284" s="27" t="s">
        <v>66</v>
      </c>
      <c r="B284" s="27">
        <v>68</v>
      </c>
      <c r="C284" s="28" t="s">
        <v>456</v>
      </c>
      <c r="D284" s="27" t="s">
        <v>84</v>
      </c>
      <c r="E284" s="29" t="s">
        <v>457</v>
      </c>
      <c r="F284" s="30" t="s">
        <v>122</v>
      </c>
      <c r="G284" s="31">
        <v>10</v>
      </c>
      <c r="H284" s="32">
        <v>0</v>
      </c>
      <c r="I284" s="32">
        <f>ROUND(G284*H284,P4)</f>
        <v>0</v>
      </c>
      <c r="J284" s="30" t="s">
        <v>176</v>
      </c>
      <c r="O284" s="33">
        <f>I284*0.21</f>
        <v>0</v>
      </c>
      <c r="P284">
        <v>3</v>
      </c>
    </row>
    <row r="285" spans="1:16" x14ac:dyDescent="0.25">
      <c r="A285" s="27" t="s">
        <v>71</v>
      </c>
      <c r="B285" s="34"/>
      <c r="E285" s="29" t="s">
        <v>722</v>
      </c>
      <c r="J285" s="35"/>
    </row>
    <row r="286" spans="1:16" x14ac:dyDescent="0.25">
      <c r="A286" s="27" t="s">
        <v>73</v>
      </c>
      <c r="B286" s="34"/>
      <c r="E286" s="36" t="s">
        <v>459</v>
      </c>
      <c r="J286" s="35"/>
    </row>
    <row r="287" spans="1:16" ht="75" x14ac:dyDescent="0.25">
      <c r="A287" s="27" t="s">
        <v>75</v>
      </c>
      <c r="B287" s="34"/>
      <c r="E287" s="29" t="s">
        <v>460</v>
      </c>
      <c r="J287" s="35"/>
    </row>
    <row r="288" spans="1:16" ht="30" x14ac:dyDescent="0.25">
      <c r="A288" s="27" t="s">
        <v>66</v>
      </c>
      <c r="B288" s="27">
        <v>69</v>
      </c>
      <c r="C288" s="28" t="s">
        <v>461</v>
      </c>
      <c r="D288" s="27" t="s">
        <v>84</v>
      </c>
      <c r="E288" s="29" t="s">
        <v>462</v>
      </c>
      <c r="F288" s="30" t="s">
        <v>122</v>
      </c>
      <c r="G288" s="31">
        <v>1</v>
      </c>
      <c r="H288" s="32">
        <v>0</v>
      </c>
      <c r="I288" s="32">
        <f>ROUND(G288*H288,P4)</f>
        <v>0</v>
      </c>
      <c r="J288" s="27"/>
      <c r="O288" s="33">
        <f>I288*0.21</f>
        <v>0</v>
      </c>
      <c r="P288">
        <v>3</v>
      </c>
    </row>
    <row r="289" spans="1:16" ht="30" x14ac:dyDescent="0.25">
      <c r="A289" s="27" t="s">
        <v>71</v>
      </c>
      <c r="B289" s="34"/>
      <c r="E289" s="29" t="s">
        <v>723</v>
      </c>
      <c r="J289" s="35"/>
    </row>
    <row r="290" spans="1:16" x14ac:dyDescent="0.25">
      <c r="A290" s="27" t="s">
        <v>73</v>
      </c>
      <c r="B290" s="34"/>
      <c r="E290" s="36" t="s">
        <v>119</v>
      </c>
      <c r="J290" s="35"/>
    </row>
    <row r="291" spans="1:16" ht="90" x14ac:dyDescent="0.25">
      <c r="A291" s="27" t="s">
        <v>75</v>
      </c>
      <c r="B291" s="34"/>
      <c r="E291" s="29" t="s">
        <v>464</v>
      </c>
      <c r="J291" s="35"/>
    </row>
    <row r="292" spans="1:16" x14ac:dyDescent="0.25">
      <c r="A292" s="27" t="s">
        <v>66</v>
      </c>
      <c r="B292" s="27">
        <v>70</v>
      </c>
      <c r="C292" s="28" t="s">
        <v>465</v>
      </c>
      <c r="D292" s="27" t="s">
        <v>84</v>
      </c>
      <c r="E292" s="29" t="s">
        <v>466</v>
      </c>
      <c r="F292" s="30" t="s">
        <v>122</v>
      </c>
      <c r="G292" s="31">
        <v>1</v>
      </c>
      <c r="H292" s="32">
        <v>0</v>
      </c>
      <c r="I292" s="32">
        <f>ROUND(G292*H292,P4)</f>
        <v>0</v>
      </c>
      <c r="J292" s="27"/>
      <c r="O292" s="33">
        <f>I292*0.21</f>
        <v>0</v>
      </c>
      <c r="P292">
        <v>3</v>
      </c>
    </row>
    <row r="293" spans="1:16" ht="30" x14ac:dyDescent="0.25">
      <c r="A293" s="27" t="s">
        <v>71</v>
      </c>
      <c r="B293" s="34"/>
      <c r="E293" s="29" t="s">
        <v>724</v>
      </c>
      <c r="J293" s="35"/>
    </row>
    <row r="294" spans="1:16" x14ac:dyDescent="0.25">
      <c r="A294" s="27" t="s">
        <v>73</v>
      </c>
      <c r="B294" s="34"/>
      <c r="E294" s="36" t="s">
        <v>119</v>
      </c>
      <c r="J294" s="35"/>
    </row>
    <row r="295" spans="1:16" ht="75" x14ac:dyDescent="0.25">
      <c r="A295" s="27" t="s">
        <v>75</v>
      </c>
      <c r="B295" s="34"/>
      <c r="E295" s="29" t="s">
        <v>460</v>
      </c>
      <c r="J295" s="35"/>
    </row>
    <row r="296" spans="1:16" ht="30" x14ac:dyDescent="0.25">
      <c r="A296" s="27" t="s">
        <v>66</v>
      </c>
      <c r="B296" s="27">
        <v>71</v>
      </c>
      <c r="C296" s="28" t="s">
        <v>474</v>
      </c>
      <c r="D296" s="27" t="s">
        <v>84</v>
      </c>
      <c r="E296" s="29" t="s">
        <v>475</v>
      </c>
      <c r="F296" s="30" t="s">
        <v>122</v>
      </c>
      <c r="G296" s="31">
        <v>6</v>
      </c>
      <c r="H296" s="32">
        <v>0</v>
      </c>
      <c r="I296" s="32">
        <f>ROUND(G296*H296,P4)</f>
        <v>0</v>
      </c>
      <c r="J296" s="30" t="s">
        <v>176</v>
      </c>
      <c r="O296" s="33">
        <f>I296*0.21</f>
        <v>0</v>
      </c>
      <c r="P296">
        <v>3</v>
      </c>
    </row>
    <row r="297" spans="1:16" ht="45" x14ac:dyDescent="0.25">
      <c r="A297" s="27" t="s">
        <v>71</v>
      </c>
      <c r="B297" s="34"/>
      <c r="E297" s="29" t="s">
        <v>725</v>
      </c>
      <c r="J297" s="35"/>
    </row>
    <row r="298" spans="1:16" x14ac:dyDescent="0.25">
      <c r="A298" s="27" t="s">
        <v>73</v>
      </c>
      <c r="B298" s="34"/>
      <c r="E298" s="36" t="s">
        <v>443</v>
      </c>
      <c r="J298" s="35"/>
    </row>
    <row r="299" spans="1:16" ht="90" x14ac:dyDescent="0.25">
      <c r="A299" s="27" t="s">
        <v>75</v>
      </c>
      <c r="B299" s="34"/>
      <c r="E299" s="29" t="s">
        <v>478</v>
      </c>
      <c r="J299" s="35"/>
    </row>
    <row r="300" spans="1:16" x14ac:dyDescent="0.25">
      <c r="A300" s="27" t="s">
        <v>66</v>
      </c>
      <c r="B300" s="27">
        <v>72</v>
      </c>
      <c r="C300" s="28" t="s">
        <v>479</v>
      </c>
      <c r="D300" s="27" t="s">
        <v>84</v>
      </c>
      <c r="E300" s="29" t="s">
        <v>480</v>
      </c>
      <c r="F300" s="30" t="s">
        <v>122</v>
      </c>
      <c r="G300" s="31">
        <v>4</v>
      </c>
      <c r="H300" s="32">
        <v>0</v>
      </c>
      <c r="I300" s="32">
        <f>ROUND(G300*H300,P4)</f>
        <v>0</v>
      </c>
      <c r="J300" s="30" t="s">
        <v>176</v>
      </c>
      <c r="O300" s="33">
        <f>I300*0.21</f>
        <v>0</v>
      </c>
      <c r="P300">
        <v>3</v>
      </c>
    </row>
    <row r="301" spans="1:16" ht="30" x14ac:dyDescent="0.25">
      <c r="A301" s="27" t="s">
        <v>71</v>
      </c>
      <c r="B301" s="34"/>
      <c r="E301" s="29" t="s">
        <v>726</v>
      </c>
      <c r="J301" s="35"/>
    </row>
    <row r="302" spans="1:16" x14ac:dyDescent="0.25">
      <c r="A302" s="27" t="s">
        <v>73</v>
      </c>
      <c r="B302" s="34"/>
      <c r="E302" s="36" t="s">
        <v>727</v>
      </c>
      <c r="J302" s="35"/>
    </row>
    <row r="303" spans="1:16" ht="75" x14ac:dyDescent="0.25">
      <c r="A303" s="27" t="s">
        <v>75</v>
      </c>
      <c r="B303" s="34"/>
      <c r="E303" s="29" t="s">
        <v>460</v>
      </c>
      <c r="J303" s="35"/>
    </row>
    <row r="304" spans="1:16" ht="30" x14ac:dyDescent="0.25">
      <c r="A304" s="27" t="s">
        <v>66</v>
      </c>
      <c r="B304" s="27">
        <v>73</v>
      </c>
      <c r="C304" s="28" t="s">
        <v>490</v>
      </c>
      <c r="D304" s="27" t="s">
        <v>84</v>
      </c>
      <c r="E304" s="29" t="s">
        <v>491</v>
      </c>
      <c r="F304" s="30" t="s">
        <v>165</v>
      </c>
      <c r="G304" s="31">
        <v>10.425000000000001</v>
      </c>
      <c r="H304" s="32">
        <v>0</v>
      </c>
      <c r="I304" s="32">
        <f>ROUND(G304*H304,P4)</f>
        <v>0</v>
      </c>
      <c r="J304" s="30" t="s">
        <v>176</v>
      </c>
      <c r="O304" s="33">
        <f>I304*0.21</f>
        <v>0</v>
      </c>
      <c r="P304">
        <v>3</v>
      </c>
    </row>
    <row r="305" spans="1:16" ht="30" x14ac:dyDescent="0.25">
      <c r="A305" s="27" t="s">
        <v>71</v>
      </c>
      <c r="B305" s="34"/>
      <c r="E305" s="29" t="s">
        <v>728</v>
      </c>
      <c r="J305" s="35"/>
    </row>
    <row r="306" spans="1:16" x14ac:dyDescent="0.25">
      <c r="A306" s="27" t="s">
        <v>73</v>
      </c>
      <c r="B306" s="34"/>
      <c r="E306" s="36" t="s">
        <v>729</v>
      </c>
      <c r="J306" s="35"/>
    </row>
    <row r="307" spans="1:16" ht="105" x14ac:dyDescent="0.25">
      <c r="A307" s="27" t="s">
        <v>75</v>
      </c>
      <c r="B307" s="34"/>
      <c r="E307" s="29" t="s">
        <v>494</v>
      </c>
      <c r="J307" s="35"/>
    </row>
    <row r="308" spans="1:16" x14ac:dyDescent="0.25">
      <c r="A308" s="27" t="s">
        <v>66</v>
      </c>
      <c r="B308" s="27">
        <v>74</v>
      </c>
      <c r="C308" s="28" t="s">
        <v>499</v>
      </c>
      <c r="D308" s="27" t="s">
        <v>84</v>
      </c>
      <c r="E308" s="29" t="s">
        <v>730</v>
      </c>
      <c r="F308" s="30" t="s">
        <v>165</v>
      </c>
      <c r="G308" s="31">
        <v>16.66</v>
      </c>
      <c r="H308" s="32">
        <v>0</v>
      </c>
      <c r="I308" s="32">
        <f>ROUND(G308*H308,P4)</f>
        <v>0</v>
      </c>
      <c r="J308" s="27"/>
      <c r="O308" s="33">
        <f>I308*0.21</f>
        <v>0</v>
      </c>
      <c r="P308">
        <v>3</v>
      </c>
    </row>
    <row r="309" spans="1:16" ht="75" x14ac:dyDescent="0.25">
      <c r="A309" s="27" t="s">
        <v>71</v>
      </c>
      <c r="B309" s="34"/>
      <c r="E309" s="29" t="s">
        <v>731</v>
      </c>
      <c r="J309" s="35"/>
    </row>
    <row r="310" spans="1:16" x14ac:dyDescent="0.25">
      <c r="A310" s="27" t="s">
        <v>73</v>
      </c>
      <c r="B310" s="34"/>
      <c r="E310" s="36" t="s">
        <v>732</v>
      </c>
      <c r="J310" s="35"/>
    </row>
    <row r="311" spans="1:16" ht="105" x14ac:dyDescent="0.25">
      <c r="A311" s="27" t="s">
        <v>75</v>
      </c>
      <c r="B311" s="34"/>
      <c r="E311" s="29" t="s">
        <v>494</v>
      </c>
      <c r="J311" s="35"/>
    </row>
    <row r="312" spans="1:16" ht="30" x14ac:dyDescent="0.25">
      <c r="A312" s="27" t="s">
        <v>66</v>
      </c>
      <c r="B312" s="27">
        <v>75</v>
      </c>
      <c r="C312" s="28" t="s">
        <v>507</v>
      </c>
      <c r="D312" s="27" t="s">
        <v>84</v>
      </c>
      <c r="E312" s="29" t="s">
        <v>508</v>
      </c>
      <c r="F312" s="30" t="s">
        <v>165</v>
      </c>
      <c r="G312" s="31">
        <v>10.425000000000001</v>
      </c>
      <c r="H312" s="32">
        <v>0</v>
      </c>
      <c r="I312" s="32">
        <f>ROUND(G312*H312,P4)</f>
        <v>0</v>
      </c>
      <c r="J312" s="30" t="s">
        <v>176</v>
      </c>
      <c r="O312" s="33">
        <f>I312*0.21</f>
        <v>0</v>
      </c>
      <c r="P312">
        <v>3</v>
      </c>
    </row>
    <row r="313" spans="1:16" ht="30" x14ac:dyDescent="0.25">
      <c r="A313" s="27" t="s">
        <v>71</v>
      </c>
      <c r="B313" s="34"/>
      <c r="E313" s="29" t="s">
        <v>733</v>
      </c>
      <c r="J313" s="35"/>
    </row>
    <row r="314" spans="1:16" x14ac:dyDescent="0.25">
      <c r="A314" s="27" t="s">
        <v>73</v>
      </c>
      <c r="B314" s="34"/>
      <c r="E314" s="36" t="s">
        <v>729</v>
      </c>
      <c r="J314" s="35"/>
    </row>
    <row r="315" spans="1:16" ht="105" x14ac:dyDescent="0.25">
      <c r="A315" s="27" t="s">
        <v>75</v>
      </c>
      <c r="B315" s="34"/>
      <c r="E315" s="29" t="s">
        <v>494</v>
      </c>
      <c r="J315" s="35"/>
    </row>
    <row r="316" spans="1:16" x14ac:dyDescent="0.25">
      <c r="A316" s="27" t="s">
        <v>66</v>
      </c>
      <c r="B316" s="27">
        <v>76</v>
      </c>
      <c r="C316" s="28" t="s">
        <v>734</v>
      </c>
      <c r="D316" s="27" t="s">
        <v>84</v>
      </c>
      <c r="E316" s="29" t="s">
        <v>735</v>
      </c>
      <c r="F316" s="30" t="s">
        <v>332</v>
      </c>
      <c r="G316" s="31">
        <v>17.242999999999999</v>
      </c>
      <c r="H316" s="32">
        <v>0</v>
      </c>
      <c r="I316" s="32">
        <f>ROUND(G316*H316,P4)</f>
        <v>0</v>
      </c>
      <c r="J316" s="30" t="s">
        <v>176</v>
      </c>
      <c r="O316" s="33">
        <f>I316*0.21</f>
        <v>0</v>
      </c>
      <c r="P316">
        <v>3</v>
      </c>
    </row>
    <row r="317" spans="1:16" ht="45" x14ac:dyDescent="0.25">
      <c r="A317" s="27" t="s">
        <v>71</v>
      </c>
      <c r="B317" s="34"/>
      <c r="E317" s="29" t="s">
        <v>736</v>
      </c>
      <c r="J317" s="35"/>
    </row>
    <row r="318" spans="1:16" x14ac:dyDescent="0.25">
      <c r="A318" s="27" t="s">
        <v>73</v>
      </c>
      <c r="B318" s="34"/>
      <c r="E318" s="36" t="s">
        <v>737</v>
      </c>
      <c r="J318" s="35"/>
    </row>
    <row r="319" spans="1:16" ht="90" x14ac:dyDescent="0.25">
      <c r="A319" s="27" t="s">
        <v>75</v>
      </c>
      <c r="B319" s="34"/>
      <c r="E319" s="29" t="s">
        <v>515</v>
      </c>
      <c r="J319" s="35"/>
    </row>
    <row r="320" spans="1:16" ht="30" x14ac:dyDescent="0.25">
      <c r="A320" s="27" t="s">
        <v>66</v>
      </c>
      <c r="B320" s="27">
        <v>77</v>
      </c>
      <c r="C320" s="28" t="s">
        <v>511</v>
      </c>
      <c r="D320" s="27" t="s">
        <v>68</v>
      </c>
      <c r="E320" s="29" t="s">
        <v>512</v>
      </c>
      <c r="F320" s="30" t="s">
        <v>332</v>
      </c>
      <c r="G320" s="31">
        <v>61.2</v>
      </c>
      <c r="H320" s="32">
        <v>0</v>
      </c>
      <c r="I320" s="32">
        <f>ROUND(G320*H320,P4)</f>
        <v>0</v>
      </c>
      <c r="J320" s="30" t="s">
        <v>176</v>
      </c>
      <c r="O320" s="33">
        <f>I320*0.21</f>
        <v>0</v>
      </c>
      <c r="P320">
        <v>3</v>
      </c>
    </row>
    <row r="321" spans="1:16" ht="45" x14ac:dyDescent="0.25">
      <c r="A321" s="27" t="s">
        <v>71</v>
      </c>
      <c r="B321" s="34"/>
      <c r="E321" s="29" t="s">
        <v>738</v>
      </c>
      <c r="J321" s="35"/>
    </row>
    <row r="322" spans="1:16" x14ac:dyDescent="0.25">
      <c r="A322" s="27" t="s">
        <v>73</v>
      </c>
      <c r="B322" s="34"/>
      <c r="E322" s="36" t="s">
        <v>739</v>
      </c>
      <c r="J322" s="35"/>
    </row>
    <row r="323" spans="1:16" ht="90" x14ac:dyDescent="0.25">
      <c r="A323" s="27" t="s">
        <v>75</v>
      </c>
      <c r="B323" s="34"/>
      <c r="E323" s="29" t="s">
        <v>515</v>
      </c>
      <c r="J323" s="35"/>
    </row>
    <row r="324" spans="1:16" ht="30" x14ac:dyDescent="0.25">
      <c r="A324" s="27" t="s">
        <v>66</v>
      </c>
      <c r="B324" s="27">
        <v>78</v>
      </c>
      <c r="C324" s="28" t="s">
        <v>511</v>
      </c>
      <c r="D324" s="27" t="s">
        <v>77</v>
      </c>
      <c r="E324" s="29" t="s">
        <v>512</v>
      </c>
      <c r="F324" s="30" t="s">
        <v>332</v>
      </c>
      <c r="G324" s="31">
        <v>16</v>
      </c>
      <c r="H324" s="32">
        <v>0</v>
      </c>
      <c r="I324" s="32">
        <f>ROUND(G324*H324,P4)</f>
        <v>0</v>
      </c>
      <c r="J324" s="30" t="s">
        <v>176</v>
      </c>
      <c r="O324" s="33">
        <f>I324*0.21</f>
        <v>0</v>
      </c>
      <c r="P324">
        <v>3</v>
      </c>
    </row>
    <row r="325" spans="1:16" ht="45" x14ac:dyDescent="0.25">
      <c r="A325" s="27" t="s">
        <v>71</v>
      </c>
      <c r="B325" s="34"/>
      <c r="E325" s="29" t="s">
        <v>740</v>
      </c>
      <c r="J325" s="35"/>
    </row>
    <row r="326" spans="1:16" x14ac:dyDescent="0.25">
      <c r="A326" s="27" t="s">
        <v>73</v>
      </c>
      <c r="B326" s="34"/>
      <c r="E326" s="36" t="s">
        <v>454</v>
      </c>
      <c r="J326" s="35"/>
    </row>
    <row r="327" spans="1:16" ht="90" x14ac:dyDescent="0.25">
      <c r="A327" s="27" t="s">
        <v>75</v>
      </c>
      <c r="B327" s="34"/>
      <c r="E327" s="29" t="s">
        <v>515</v>
      </c>
      <c r="J327" s="35"/>
    </row>
    <row r="328" spans="1:16" ht="30" x14ac:dyDescent="0.25">
      <c r="A328" s="27" t="s">
        <v>66</v>
      </c>
      <c r="B328" s="27">
        <v>79</v>
      </c>
      <c r="C328" s="28" t="s">
        <v>741</v>
      </c>
      <c r="D328" s="27" t="s">
        <v>84</v>
      </c>
      <c r="E328" s="29" t="s">
        <v>742</v>
      </c>
      <c r="F328" s="30" t="s">
        <v>122</v>
      </c>
      <c r="G328" s="31">
        <v>1</v>
      </c>
      <c r="H328" s="32">
        <v>0</v>
      </c>
      <c r="I328" s="32">
        <f>ROUND(G328*H328,P4)</f>
        <v>0</v>
      </c>
      <c r="J328" s="30" t="s">
        <v>176</v>
      </c>
      <c r="O328" s="33">
        <f>I328*0.21</f>
        <v>0</v>
      </c>
      <c r="P328">
        <v>3</v>
      </c>
    </row>
    <row r="329" spans="1:16" ht="45" x14ac:dyDescent="0.25">
      <c r="A329" s="27" t="s">
        <v>71</v>
      </c>
      <c r="B329" s="34"/>
      <c r="E329" s="29" t="s">
        <v>743</v>
      </c>
      <c r="J329" s="35"/>
    </row>
    <row r="330" spans="1:16" x14ac:dyDescent="0.25">
      <c r="A330" s="27" t="s">
        <v>73</v>
      </c>
      <c r="B330" s="34"/>
      <c r="E330" s="36" t="s">
        <v>119</v>
      </c>
      <c r="J330" s="35"/>
    </row>
    <row r="331" spans="1:16" ht="409.5" x14ac:dyDescent="0.25">
      <c r="A331" s="27" t="s">
        <v>75</v>
      </c>
      <c r="B331" s="34"/>
      <c r="E331" s="29" t="s">
        <v>744</v>
      </c>
      <c r="J331" s="35"/>
    </row>
    <row r="332" spans="1:16" x14ac:dyDescent="0.25">
      <c r="A332" s="27" t="s">
        <v>66</v>
      </c>
      <c r="B332" s="27">
        <v>80</v>
      </c>
      <c r="C332" s="28" t="s">
        <v>745</v>
      </c>
      <c r="D332" s="27" t="s">
        <v>84</v>
      </c>
      <c r="E332" s="29" t="s">
        <v>746</v>
      </c>
      <c r="F332" s="30" t="s">
        <v>332</v>
      </c>
      <c r="G332" s="31">
        <v>23.77</v>
      </c>
      <c r="H332" s="32">
        <v>0</v>
      </c>
      <c r="I332" s="32">
        <f>ROUND(G332*H332,P4)</f>
        <v>0</v>
      </c>
      <c r="J332" s="30" t="s">
        <v>176</v>
      </c>
      <c r="O332" s="33">
        <f>I332*0.21</f>
        <v>0</v>
      </c>
      <c r="P332">
        <v>3</v>
      </c>
    </row>
    <row r="333" spans="1:16" ht="45" x14ac:dyDescent="0.25">
      <c r="A333" s="27" t="s">
        <v>71</v>
      </c>
      <c r="B333" s="34"/>
      <c r="E333" s="29" t="s">
        <v>747</v>
      </c>
      <c r="J333" s="35"/>
    </row>
    <row r="334" spans="1:16" x14ac:dyDescent="0.25">
      <c r="A334" s="27" t="s">
        <v>73</v>
      </c>
      <c r="B334" s="34"/>
      <c r="E334" s="36" t="s">
        <v>748</v>
      </c>
      <c r="J334" s="35"/>
    </row>
    <row r="335" spans="1:16" ht="90" x14ac:dyDescent="0.25">
      <c r="A335" s="27" t="s">
        <v>75</v>
      </c>
      <c r="B335" s="34"/>
      <c r="E335" s="29" t="s">
        <v>749</v>
      </c>
      <c r="J335" s="35"/>
    </row>
    <row r="336" spans="1:16" x14ac:dyDescent="0.25">
      <c r="A336" s="27" t="s">
        <v>66</v>
      </c>
      <c r="B336" s="27">
        <v>81</v>
      </c>
      <c r="C336" s="28" t="s">
        <v>516</v>
      </c>
      <c r="D336" s="27" t="s">
        <v>84</v>
      </c>
      <c r="E336" s="29" t="s">
        <v>517</v>
      </c>
      <c r="F336" s="30" t="s">
        <v>332</v>
      </c>
      <c r="G336" s="31">
        <v>299.31</v>
      </c>
      <c r="H336" s="32">
        <v>0</v>
      </c>
      <c r="I336" s="32">
        <f>ROUND(G336*H336,P4)</f>
        <v>0</v>
      </c>
      <c r="J336" s="30" t="s">
        <v>176</v>
      </c>
      <c r="O336" s="33">
        <f>I336*0.21</f>
        <v>0</v>
      </c>
      <c r="P336">
        <v>3</v>
      </c>
    </row>
    <row r="337" spans="1:16" ht="45" x14ac:dyDescent="0.25">
      <c r="A337" s="27" t="s">
        <v>71</v>
      </c>
      <c r="B337" s="34"/>
      <c r="E337" s="29" t="s">
        <v>750</v>
      </c>
      <c r="J337" s="35"/>
    </row>
    <row r="338" spans="1:16" x14ac:dyDescent="0.25">
      <c r="A338" s="27" t="s">
        <v>73</v>
      </c>
      <c r="B338" s="34"/>
      <c r="E338" s="36" t="s">
        <v>751</v>
      </c>
      <c r="J338" s="35"/>
    </row>
    <row r="339" spans="1:16" ht="75" x14ac:dyDescent="0.25">
      <c r="A339" s="27" t="s">
        <v>75</v>
      </c>
      <c r="B339" s="34"/>
      <c r="E339" s="29" t="s">
        <v>520</v>
      </c>
      <c r="J339" s="35"/>
    </row>
    <row r="340" spans="1:16" x14ac:dyDescent="0.25">
      <c r="A340" s="27" t="s">
        <v>66</v>
      </c>
      <c r="B340" s="27">
        <v>82</v>
      </c>
      <c r="C340" s="28" t="s">
        <v>521</v>
      </c>
      <c r="D340" s="27" t="s">
        <v>84</v>
      </c>
      <c r="E340" s="29" t="s">
        <v>522</v>
      </c>
      <c r="F340" s="30" t="s">
        <v>332</v>
      </c>
      <c r="G340" s="31">
        <v>146.32</v>
      </c>
      <c r="H340" s="32">
        <v>0</v>
      </c>
      <c r="I340" s="32">
        <f>ROUND(G340*H340,P4)</f>
        <v>0</v>
      </c>
      <c r="J340" s="30" t="s">
        <v>176</v>
      </c>
      <c r="O340" s="33">
        <f>I340*0.21</f>
        <v>0</v>
      </c>
      <c r="P340">
        <v>3</v>
      </c>
    </row>
    <row r="341" spans="1:16" ht="45" x14ac:dyDescent="0.25">
      <c r="A341" s="27" t="s">
        <v>71</v>
      </c>
      <c r="B341" s="34"/>
      <c r="E341" s="29" t="s">
        <v>752</v>
      </c>
      <c r="J341" s="35"/>
    </row>
    <row r="342" spans="1:16" x14ac:dyDescent="0.25">
      <c r="A342" s="27" t="s">
        <v>73</v>
      </c>
      <c r="B342" s="34"/>
      <c r="E342" s="36" t="s">
        <v>753</v>
      </c>
      <c r="J342" s="35"/>
    </row>
    <row r="343" spans="1:16" ht="75" x14ac:dyDescent="0.25">
      <c r="A343" s="27" t="s">
        <v>75</v>
      </c>
      <c r="B343" s="34"/>
      <c r="E343" s="29" t="s">
        <v>520</v>
      </c>
      <c r="J343" s="35"/>
    </row>
    <row r="344" spans="1:16" x14ac:dyDescent="0.25">
      <c r="A344" s="27" t="s">
        <v>66</v>
      </c>
      <c r="B344" s="27">
        <v>83</v>
      </c>
      <c r="C344" s="28" t="s">
        <v>525</v>
      </c>
      <c r="D344" s="27" t="s">
        <v>84</v>
      </c>
      <c r="E344" s="29" t="s">
        <v>526</v>
      </c>
      <c r="F344" s="30" t="s">
        <v>332</v>
      </c>
      <c r="G344" s="31">
        <v>299.31</v>
      </c>
      <c r="H344" s="32">
        <v>0</v>
      </c>
      <c r="I344" s="32">
        <f>ROUND(G344*H344,P4)</f>
        <v>0</v>
      </c>
      <c r="J344" s="30" t="s">
        <v>176</v>
      </c>
      <c r="O344" s="33">
        <f>I344*0.21</f>
        <v>0</v>
      </c>
      <c r="P344">
        <v>3</v>
      </c>
    </row>
    <row r="345" spans="1:16" x14ac:dyDescent="0.25">
      <c r="A345" s="27" t="s">
        <v>71</v>
      </c>
      <c r="B345" s="34"/>
      <c r="E345" s="29" t="s">
        <v>754</v>
      </c>
      <c r="J345" s="35"/>
    </row>
    <row r="346" spans="1:16" x14ac:dyDescent="0.25">
      <c r="A346" s="27" t="s">
        <v>73</v>
      </c>
      <c r="B346" s="34"/>
      <c r="E346" s="36" t="s">
        <v>751</v>
      </c>
      <c r="J346" s="35"/>
    </row>
    <row r="347" spans="1:16" ht="90" x14ac:dyDescent="0.25">
      <c r="A347" s="27" t="s">
        <v>75</v>
      </c>
      <c r="B347" s="34"/>
      <c r="E347" s="29" t="s">
        <v>528</v>
      </c>
      <c r="J347" s="35"/>
    </row>
    <row r="348" spans="1:16" ht="30" x14ac:dyDescent="0.25">
      <c r="A348" s="27" t="s">
        <v>66</v>
      </c>
      <c r="B348" s="27">
        <v>84</v>
      </c>
      <c r="C348" s="28" t="s">
        <v>755</v>
      </c>
      <c r="D348" s="27" t="s">
        <v>84</v>
      </c>
      <c r="E348" s="29" t="s">
        <v>756</v>
      </c>
      <c r="F348" s="30" t="s">
        <v>332</v>
      </c>
      <c r="G348" s="31">
        <v>68</v>
      </c>
      <c r="H348" s="32">
        <v>0</v>
      </c>
      <c r="I348" s="32">
        <f>ROUND(G348*H348,P4)</f>
        <v>0</v>
      </c>
      <c r="J348" s="30" t="s">
        <v>176</v>
      </c>
      <c r="O348" s="33">
        <f>I348*0.21</f>
        <v>0</v>
      </c>
      <c r="P348">
        <v>3</v>
      </c>
    </row>
    <row r="349" spans="1:16" ht="60" x14ac:dyDescent="0.25">
      <c r="A349" s="27" t="s">
        <v>71</v>
      </c>
      <c r="B349" s="34"/>
      <c r="E349" s="29" t="s">
        <v>757</v>
      </c>
      <c r="J349" s="35"/>
    </row>
    <row r="350" spans="1:16" x14ac:dyDescent="0.25">
      <c r="A350" s="27" t="s">
        <v>73</v>
      </c>
      <c r="B350" s="34"/>
      <c r="E350" s="36" t="s">
        <v>758</v>
      </c>
      <c r="J350" s="35"/>
    </row>
    <row r="351" spans="1:16" ht="150" x14ac:dyDescent="0.25">
      <c r="A351" s="27" t="s">
        <v>75</v>
      </c>
      <c r="B351" s="34"/>
      <c r="E351" s="29" t="s">
        <v>759</v>
      </c>
      <c r="J351" s="35"/>
    </row>
    <row r="352" spans="1:16" ht="30" x14ac:dyDescent="0.25">
      <c r="A352" s="27" t="s">
        <v>66</v>
      </c>
      <c r="B352" s="27">
        <v>85</v>
      </c>
      <c r="C352" s="28" t="s">
        <v>529</v>
      </c>
      <c r="D352" s="27" t="s">
        <v>84</v>
      </c>
      <c r="E352" s="29" t="s">
        <v>530</v>
      </c>
      <c r="F352" s="30" t="s">
        <v>332</v>
      </c>
      <c r="G352" s="31">
        <v>70.599999999999994</v>
      </c>
      <c r="H352" s="32">
        <v>0</v>
      </c>
      <c r="I352" s="32">
        <f>ROUND(G352*H352,P4)</f>
        <v>0</v>
      </c>
      <c r="J352" s="30" t="s">
        <v>176</v>
      </c>
      <c r="O352" s="33">
        <f>I352*0.21</f>
        <v>0</v>
      </c>
      <c r="P352">
        <v>3</v>
      </c>
    </row>
    <row r="353" spans="1:16" ht="30" x14ac:dyDescent="0.25">
      <c r="A353" s="27" t="s">
        <v>71</v>
      </c>
      <c r="B353" s="34"/>
      <c r="E353" s="29" t="s">
        <v>760</v>
      </c>
      <c r="J353" s="35"/>
    </row>
    <row r="354" spans="1:16" x14ac:dyDescent="0.25">
      <c r="A354" s="27" t="s">
        <v>73</v>
      </c>
      <c r="B354" s="34"/>
      <c r="E354" s="36" t="s">
        <v>761</v>
      </c>
      <c r="J354" s="35"/>
    </row>
    <row r="355" spans="1:16" ht="180" x14ac:dyDescent="0.25">
      <c r="A355" s="27" t="s">
        <v>75</v>
      </c>
      <c r="B355" s="34"/>
      <c r="E355" s="29" t="s">
        <v>533</v>
      </c>
      <c r="J355" s="35"/>
    </row>
    <row r="356" spans="1:16" x14ac:dyDescent="0.25">
      <c r="A356" s="27" t="s">
        <v>66</v>
      </c>
      <c r="B356" s="27">
        <v>86</v>
      </c>
      <c r="C356" s="28" t="s">
        <v>762</v>
      </c>
      <c r="D356" s="27" t="s">
        <v>84</v>
      </c>
      <c r="E356" s="29" t="s">
        <v>763</v>
      </c>
      <c r="F356" s="30" t="s">
        <v>332</v>
      </c>
      <c r="G356" s="31">
        <v>60.1</v>
      </c>
      <c r="H356" s="32">
        <v>0</v>
      </c>
      <c r="I356" s="32">
        <f>ROUND(G356*H356,P4)</f>
        <v>0</v>
      </c>
      <c r="J356" s="30" t="s">
        <v>176</v>
      </c>
      <c r="O356" s="33">
        <f>I356*0.21</f>
        <v>0</v>
      </c>
      <c r="P356">
        <v>3</v>
      </c>
    </row>
    <row r="357" spans="1:16" ht="60" x14ac:dyDescent="0.25">
      <c r="A357" s="27" t="s">
        <v>71</v>
      </c>
      <c r="B357" s="34"/>
      <c r="E357" s="29" t="s">
        <v>764</v>
      </c>
      <c r="J357" s="35"/>
    </row>
    <row r="358" spans="1:16" x14ac:dyDescent="0.25">
      <c r="A358" s="27" t="s">
        <v>73</v>
      </c>
      <c r="B358" s="34"/>
      <c r="E358" s="36" t="s">
        <v>765</v>
      </c>
      <c r="J358" s="35"/>
    </row>
    <row r="359" spans="1:16" ht="135" x14ac:dyDescent="0.25">
      <c r="A359" s="27" t="s">
        <v>75</v>
      </c>
      <c r="B359" s="34"/>
      <c r="E359" s="29" t="s">
        <v>766</v>
      </c>
      <c r="J359" s="35"/>
    </row>
    <row r="360" spans="1:16" x14ac:dyDescent="0.25">
      <c r="A360" s="27" t="s">
        <v>66</v>
      </c>
      <c r="B360" s="27">
        <v>87</v>
      </c>
      <c r="C360" s="28" t="s">
        <v>767</v>
      </c>
      <c r="D360" s="27" t="s">
        <v>84</v>
      </c>
      <c r="E360" s="29" t="s">
        <v>768</v>
      </c>
      <c r="F360" s="30" t="s">
        <v>122</v>
      </c>
      <c r="G360" s="31">
        <v>2</v>
      </c>
      <c r="H360" s="32">
        <v>0</v>
      </c>
      <c r="I360" s="32">
        <f>ROUND(G360*H360,P4)</f>
        <v>0</v>
      </c>
      <c r="J360" s="30" t="s">
        <v>176</v>
      </c>
      <c r="O360" s="33">
        <f>I360*0.21</f>
        <v>0</v>
      </c>
      <c r="P360">
        <v>3</v>
      </c>
    </row>
    <row r="361" spans="1:16" ht="75" x14ac:dyDescent="0.25">
      <c r="A361" s="27" t="s">
        <v>71</v>
      </c>
      <c r="B361" s="34"/>
      <c r="E361" s="29" t="s">
        <v>769</v>
      </c>
      <c r="J361" s="35"/>
    </row>
    <row r="362" spans="1:16" x14ac:dyDescent="0.25">
      <c r="A362" s="27" t="s">
        <v>73</v>
      </c>
      <c r="B362" s="34"/>
      <c r="E362" s="36" t="s">
        <v>192</v>
      </c>
      <c r="J362" s="35"/>
    </row>
    <row r="363" spans="1:16" ht="165" x14ac:dyDescent="0.25">
      <c r="A363" s="27" t="s">
        <v>75</v>
      </c>
      <c r="B363" s="34"/>
      <c r="E363" s="29" t="s">
        <v>770</v>
      </c>
      <c r="J363" s="35"/>
    </row>
    <row r="364" spans="1:16" x14ac:dyDescent="0.25">
      <c r="A364" s="27" t="s">
        <v>66</v>
      </c>
      <c r="B364" s="27">
        <v>88</v>
      </c>
      <c r="C364" s="28" t="s">
        <v>771</v>
      </c>
      <c r="D364" s="27" t="s">
        <v>84</v>
      </c>
      <c r="E364" s="29" t="s">
        <v>772</v>
      </c>
      <c r="F364" s="30" t="s">
        <v>198</v>
      </c>
      <c r="G364" s="31">
        <v>20.879000000000001</v>
      </c>
      <c r="H364" s="32">
        <v>0</v>
      </c>
      <c r="I364" s="32">
        <f>ROUND(G364*H364,P4)</f>
        <v>0</v>
      </c>
      <c r="J364" s="30" t="s">
        <v>176</v>
      </c>
      <c r="O364" s="33">
        <f>I364*0.21</f>
        <v>0</v>
      </c>
      <c r="P364">
        <v>3</v>
      </c>
    </row>
    <row r="365" spans="1:16" ht="60" x14ac:dyDescent="0.25">
      <c r="A365" s="27" t="s">
        <v>71</v>
      </c>
      <c r="B365" s="34"/>
      <c r="E365" s="29" t="s">
        <v>773</v>
      </c>
      <c r="J365" s="35"/>
    </row>
    <row r="366" spans="1:16" x14ac:dyDescent="0.25">
      <c r="A366" s="27" t="s">
        <v>73</v>
      </c>
      <c r="B366" s="34"/>
      <c r="E366" s="36" t="s">
        <v>774</v>
      </c>
      <c r="J366" s="35"/>
    </row>
    <row r="367" spans="1:16" ht="150" x14ac:dyDescent="0.25">
      <c r="A367" s="27" t="s">
        <v>75</v>
      </c>
      <c r="B367" s="37"/>
      <c r="C367" s="38"/>
      <c r="D367" s="38"/>
      <c r="E367" s="29" t="s">
        <v>775</v>
      </c>
      <c r="F367" s="38"/>
      <c r="G367" s="38"/>
      <c r="H367" s="38"/>
      <c r="I367" s="38"/>
      <c r="J367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1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17</v>
      </c>
      <c r="I3" s="16">
        <f>SUMIFS(I8:I219,A8:A219,"SD")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17</v>
      </c>
      <c r="D4" s="45"/>
      <c r="E4" s="14" t="s">
        <v>18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SUMIFS(I9:I24,A9:A24,"P")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1450.0630000000001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776</v>
      </c>
      <c r="J10" s="35"/>
    </row>
    <row r="11" spans="1:16" x14ac:dyDescent="0.25">
      <c r="A11" s="27" t="s">
        <v>73</v>
      </c>
      <c r="B11" s="34"/>
      <c r="E11" s="36" t="s">
        <v>777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89.376000000000005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147</v>
      </c>
      <c r="J14" s="35"/>
    </row>
    <row r="15" spans="1:16" x14ac:dyDescent="0.25">
      <c r="A15" s="27" t="s">
        <v>73</v>
      </c>
      <c r="B15" s="34"/>
      <c r="E15" s="36" t="s">
        <v>778</v>
      </c>
      <c r="J15" s="35"/>
    </row>
    <row r="16" spans="1:16" ht="75" x14ac:dyDescent="0.25">
      <c r="A16" s="27" t="s">
        <v>75</v>
      </c>
      <c r="B16" s="34"/>
      <c r="E16" s="29" t="s">
        <v>149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32.567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50" x14ac:dyDescent="0.25">
      <c r="A18" s="27" t="s">
        <v>71</v>
      </c>
      <c r="B18" s="34"/>
      <c r="E18" s="29" t="s">
        <v>779</v>
      </c>
      <c r="J18" s="35"/>
    </row>
    <row r="19" spans="1:16" x14ac:dyDescent="0.25">
      <c r="A19" s="27" t="s">
        <v>73</v>
      </c>
      <c r="B19" s="34"/>
      <c r="E19" s="36" t="s">
        <v>780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7" t="s">
        <v>66</v>
      </c>
      <c r="B21" s="27">
        <v>4</v>
      </c>
      <c r="C21" s="28" t="s">
        <v>141</v>
      </c>
      <c r="D21" s="27" t="s">
        <v>81</v>
      </c>
      <c r="E21" s="29" t="s">
        <v>142</v>
      </c>
      <c r="F21" s="30" t="s">
        <v>143</v>
      </c>
      <c r="G21" s="31">
        <v>44.576999999999998</v>
      </c>
      <c r="H21" s="32">
        <v>0</v>
      </c>
      <c r="I21" s="32">
        <f>ROUND(G21*H21,P4)</f>
        <v>0</v>
      </c>
      <c r="J21" s="27"/>
      <c r="O21" s="33">
        <f>I21*0.21</f>
        <v>0</v>
      </c>
      <c r="P21">
        <v>3</v>
      </c>
    </row>
    <row r="22" spans="1:16" ht="105" x14ac:dyDescent="0.25">
      <c r="A22" s="27" t="s">
        <v>71</v>
      </c>
      <c r="B22" s="34"/>
      <c r="E22" s="29" t="s">
        <v>155</v>
      </c>
      <c r="J22" s="35"/>
    </row>
    <row r="23" spans="1:16" x14ac:dyDescent="0.25">
      <c r="A23" s="27" t="s">
        <v>73</v>
      </c>
      <c r="B23" s="34"/>
      <c r="E23" s="36" t="s">
        <v>781</v>
      </c>
      <c r="J23" s="35"/>
    </row>
    <row r="24" spans="1:16" ht="75" x14ac:dyDescent="0.25">
      <c r="A24" s="27" t="s">
        <v>75</v>
      </c>
      <c r="B24" s="34"/>
      <c r="E24" s="29" t="s">
        <v>149</v>
      </c>
      <c r="J24" s="35"/>
    </row>
    <row r="25" spans="1:16" x14ac:dyDescent="0.25">
      <c r="A25" s="21" t="s">
        <v>63</v>
      </c>
      <c r="B25" s="22"/>
      <c r="C25" s="23" t="s">
        <v>161</v>
      </c>
      <c r="D25" s="24"/>
      <c r="E25" s="21" t="s">
        <v>162</v>
      </c>
      <c r="F25" s="24"/>
      <c r="G25" s="24"/>
      <c r="H25" s="24"/>
      <c r="I25" s="25">
        <f>SUMIFS(I26:I129,A26:A129,"P")</f>
        <v>0</v>
      </c>
      <c r="J25" s="26"/>
    </row>
    <row r="26" spans="1:16" x14ac:dyDescent="0.25">
      <c r="A26" s="27" t="s">
        <v>66</v>
      </c>
      <c r="B26" s="27">
        <v>5</v>
      </c>
      <c r="C26" s="28" t="s">
        <v>180</v>
      </c>
      <c r="D26" s="27" t="s">
        <v>84</v>
      </c>
      <c r="E26" s="29" t="s">
        <v>181</v>
      </c>
      <c r="F26" s="30" t="s">
        <v>165</v>
      </c>
      <c r="G26" s="31">
        <v>1637.7819999999999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782</v>
      </c>
      <c r="J27" s="35"/>
    </row>
    <row r="28" spans="1:16" x14ac:dyDescent="0.25">
      <c r="A28" s="27" t="s">
        <v>73</v>
      </c>
      <c r="B28" s="34"/>
      <c r="E28" s="36" t="s">
        <v>783</v>
      </c>
      <c r="J28" s="35"/>
    </row>
    <row r="29" spans="1:16" ht="60" x14ac:dyDescent="0.25">
      <c r="A29" s="27" t="s">
        <v>75</v>
      </c>
      <c r="B29" s="34"/>
      <c r="E29" s="29" t="s">
        <v>184</v>
      </c>
      <c r="J29" s="35"/>
    </row>
    <row r="30" spans="1:16" x14ac:dyDescent="0.25">
      <c r="A30" s="27" t="s">
        <v>66</v>
      </c>
      <c r="B30" s="27">
        <v>6</v>
      </c>
      <c r="C30" s="28" t="s">
        <v>784</v>
      </c>
      <c r="D30" s="27" t="s">
        <v>84</v>
      </c>
      <c r="E30" s="29" t="s">
        <v>785</v>
      </c>
      <c r="F30" s="30" t="s">
        <v>198</v>
      </c>
      <c r="G30" s="31">
        <v>3.649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60" x14ac:dyDescent="0.25">
      <c r="A31" s="27" t="s">
        <v>71</v>
      </c>
      <c r="B31" s="34"/>
      <c r="E31" s="29" t="s">
        <v>786</v>
      </c>
      <c r="J31" s="35"/>
    </row>
    <row r="32" spans="1:16" x14ac:dyDescent="0.25">
      <c r="A32" s="27" t="s">
        <v>73</v>
      </c>
      <c r="B32" s="34"/>
      <c r="E32" s="36" t="s">
        <v>787</v>
      </c>
      <c r="J32" s="35"/>
    </row>
    <row r="33" spans="1:16" ht="120" x14ac:dyDescent="0.25">
      <c r="A33" s="27" t="s">
        <v>75</v>
      </c>
      <c r="B33" s="34"/>
      <c r="E33" s="29" t="s">
        <v>210</v>
      </c>
      <c r="J33" s="35"/>
    </row>
    <row r="34" spans="1:16" x14ac:dyDescent="0.25">
      <c r="A34" s="27" t="s">
        <v>66</v>
      </c>
      <c r="B34" s="27">
        <v>7</v>
      </c>
      <c r="C34" s="28" t="s">
        <v>202</v>
      </c>
      <c r="D34" s="27" t="s">
        <v>84</v>
      </c>
      <c r="E34" s="29" t="s">
        <v>203</v>
      </c>
      <c r="F34" s="30" t="s">
        <v>198</v>
      </c>
      <c r="G34" s="31">
        <v>1.6479999999999999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45" x14ac:dyDescent="0.25">
      <c r="A35" s="27" t="s">
        <v>71</v>
      </c>
      <c r="B35" s="34"/>
      <c r="E35" s="29" t="s">
        <v>788</v>
      </c>
      <c r="J35" s="35"/>
    </row>
    <row r="36" spans="1:16" x14ac:dyDescent="0.25">
      <c r="A36" s="27" t="s">
        <v>73</v>
      </c>
      <c r="B36" s="34"/>
      <c r="E36" s="36" t="s">
        <v>789</v>
      </c>
      <c r="J36" s="35"/>
    </row>
    <row r="37" spans="1:16" ht="135" x14ac:dyDescent="0.25">
      <c r="A37" s="27" t="s">
        <v>75</v>
      </c>
      <c r="B37" s="34"/>
      <c r="E37" s="29" t="s">
        <v>201</v>
      </c>
      <c r="J37" s="35"/>
    </row>
    <row r="38" spans="1:16" x14ac:dyDescent="0.25">
      <c r="A38" s="27" t="s">
        <v>66</v>
      </c>
      <c r="B38" s="27">
        <v>8</v>
      </c>
      <c r="C38" s="28" t="s">
        <v>790</v>
      </c>
      <c r="D38" s="27" t="s">
        <v>84</v>
      </c>
      <c r="E38" s="29" t="s">
        <v>791</v>
      </c>
      <c r="F38" s="30" t="s">
        <v>198</v>
      </c>
      <c r="G38" s="31">
        <v>10.074999999999999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45" x14ac:dyDescent="0.25">
      <c r="A39" s="27" t="s">
        <v>71</v>
      </c>
      <c r="B39" s="34"/>
      <c r="E39" s="29" t="s">
        <v>792</v>
      </c>
      <c r="J39" s="35"/>
    </row>
    <row r="40" spans="1:16" x14ac:dyDescent="0.25">
      <c r="A40" s="27" t="s">
        <v>73</v>
      </c>
      <c r="B40" s="34"/>
      <c r="E40" s="36" t="s">
        <v>793</v>
      </c>
      <c r="J40" s="35"/>
    </row>
    <row r="41" spans="1:16" ht="180" x14ac:dyDescent="0.25">
      <c r="A41" s="27" t="s">
        <v>75</v>
      </c>
      <c r="B41" s="34"/>
      <c r="E41" s="29" t="s">
        <v>794</v>
      </c>
      <c r="J41" s="35"/>
    </row>
    <row r="42" spans="1:16" ht="30" x14ac:dyDescent="0.25">
      <c r="A42" s="27" t="s">
        <v>66</v>
      </c>
      <c r="B42" s="27">
        <v>9</v>
      </c>
      <c r="C42" s="28" t="s">
        <v>206</v>
      </c>
      <c r="D42" s="27" t="s">
        <v>84</v>
      </c>
      <c r="E42" s="29" t="s">
        <v>207</v>
      </c>
      <c r="F42" s="30" t="s">
        <v>198</v>
      </c>
      <c r="G42" s="31">
        <v>49.652999999999999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105" x14ac:dyDescent="0.25">
      <c r="A43" s="27" t="s">
        <v>71</v>
      </c>
      <c r="B43" s="34"/>
      <c r="E43" s="29" t="s">
        <v>795</v>
      </c>
      <c r="J43" s="35"/>
    </row>
    <row r="44" spans="1:16" x14ac:dyDescent="0.25">
      <c r="A44" s="27" t="s">
        <v>73</v>
      </c>
      <c r="B44" s="34"/>
      <c r="E44" s="36" t="s">
        <v>796</v>
      </c>
      <c r="J44" s="35"/>
    </row>
    <row r="45" spans="1:16" ht="120" x14ac:dyDescent="0.25">
      <c r="A45" s="27" t="s">
        <v>75</v>
      </c>
      <c r="B45" s="34"/>
      <c r="E45" s="29" t="s">
        <v>210</v>
      </c>
      <c r="J45" s="35"/>
    </row>
    <row r="46" spans="1:16" x14ac:dyDescent="0.25">
      <c r="A46" s="27" t="s">
        <v>66</v>
      </c>
      <c r="B46" s="27">
        <v>10</v>
      </c>
      <c r="C46" s="28" t="s">
        <v>211</v>
      </c>
      <c r="D46" s="27" t="s">
        <v>84</v>
      </c>
      <c r="E46" s="29" t="s">
        <v>212</v>
      </c>
      <c r="F46" s="30" t="s">
        <v>198</v>
      </c>
      <c r="G46" s="31">
        <v>20.262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75" x14ac:dyDescent="0.25">
      <c r="A47" s="27" t="s">
        <v>71</v>
      </c>
      <c r="B47" s="34"/>
      <c r="E47" s="29" t="s">
        <v>797</v>
      </c>
      <c r="J47" s="35"/>
    </row>
    <row r="48" spans="1:16" x14ac:dyDescent="0.25">
      <c r="A48" s="27" t="s">
        <v>73</v>
      </c>
      <c r="B48" s="34"/>
      <c r="E48" s="36" t="s">
        <v>798</v>
      </c>
      <c r="J48" s="35"/>
    </row>
    <row r="49" spans="1:16" ht="120" x14ac:dyDescent="0.25">
      <c r="A49" s="27" t="s">
        <v>75</v>
      </c>
      <c r="B49" s="34"/>
      <c r="E49" s="29" t="s">
        <v>210</v>
      </c>
      <c r="J49" s="35"/>
    </row>
    <row r="50" spans="1:16" x14ac:dyDescent="0.25">
      <c r="A50" s="27" t="s">
        <v>66</v>
      </c>
      <c r="B50" s="27">
        <v>11</v>
      </c>
      <c r="C50" s="28" t="s">
        <v>799</v>
      </c>
      <c r="D50" s="27" t="s">
        <v>84</v>
      </c>
      <c r="E50" s="29" t="s">
        <v>800</v>
      </c>
      <c r="F50" s="30" t="s">
        <v>332</v>
      </c>
      <c r="G50" s="31">
        <v>44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ht="30" x14ac:dyDescent="0.25">
      <c r="A51" s="27" t="s">
        <v>71</v>
      </c>
      <c r="B51" s="34"/>
      <c r="E51" s="29" t="s">
        <v>801</v>
      </c>
      <c r="J51" s="35"/>
    </row>
    <row r="52" spans="1:16" x14ac:dyDescent="0.25">
      <c r="A52" s="27" t="s">
        <v>73</v>
      </c>
      <c r="B52" s="34"/>
      <c r="E52" s="36" t="s">
        <v>802</v>
      </c>
      <c r="J52" s="35"/>
    </row>
    <row r="53" spans="1:16" ht="120" x14ac:dyDescent="0.25">
      <c r="A53" s="27" t="s">
        <v>75</v>
      </c>
      <c r="B53" s="34"/>
      <c r="E53" s="29" t="s">
        <v>210</v>
      </c>
      <c r="J53" s="35"/>
    </row>
    <row r="54" spans="1:16" ht="30" x14ac:dyDescent="0.25">
      <c r="A54" s="27" t="s">
        <v>66</v>
      </c>
      <c r="B54" s="27">
        <v>12</v>
      </c>
      <c r="C54" s="28" t="s">
        <v>803</v>
      </c>
      <c r="D54" s="27" t="s">
        <v>84</v>
      </c>
      <c r="E54" s="29" t="s">
        <v>804</v>
      </c>
      <c r="F54" s="30" t="s">
        <v>332</v>
      </c>
      <c r="G54" s="31">
        <v>44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ht="30" x14ac:dyDescent="0.25">
      <c r="A55" s="27" t="s">
        <v>71</v>
      </c>
      <c r="B55" s="34"/>
      <c r="E55" s="29" t="s">
        <v>805</v>
      </c>
      <c r="J55" s="35"/>
    </row>
    <row r="56" spans="1:16" x14ac:dyDescent="0.25">
      <c r="A56" s="27" t="s">
        <v>73</v>
      </c>
      <c r="B56" s="34"/>
      <c r="E56" s="36" t="s">
        <v>802</v>
      </c>
      <c r="J56" s="35"/>
    </row>
    <row r="57" spans="1:16" ht="120" x14ac:dyDescent="0.25">
      <c r="A57" s="27" t="s">
        <v>75</v>
      </c>
      <c r="B57" s="34"/>
      <c r="E57" s="29" t="s">
        <v>210</v>
      </c>
      <c r="J57" s="35"/>
    </row>
    <row r="58" spans="1:16" x14ac:dyDescent="0.25">
      <c r="A58" s="27" t="s">
        <v>66</v>
      </c>
      <c r="B58" s="27">
        <v>13</v>
      </c>
      <c r="C58" s="28" t="s">
        <v>215</v>
      </c>
      <c r="D58" s="27" t="s">
        <v>84</v>
      </c>
      <c r="E58" s="29" t="s">
        <v>216</v>
      </c>
      <c r="F58" s="30" t="s">
        <v>198</v>
      </c>
      <c r="G58" s="31">
        <v>6.9080000000000004</v>
      </c>
      <c r="H58" s="32">
        <v>0</v>
      </c>
      <c r="I58" s="32">
        <f>ROUND(G58*H58,P4)</f>
        <v>0</v>
      </c>
      <c r="J58" s="30" t="s">
        <v>176</v>
      </c>
      <c r="O58" s="33">
        <f>I58*0.21</f>
        <v>0</v>
      </c>
      <c r="P58">
        <v>3</v>
      </c>
    </row>
    <row r="59" spans="1:16" ht="75" x14ac:dyDescent="0.25">
      <c r="A59" s="27" t="s">
        <v>71</v>
      </c>
      <c r="B59" s="34"/>
      <c r="E59" s="29" t="s">
        <v>806</v>
      </c>
      <c r="J59" s="35"/>
    </row>
    <row r="60" spans="1:16" x14ac:dyDescent="0.25">
      <c r="A60" s="27" t="s">
        <v>73</v>
      </c>
      <c r="B60" s="34"/>
      <c r="E60" s="36" t="s">
        <v>807</v>
      </c>
      <c r="J60" s="35"/>
    </row>
    <row r="61" spans="1:16" ht="120" x14ac:dyDescent="0.25">
      <c r="A61" s="27" t="s">
        <v>75</v>
      </c>
      <c r="B61" s="34"/>
      <c r="E61" s="29" t="s">
        <v>210</v>
      </c>
      <c r="J61" s="35"/>
    </row>
    <row r="62" spans="1:16" x14ac:dyDescent="0.25">
      <c r="A62" s="27" t="s">
        <v>66</v>
      </c>
      <c r="B62" s="27">
        <v>14</v>
      </c>
      <c r="C62" s="28" t="s">
        <v>219</v>
      </c>
      <c r="D62" s="27" t="s">
        <v>84</v>
      </c>
      <c r="E62" s="29" t="s">
        <v>220</v>
      </c>
      <c r="F62" s="30" t="s">
        <v>198</v>
      </c>
      <c r="G62" s="31">
        <v>275.70100000000002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ht="60" x14ac:dyDescent="0.25">
      <c r="A63" s="27" t="s">
        <v>71</v>
      </c>
      <c r="B63" s="34"/>
      <c r="E63" s="29" t="s">
        <v>808</v>
      </c>
      <c r="J63" s="35"/>
    </row>
    <row r="64" spans="1:16" x14ac:dyDescent="0.25">
      <c r="A64" s="27" t="s">
        <v>73</v>
      </c>
      <c r="B64" s="34"/>
      <c r="E64" s="36" t="s">
        <v>809</v>
      </c>
      <c r="J64" s="35"/>
    </row>
    <row r="65" spans="1:16" ht="75" x14ac:dyDescent="0.25">
      <c r="A65" s="27" t="s">
        <v>75</v>
      </c>
      <c r="B65" s="34"/>
      <c r="E65" s="29" t="s">
        <v>223</v>
      </c>
      <c r="J65" s="35"/>
    </row>
    <row r="66" spans="1:16" x14ac:dyDescent="0.25">
      <c r="A66" s="27" t="s">
        <v>66</v>
      </c>
      <c r="B66" s="27">
        <v>15</v>
      </c>
      <c r="C66" s="28" t="s">
        <v>224</v>
      </c>
      <c r="D66" s="27" t="s">
        <v>84</v>
      </c>
      <c r="E66" s="29" t="s">
        <v>225</v>
      </c>
      <c r="F66" s="30" t="s">
        <v>198</v>
      </c>
      <c r="G66" s="31">
        <v>1136.3</v>
      </c>
      <c r="H66" s="32">
        <v>0</v>
      </c>
      <c r="I66" s="32">
        <f>ROUND(G66*H66,P4)</f>
        <v>0</v>
      </c>
      <c r="J66" s="30" t="s">
        <v>176</v>
      </c>
      <c r="O66" s="33">
        <f>I66*0.21</f>
        <v>0</v>
      </c>
      <c r="P66">
        <v>3</v>
      </c>
    </row>
    <row r="67" spans="1:16" ht="105" x14ac:dyDescent="0.25">
      <c r="A67" s="27" t="s">
        <v>71</v>
      </c>
      <c r="B67" s="34"/>
      <c r="E67" s="29" t="s">
        <v>810</v>
      </c>
      <c r="J67" s="35"/>
    </row>
    <row r="68" spans="1:16" x14ac:dyDescent="0.25">
      <c r="A68" s="27" t="s">
        <v>73</v>
      </c>
      <c r="B68" s="34"/>
      <c r="E68" s="36" t="s">
        <v>811</v>
      </c>
      <c r="J68" s="35"/>
    </row>
    <row r="69" spans="1:16" ht="409.5" x14ac:dyDescent="0.25">
      <c r="A69" s="27" t="s">
        <v>75</v>
      </c>
      <c r="B69" s="34"/>
      <c r="E69" s="29" t="s">
        <v>228</v>
      </c>
      <c r="J69" s="35"/>
    </row>
    <row r="70" spans="1:16" x14ac:dyDescent="0.25">
      <c r="A70" s="27" t="s">
        <v>66</v>
      </c>
      <c r="B70" s="27">
        <v>16</v>
      </c>
      <c r="C70" s="28" t="s">
        <v>235</v>
      </c>
      <c r="D70" s="27" t="s">
        <v>68</v>
      </c>
      <c r="E70" s="29" t="s">
        <v>236</v>
      </c>
      <c r="F70" s="30" t="s">
        <v>198</v>
      </c>
      <c r="G70" s="31">
        <v>530.5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x14ac:dyDescent="0.25">
      <c r="A71" s="27" t="s">
        <v>71</v>
      </c>
      <c r="B71" s="34"/>
      <c r="E71" s="29" t="s">
        <v>812</v>
      </c>
      <c r="J71" s="35"/>
    </row>
    <row r="72" spans="1:16" x14ac:dyDescent="0.25">
      <c r="A72" s="27" t="s">
        <v>73</v>
      </c>
      <c r="B72" s="34"/>
      <c r="E72" s="36" t="s">
        <v>813</v>
      </c>
      <c r="J72" s="35"/>
    </row>
    <row r="73" spans="1:16" ht="409.5" x14ac:dyDescent="0.25">
      <c r="A73" s="27" t="s">
        <v>75</v>
      </c>
      <c r="B73" s="34"/>
      <c r="E73" s="29" t="s">
        <v>239</v>
      </c>
      <c r="J73" s="35"/>
    </row>
    <row r="74" spans="1:16" x14ac:dyDescent="0.25">
      <c r="A74" s="27" t="s">
        <v>66</v>
      </c>
      <c r="B74" s="27">
        <v>17</v>
      </c>
      <c r="C74" s="28" t="s">
        <v>235</v>
      </c>
      <c r="D74" s="27" t="s">
        <v>77</v>
      </c>
      <c r="E74" s="29" t="s">
        <v>236</v>
      </c>
      <c r="F74" s="30" t="s">
        <v>198</v>
      </c>
      <c r="G74" s="31">
        <v>275.70100000000002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x14ac:dyDescent="0.25">
      <c r="A75" s="27" t="s">
        <v>71</v>
      </c>
      <c r="B75" s="34"/>
      <c r="E75" s="29" t="s">
        <v>814</v>
      </c>
      <c r="J75" s="35"/>
    </row>
    <row r="76" spans="1:16" x14ac:dyDescent="0.25">
      <c r="A76" s="27" t="s">
        <v>73</v>
      </c>
      <c r="B76" s="34"/>
      <c r="E76" s="36" t="s">
        <v>809</v>
      </c>
      <c r="J76" s="35"/>
    </row>
    <row r="77" spans="1:16" ht="409.5" x14ac:dyDescent="0.25">
      <c r="A77" s="27" t="s">
        <v>75</v>
      </c>
      <c r="B77" s="34"/>
      <c r="E77" s="29" t="s">
        <v>239</v>
      </c>
      <c r="J77" s="35"/>
    </row>
    <row r="78" spans="1:16" x14ac:dyDescent="0.25">
      <c r="A78" s="27" t="s">
        <v>66</v>
      </c>
      <c r="B78" s="27">
        <v>18</v>
      </c>
      <c r="C78" s="28" t="s">
        <v>559</v>
      </c>
      <c r="D78" s="27" t="s">
        <v>79</v>
      </c>
      <c r="E78" s="29" t="s">
        <v>236</v>
      </c>
      <c r="F78" s="30" t="s">
        <v>198</v>
      </c>
      <c r="G78" s="31">
        <v>4.0540000000000003</v>
      </c>
      <c r="H78" s="32">
        <v>0</v>
      </c>
      <c r="I78" s="32">
        <f>ROUND(G78*H78,P4)</f>
        <v>0</v>
      </c>
      <c r="J78" s="27"/>
      <c r="O78" s="33">
        <f>I78*0.21</f>
        <v>0</v>
      </c>
      <c r="P78">
        <v>3</v>
      </c>
    </row>
    <row r="79" spans="1:16" ht="30" x14ac:dyDescent="0.25">
      <c r="A79" s="27" t="s">
        <v>71</v>
      </c>
      <c r="B79" s="34"/>
      <c r="E79" s="29" t="s">
        <v>815</v>
      </c>
      <c r="J79" s="35"/>
    </row>
    <row r="80" spans="1:16" x14ac:dyDescent="0.25">
      <c r="A80" s="27" t="s">
        <v>73</v>
      </c>
      <c r="B80" s="34"/>
      <c r="E80" s="36" t="s">
        <v>816</v>
      </c>
      <c r="J80" s="35"/>
    </row>
    <row r="81" spans="1:16" ht="409.5" x14ac:dyDescent="0.25">
      <c r="A81" s="27" t="s">
        <v>75</v>
      </c>
      <c r="B81" s="34"/>
      <c r="E81" s="29" t="s">
        <v>239</v>
      </c>
      <c r="J81" s="35"/>
    </row>
    <row r="82" spans="1:16" x14ac:dyDescent="0.25">
      <c r="A82" s="27" t="s">
        <v>66</v>
      </c>
      <c r="B82" s="27">
        <v>19</v>
      </c>
      <c r="C82" s="28" t="s">
        <v>562</v>
      </c>
      <c r="D82" s="27" t="s">
        <v>84</v>
      </c>
      <c r="E82" s="29" t="s">
        <v>563</v>
      </c>
      <c r="F82" s="30" t="s">
        <v>198</v>
      </c>
      <c r="G82" s="31">
        <v>83.4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x14ac:dyDescent="0.25">
      <c r="A83" s="27" t="s">
        <v>71</v>
      </c>
      <c r="B83" s="34"/>
      <c r="E83" s="29" t="s">
        <v>817</v>
      </c>
      <c r="J83" s="35"/>
    </row>
    <row r="84" spans="1:16" x14ac:dyDescent="0.25">
      <c r="A84" s="27" t="s">
        <v>73</v>
      </c>
      <c r="B84" s="34"/>
      <c r="E84" s="36" t="s">
        <v>818</v>
      </c>
      <c r="J84" s="35"/>
    </row>
    <row r="85" spans="1:16" ht="409.5" x14ac:dyDescent="0.25">
      <c r="A85" s="27" t="s">
        <v>75</v>
      </c>
      <c r="B85" s="34"/>
      <c r="E85" s="29" t="s">
        <v>566</v>
      </c>
      <c r="J85" s="35"/>
    </row>
    <row r="86" spans="1:16" x14ac:dyDescent="0.25">
      <c r="A86" s="27" t="s">
        <v>66</v>
      </c>
      <c r="B86" s="27">
        <v>20</v>
      </c>
      <c r="C86" s="28" t="s">
        <v>257</v>
      </c>
      <c r="D86" s="27" t="s">
        <v>84</v>
      </c>
      <c r="E86" s="29" t="s">
        <v>258</v>
      </c>
      <c r="F86" s="30" t="s">
        <v>198</v>
      </c>
      <c r="G86" s="31">
        <v>530.5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819</v>
      </c>
      <c r="J87" s="35"/>
    </row>
    <row r="88" spans="1:16" x14ac:dyDescent="0.25">
      <c r="A88" s="27" t="s">
        <v>73</v>
      </c>
      <c r="B88" s="34"/>
      <c r="E88" s="36" t="s">
        <v>813</v>
      </c>
      <c r="J88" s="35"/>
    </row>
    <row r="89" spans="1:16" ht="409.5" x14ac:dyDescent="0.25">
      <c r="A89" s="27" t="s">
        <v>75</v>
      </c>
      <c r="B89" s="34"/>
      <c r="E89" s="29" t="s">
        <v>261</v>
      </c>
      <c r="J89" s="35"/>
    </row>
    <row r="90" spans="1:16" x14ac:dyDescent="0.25">
      <c r="A90" s="27" t="s">
        <v>66</v>
      </c>
      <c r="B90" s="27">
        <v>21</v>
      </c>
      <c r="C90" s="28" t="s">
        <v>262</v>
      </c>
      <c r="D90" s="27" t="s">
        <v>68</v>
      </c>
      <c r="E90" s="29" t="s">
        <v>263</v>
      </c>
      <c r="F90" s="30" t="s">
        <v>198</v>
      </c>
      <c r="G90" s="31">
        <v>530.5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ht="30" x14ac:dyDescent="0.25">
      <c r="A91" s="27" t="s">
        <v>71</v>
      </c>
      <c r="B91" s="34"/>
      <c r="E91" s="29" t="s">
        <v>820</v>
      </c>
      <c r="J91" s="35"/>
    </row>
    <row r="92" spans="1:16" x14ac:dyDescent="0.25">
      <c r="A92" s="27" t="s">
        <v>73</v>
      </c>
      <c r="B92" s="34"/>
      <c r="E92" s="36" t="s">
        <v>813</v>
      </c>
      <c r="J92" s="35"/>
    </row>
    <row r="93" spans="1:16" ht="285" x14ac:dyDescent="0.25">
      <c r="A93" s="27" t="s">
        <v>75</v>
      </c>
      <c r="B93" s="34"/>
      <c r="E93" s="29" t="s">
        <v>265</v>
      </c>
      <c r="J93" s="35"/>
    </row>
    <row r="94" spans="1:16" x14ac:dyDescent="0.25">
      <c r="A94" s="27" t="s">
        <v>66</v>
      </c>
      <c r="B94" s="27">
        <v>22</v>
      </c>
      <c r="C94" s="28" t="s">
        <v>262</v>
      </c>
      <c r="D94" s="27" t="s">
        <v>77</v>
      </c>
      <c r="E94" s="29" t="s">
        <v>263</v>
      </c>
      <c r="F94" s="30" t="s">
        <v>198</v>
      </c>
      <c r="G94" s="31">
        <v>275.70100000000002</v>
      </c>
      <c r="H94" s="32">
        <v>0</v>
      </c>
      <c r="I94" s="32">
        <f>ROUND(G94*H94,P4)</f>
        <v>0</v>
      </c>
      <c r="J94" s="30" t="s">
        <v>176</v>
      </c>
      <c r="O94" s="33">
        <f>I94*0.21</f>
        <v>0</v>
      </c>
      <c r="P94">
        <v>3</v>
      </c>
    </row>
    <row r="95" spans="1:16" x14ac:dyDescent="0.25">
      <c r="A95" s="27" t="s">
        <v>71</v>
      </c>
      <c r="B95" s="34"/>
      <c r="E95" s="29" t="s">
        <v>821</v>
      </c>
      <c r="J95" s="35"/>
    </row>
    <row r="96" spans="1:16" x14ac:dyDescent="0.25">
      <c r="A96" s="27" t="s">
        <v>73</v>
      </c>
      <c r="B96" s="34"/>
      <c r="E96" s="36" t="s">
        <v>809</v>
      </c>
      <c r="J96" s="35"/>
    </row>
    <row r="97" spans="1:16" ht="285" x14ac:dyDescent="0.25">
      <c r="A97" s="27" t="s">
        <v>75</v>
      </c>
      <c r="B97" s="34"/>
      <c r="E97" s="29" t="s">
        <v>265</v>
      </c>
      <c r="J97" s="35"/>
    </row>
    <row r="98" spans="1:16" x14ac:dyDescent="0.25">
      <c r="A98" s="27" t="s">
        <v>66</v>
      </c>
      <c r="B98" s="27">
        <v>23</v>
      </c>
      <c r="C98" s="28" t="s">
        <v>262</v>
      </c>
      <c r="D98" s="27" t="s">
        <v>79</v>
      </c>
      <c r="E98" s="29" t="s">
        <v>263</v>
      </c>
      <c r="F98" s="30" t="s">
        <v>198</v>
      </c>
      <c r="G98" s="31">
        <v>689.2</v>
      </c>
      <c r="H98" s="32">
        <v>0</v>
      </c>
      <c r="I98" s="32">
        <f>ROUND(G98*H98,P4)</f>
        <v>0</v>
      </c>
      <c r="J98" s="30" t="s">
        <v>176</v>
      </c>
      <c r="O98" s="33">
        <f>I98*0.21</f>
        <v>0</v>
      </c>
      <c r="P98">
        <v>3</v>
      </c>
    </row>
    <row r="99" spans="1:16" x14ac:dyDescent="0.25">
      <c r="A99" s="27" t="s">
        <v>71</v>
      </c>
      <c r="B99" s="34"/>
      <c r="E99" s="29" t="s">
        <v>822</v>
      </c>
      <c r="J99" s="35"/>
    </row>
    <row r="100" spans="1:16" x14ac:dyDescent="0.25">
      <c r="A100" s="27" t="s">
        <v>73</v>
      </c>
      <c r="B100" s="34"/>
      <c r="E100" s="36" t="s">
        <v>823</v>
      </c>
      <c r="J100" s="35"/>
    </row>
    <row r="101" spans="1:16" ht="285" x14ac:dyDescent="0.25">
      <c r="A101" s="27" t="s">
        <v>75</v>
      </c>
      <c r="B101" s="34"/>
      <c r="E101" s="29" t="s">
        <v>265</v>
      </c>
      <c r="J101" s="35"/>
    </row>
    <row r="102" spans="1:16" x14ac:dyDescent="0.25">
      <c r="A102" s="27" t="s">
        <v>66</v>
      </c>
      <c r="B102" s="27">
        <v>24</v>
      </c>
      <c r="C102" s="28" t="s">
        <v>282</v>
      </c>
      <c r="D102" s="27" t="s">
        <v>84</v>
      </c>
      <c r="E102" s="29" t="s">
        <v>283</v>
      </c>
      <c r="F102" s="30" t="s">
        <v>165</v>
      </c>
      <c r="G102" s="31">
        <v>1067.6500000000001</v>
      </c>
      <c r="H102" s="32">
        <v>0</v>
      </c>
      <c r="I102" s="32">
        <f>ROUND(G102*H102,P4)</f>
        <v>0</v>
      </c>
      <c r="J102" s="30" t="s">
        <v>176</v>
      </c>
      <c r="O102" s="33">
        <f>I102*0.21</f>
        <v>0</v>
      </c>
      <c r="P102">
        <v>3</v>
      </c>
    </row>
    <row r="103" spans="1:16" ht="45" x14ac:dyDescent="0.25">
      <c r="A103" s="27" t="s">
        <v>71</v>
      </c>
      <c r="B103" s="34"/>
      <c r="E103" s="29" t="s">
        <v>824</v>
      </c>
      <c r="J103" s="35"/>
    </row>
    <row r="104" spans="1:16" x14ac:dyDescent="0.25">
      <c r="A104" s="27" t="s">
        <v>73</v>
      </c>
      <c r="B104" s="34"/>
      <c r="E104" s="36" t="s">
        <v>825</v>
      </c>
      <c r="J104" s="35"/>
    </row>
    <row r="105" spans="1:16" ht="75" x14ac:dyDescent="0.25">
      <c r="A105" s="27" t="s">
        <v>75</v>
      </c>
      <c r="B105" s="34"/>
      <c r="E105" s="29" t="s">
        <v>286</v>
      </c>
      <c r="J105" s="35"/>
    </row>
    <row r="106" spans="1:16" x14ac:dyDescent="0.25">
      <c r="A106" s="27" t="s">
        <v>66</v>
      </c>
      <c r="B106" s="27">
        <v>25</v>
      </c>
      <c r="C106" s="28" t="s">
        <v>287</v>
      </c>
      <c r="D106" s="27" t="s">
        <v>84</v>
      </c>
      <c r="E106" s="29" t="s">
        <v>288</v>
      </c>
      <c r="F106" s="30" t="s">
        <v>165</v>
      </c>
      <c r="G106" s="31">
        <v>1509.135</v>
      </c>
      <c r="H106" s="32">
        <v>0</v>
      </c>
      <c r="I106" s="32">
        <f>ROUND(G106*H106,P4)</f>
        <v>0</v>
      </c>
      <c r="J106" s="30" t="s">
        <v>176</v>
      </c>
      <c r="O106" s="33">
        <f>I106*0.21</f>
        <v>0</v>
      </c>
      <c r="P106">
        <v>3</v>
      </c>
    </row>
    <row r="107" spans="1:16" ht="30" x14ac:dyDescent="0.25">
      <c r="A107" s="27" t="s">
        <v>71</v>
      </c>
      <c r="B107" s="34"/>
      <c r="E107" s="29" t="s">
        <v>826</v>
      </c>
      <c r="J107" s="35"/>
    </row>
    <row r="108" spans="1:16" x14ac:dyDescent="0.25">
      <c r="A108" s="27" t="s">
        <v>73</v>
      </c>
      <c r="B108" s="34"/>
      <c r="E108" s="36" t="s">
        <v>827</v>
      </c>
      <c r="J108" s="35"/>
    </row>
    <row r="109" spans="1:16" ht="75" x14ac:dyDescent="0.25">
      <c r="A109" s="27" t="s">
        <v>75</v>
      </c>
      <c r="B109" s="34"/>
      <c r="E109" s="29" t="s">
        <v>291</v>
      </c>
      <c r="J109" s="35"/>
    </row>
    <row r="110" spans="1:16" x14ac:dyDescent="0.25">
      <c r="A110" s="27" t="s">
        <v>66</v>
      </c>
      <c r="B110" s="27">
        <v>26</v>
      </c>
      <c r="C110" s="28" t="s">
        <v>292</v>
      </c>
      <c r="D110" s="27" t="s">
        <v>84</v>
      </c>
      <c r="E110" s="29" t="s">
        <v>293</v>
      </c>
      <c r="F110" s="30" t="s">
        <v>165</v>
      </c>
      <c r="G110" s="31">
        <v>93.92</v>
      </c>
      <c r="H110" s="32">
        <v>0</v>
      </c>
      <c r="I110" s="32">
        <f>ROUND(G110*H110,P4)</f>
        <v>0</v>
      </c>
      <c r="J110" s="30" t="s">
        <v>176</v>
      </c>
      <c r="O110" s="33">
        <f>I110*0.21</f>
        <v>0</v>
      </c>
      <c r="P110">
        <v>3</v>
      </c>
    </row>
    <row r="111" spans="1:16" ht="45" x14ac:dyDescent="0.25">
      <c r="A111" s="27" t="s">
        <v>71</v>
      </c>
      <c r="B111" s="34"/>
      <c r="E111" s="29" t="s">
        <v>828</v>
      </c>
      <c r="J111" s="35"/>
    </row>
    <row r="112" spans="1:16" x14ac:dyDescent="0.25">
      <c r="A112" s="27" t="s">
        <v>73</v>
      </c>
      <c r="B112" s="34"/>
      <c r="E112" s="36" t="s">
        <v>829</v>
      </c>
      <c r="J112" s="35"/>
    </row>
    <row r="113" spans="1:16" ht="75" x14ac:dyDescent="0.25">
      <c r="A113" s="27" t="s">
        <v>75</v>
      </c>
      <c r="B113" s="34"/>
      <c r="E113" s="29" t="s">
        <v>296</v>
      </c>
      <c r="J113" s="35"/>
    </row>
    <row r="114" spans="1:16" x14ac:dyDescent="0.25">
      <c r="A114" s="27" t="s">
        <v>66</v>
      </c>
      <c r="B114" s="27">
        <v>27</v>
      </c>
      <c r="C114" s="28" t="s">
        <v>297</v>
      </c>
      <c r="D114" s="27" t="s">
        <v>84</v>
      </c>
      <c r="E114" s="29" t="s">
        <v>298</v>
      </c>
      <c r="F114" s="30" t="s">
        <v>165</v>
      </c>
      <c r="G114" s="31">
        <v>229.65799999999999</v>
      </c>
      <c r="H114" s="32">
        <v>0</v>
      </c>
      <c r="I114" s="32">
        <f>ROUND(G114*H114,P4)</f>
        <v>0</v>
      </c>
      <c r="J114" s="30" t="s">
        <v>176</v>
      </c>
      <c r="O114" s="33">
        <f>I114*0.21</f>
        <v>0</v>
      </c>
      <c r="P114">
        <v>3</v>
      </c>
    </row>
    <row r="115" spans="1:16" ht="30" x14ac:dyDescent="0.25">
      <c r="A115" s="27" t="s">
        <v>71</v>
      </c>
      <c r="B115" s="34"/>
      <c r="E115" s="29" t="s">
        <v>826</v>
      </c>
      <c r="J115" s="35"/>
    </row>
    <row r="116" spans="1:16" x14ac:dyDescent="0.25">
      <c r="A116" s="27" t="s">
        <v>73</v>
      </c>
      <c r="B116" s="34"/>
      <c r="E116" s="36" t="s">
        <v>830</v>
      </c>
      <c r="J116" s="35"/>
    </row>
    <row r="117" spans="1:16" ht="75" x14ac:dyDescent="0.25">
      <c r="A117" s="27" t="s">
        <v>75</v>
      </c>
      <c r="B117" s="34"/>
      <c r="E117" s="29" t="s">
        <v>296</v>
      </c>
      <c r="J117" s="35"/>
    </row>
    <row r="118" spans="1:16" x14ac:dyDescent="0.25">
      <c r="A118" s="27" t="s">
        <v>66</v>
      </c>
      <c r="B118" s="27">
        <v>28</v>
      </c>
      <c r="C118" s="28" t="s">
        <v>301</v>
      </c>
      <c r="D118" s="27" t="s">
        <v>84</v>
      </c>
      <c r="E118" s="29" t="s">
        <v>302</v>
      </c>
      <c r="F118" s="30" t="s">
        <v>165</v>
      </c>
      <c r="G118" s="31">
        <v>42.42</v>
      </c>
      <c r="H118" s="32">
        <v>0</v>
      </c>
      <c r="I118" s="32">
        <f>ROUND(G118*H118,P4)</f>
        <v>0</v>
      </c>
      <c r="J118" s="30" t="s">
        <v>176</v>
      </c>
      <c r="O118" s="33">
        <f>I118*0.21</f>
        <v>0</v>
      </c>
      <c r="P118">
        <v>3</v>
      </c>
    </row>
    <row r="119" spans="1:16" ht="45" x14ac:dyDescent="0.25">
      <c r="A119" s="27" t="s">
        <v>71</v>
      </c>
      <c r="B119" s="34"/>
      <c r="E119" s="29" t="s">
        <v>831</v>
      </c>
      <c r="J119" s="35"/>
    </row>
    <row r="120" spans="1:16" x14ac:dyDescent="0.25">
      <c r="A120" s="27" t="s">
        <v>73</v>
      </c>
      <c r="B120" s="34"/>
      <c r="E120" s="36" t="s">
        <v>832</v>
      </c>
      <c r="J120" s="35"/>
    </row>
    <row r="121" spans="1:16" ht="75" x14ac:dyDescent="0.25">
      <c r="A121" s="27" t="s">
        <v>75</v>
      </c>
      <c r="B121" s="34"/>
      <c r="E121" s="29" t="s">
        <v>296</v>
      </c>
      <c r="J121" s="35"/>
    </row>
    <row r="122" spans="1:16" x14ac:dyDescent="0.25">
      <c r="A122" s="27" t="s">
        <v>66</v>
      </c>
      <c r="B122" s="27">
        <v>29</v>
      </c>
      <c r="C122" s="28" t="s">
        <v>308</v>
      </c>
      <c r="D122" s="27" t="s">
        <v>84</v>
      </c>
      <c r="E122" s="29" t="s">
        <v>309</v>
      </c>
      <c r="F122" s="30" t="s">
        <v>165</v>
      </c>
      <c r="G122" s="31">
        <v>1875.133</v>
      </c>
      <c r="H122" s="32">
        <v>0</v>
      </c>
      <c r="I122" s="32">
        <f>ROUND(G122*H122,P4)</f>
        <v>0</v>
      </c>
      <c r="J122" s="30" t="s">
        <v>176</v>
      </c>
      <c r="O122" s="33">
        <f>I122*0.21</f>
        <v>0</v>
      </c>
      <c r="P122">
        <v>3</v>
      </c>
    </row>
    <row r="123" spans="1:16" x14ac:dyDescent="0.25">
      <c r="A123" s="27" t="s">
        <v>71</v>
      </c>
      <c r="B123" s="34"/>
      <c r="E123" s="29" t="s">
        <v>833</v>
      </c>
      <c r="J123" s="35"/>
    </row>
    <row r="124" spans="1:16" x14ac:dyDescent="0.25">
      <c r="A124" s="27" t="s">
        <v>73</v>
      </c>
      <c r="B124" s="34"/>
      <c r="E124" s="36" t="s">
        <v>834</v>
      </c>
      <c r="J124" s="35"/>
    </row>
    <row r="125" spans="1:16" ht="75" x14ac:dyDescent="0.25">
      <c r="A125" s="27" t="s">
        <v>75</v>
      </c>
      <c r="B125" s="34"/>
      <c r="E125" s="29" t="s">
        <v>312</v>
      </c>
      <c r="J125" s="35"/>
    </row>
    <row r="126" spans="1:16" x14ac:dyDescent="0.25">
      <c r="A126" s="27" t="s">
        <v>66</v>
      </c>
      <c r="B126" s="27">
        <v>30</v>
      </c>
      <c r="C126" s="28" t="s">
        <v>313</v>
      </c>
      <c r="D126" s="27" t="s">
        <v>84</v>
      </c>
      <c r="E126" s="29" t="s">
        <v>314</v>
      </c>
      <c r="F126" s="30" t="s">
        <v>165</v>
      </c>
      <c r="G126" s="31">
        <v>3750.2649999999999</v>
      </c>
      <c r="H126" s="32">
        <v>0</v>
      </c>
      <c r="I126" s="32">
        <f>ROUND(G126*H126,P4)</f>
        <v>0</v>
      </c>
      <c r="J126" s="30" t="s">
        <v>176</v>
      </c>
      <c r="O126" s="33">
        <f>I126*0.21</f>
        <v>0</v>
      </c>
      <c r="P126">
        <v>3</v>
      </c>
    </row>
    <row r="127" spans="1:16" x14ac:dyDescent="0.25">
      <c r="A127" s="27" t="s">
        <v>71</v>
      </c>
      <c r="B127" s="34"/>
      <c r="E127" s="29" t="s">
        <v>315</v>
      </c>
      <c r="J127" s="35"/>
    </row>
    <row r="128" spans="1:16" x14ac:dyDescent="0.25">
      <c r="A128" s="27" t="s">
        <v>73</v>
      </c>
      <c r="B128" s="34"/>
      <c r="E128" s="36" t="s">
        <v>835</v>
      </c>
      <c r="J128" s="35"/>
    </row>
    <row r="129" spans="1:16" ht="90" x14ac:dyDescent="0.25">
      <c r="A129" s="27" t="s">
        <v>75</v>
      </c>
      <c r="B129" s="34"/>
      <c r="E129" s="29" t="s">
        <v>317</v>
      </c>
      <c r="J129" s="35"/>
    </row>
    <row r="130" spans="1:16" x14ac:dyDescent="0.25">
      <c r="A130" s="21" t="s">
        <v>63</v>
      </c>
      <c r="B130" s="22"/>
      <c r="C130" s="23" t="s">
        <v>323</v>
      </c>
      <c r="D130" s="24"/>
      <c r="E130" s="21" t="s">
        <v>324</v>
      </c>
      <c r="F130" s="24"/>
      <c r="G130" s="24"/>
      <c r="H130" s="24"/>
      <c r="I130" s="25">
        <f>SUMIFS(I131:I134,A131:A134,"P")</f>
        <v>0</v>
      </c>
      <c r="J130" s="26"/>
    </row>
    <row r="131" spans="1:16" x14ac:dyDescent="0.25">
      <c r="A131" s="27" t="s">
        <v>66</v>
      </c>
      <c r="B131" s="27">
        <v>31</v>
      </c>
      <c r="C131" s="28" t="s">
        <v>340</v>
      </c>
      <c r="D131" s="27" t="s">
        <v>84</v>
      </c>
      <c r="E131" s="29" t="s">
        <v>341</v>
      </c>
      <c r="F131" s="30" t="s">
        <v>165</v>
      </c>
      <c r="G131" s="31">
        <v>1067.6500000000001</v>
      </c>
      <c r="H131" s="32">
        <v>0</v>
      </c>
      <c r="I131" s="32">
        <f>ROUND(G131*H131,P4)</f>
        <v>0</v>
      </c>
      <c r="J131" s="30" t="s">
        <v>176</v>
      </c>
      <c r="O131" s="33">
        <f>I131*0.21</f>
        <v>0</v>
      </c>
      <c r="P131">
        <v>3</v>
      </c>
    </row>
    <row r="132" spans="1:16" x14ac:dyDescent="0.25">
      <c r="A132" s="27" t="s">
        <v>71</v>
      </c>
      <c r="B132" s="34"/>
      <c r="E132" s="29" t="s">
        <v>836</v>
      </c>
      <c r="J132" s="35"/>
    </row>
    <row r="133" spans="1:16" x14ac:dyDescent="0.25">
      <c r="A133" s="27" t="s">
        <v>73</v>
      </c>
      <c r="B133" s="34"/>
      <c r="E133" s="36" t="s">
        <v>825</v>
      </c>
      <c r="J133" s="35"/>
    </row>
    <row r="134" spans="1:16" ht="105" x14ac:dyDescent="0.25">
      <c r="A134" s="27" t="s">
        <v>75</v>
      </c>
      <c r="B134" s="34"/>
      <c r="E134" s="29" t="s">
        <v>344</v>
      </c>
      <c r="J134" s="35"/>
    </row>
    <row r="135" spans="1:16" x14ac:dyDescent="0.25">
      <c r="A135" s="21" t="s">
        <v>63</v>
      </c>
      <c r="B135" s="22"/>
      <c r="C135" s="23" t="s">
        <v>625</v>
      </c>
      <c r="D135" s="24"/>
      <c r="E135" s="21" t="s">
        <v>626</v>
      </c>
      <c r="F135" s="24"/>
      <c r="G135" s="24"/>
      <c r="H135" s="24"/>
      <c r="I135" s="25">
        <f>SUMIFS(I136:I139,A136:A139,"P")</f>
        <v>0</v>
      </c>
      <c r="J135" s="26"/>
    </row>
    <row r="136" spans="1:16" x14ac:dyDescent="0.25">
      <c r="A136" s="27" t="s">
        <v>66</v>
      </c>
      <c r="B136" s="27">
        <v>32</v>
      </c>
      <c r="C136" s="28" t="s">
        <v>631</v>
      </c>
      <c r="D136" s="27" t="s">
        <v>84</v>
      </c>
      <c r="E136" s="29" t="s">
        <v>632</v>
      </c>
      <c r="F136" s="30" t="s">
        <v>198</v>
      </c>
      <c r="G136" s="31">
        <v>0.56699999999999995</v>
      </c>
      <c r="H136" s="32">
        <v>0</v>
      </c>
      <c r="I136" s="32">
        <f>ROUND(G136*H136,P4)</f>
        <v>0</v>
      </c>
      <c r="J136" s="30" t="s">
        <v>176</v>
      </c>
      <c r="O136" s="33">
        <f>I136*0.21</f>
        <v>0</v>
      </c>
      <c r="P136">
        <v>3</v>
      </c>
    </row>
    <row r="137" spans="1:16" ht="45" x14ac:dyDescent="0.25">
      <c r="A137" s="27" t="s">
        <v>71</v>
      </c>
      <c r="B137" s="34"/>
      <c r="E137" s="29" t="s">
        <v>837</v>
      </c>
      <c r="J137" s="35"/>
    </row>
    <row r="138" spans="1:16" x14ac:dyDescent="0.25">
      <c r="A138" s="27" t="s">
        <v>73</v>
      </c>
      <c r="B138" s="34"/>
      <c r="E138" s="36" t="s">
        <v>838</v>
      </c>
      <c r="J138" s="35"/>
    </row>
    <row r="139" spans="1:16" ht="409.5" x14ac:dyDescent="0.25">
      <c r="A139" s="27" t="s">
        <v>75</v>
      </c>
      <c r="B139" s="34"/>
      <c r="E139" s="29" t="s">
        <v>624</v>
      </c>
      <c r="J139" s="35"/>
    </row>
    <row r="140" spans="1:16" x14ac:dyDescent="0.25">
      <c r="A140" s="21" t="s">
        <v>63</v>
      </c>
      <c r="B140" s="22"/>
      <c r="C140" s="23" t="s">
        <v>350</v>
      </c>
      <c r="D140" s="24"/>
      <c r="E140" s="21" t="s">
        <v>351</v>
      </c>
      <c r="F140" s="24"/>
      <c r="G140" s="24"/>
      <c r="H140" s="24"/>
      <c r="I140" s="25">
        <f>SUMIFS(I141:I164,A141:A164,"P")</f>
        <v>0</v>
      </c>
      <c r="J140" s="26"/>
    </row>
    <row r="141" spans="1:16" x14ac:dyDescent="0.25">
      <c r="A141" s="27" t="s">
        <v>66</v>
      </c>
      <c r="B141" s="27">
        <v>33</v>
      </c>
      <c r="C141" s="28" t="s">
        <v>364</v>
      </c>
      <c r="D141" s="27" t="s">
        <v>84</v>
      </c>
      <c r="E141" s="29" t="s">
        <v>365</v>
      </c>
      <c r="F141" s="30" t="s">
        <v>198</v>
      </c>
      <c r="G141" s="31">
        <v>213.53</v>
      </c>
      <c r="H141" s="32">
        <v>0</v>
      </c>
      <c r="I141" s="32">
        <f>ROUND(G141*H141,P4)</f>
        <v>0</v>
      </c>
      <c r="J141" s="30" t="s">
        <v>176</v>
      </c>
      <c r="O141" s="33">
        <f>I141*0.21</f>
        <v>0</v>
      </c>
      <c r="P141">
        <v>3</v>
      </c>
    </row>
    <row r="142" spans="1:16" ht="60" x14ac:dyDescent="0.25">
      <c r="A142" s="27" t="s">
        <v>71</v>
      </c>
      <c r="B142" s="34"/>
      <c r="E142" s="29" t="s">
        <v>839</v>
      </c>
      <c r="J142" s="35"/>
    </row>
    <row r="143" spans="1:16" x14ac:dyDescent="0.25">
      <c r="A143" s="27" t="s">
        <v>73</v>
      </c>
      <c r="B143" s="34"/>
      <c r="E143" s="36" t="s">
        <v>840</v>
      </c>
      <c r="J143" s="35"/>
    </row>
    <row r="144" spans="1:16" ht="90" x14ac:dyDescent="0.25">
      <c r="A144" s="27" t="s">
        <v>75</v>
      </c>
      <c r="B144" s="34"/>
      <c r="E144" s="29" t="s">
        <v>363</v>
      </c>
      <c r="J144" s="35"/>
    </row>
    <row r="145" spans="1:16" x14ac:dyDescent="0.25">
      <c r="A145" s="27" t="s">
        <v>66</v>
      </c>
      <c r="B145" s="27">
        <v>34</v>
      </c>
      <c r="C145" s="28" t="s">
        <v>841</v>
      </c>
      <c r="D145" s="27" t="s">
        <v>84</v>
      </c>
      <c r="E145" s="29" t="s">
        <v>842</v>
      </c>
      <c r="F145" s="30" t="s">
        <v>165</v>
      </c>
      <c r="G145" s="31">
        <v>35.74</v>
      </c>
      <c r="H145" s="32">
        <v>0</v>
      </c>
      <c r="I145" s="32">
        <f>ROUND(G145*H145,P4)</f>
        <v>0</v>
      </c>
      <c r="J145" s="30" t="s">
        <v>176</v>
      </c>
      <c r="O145" s="33">
        <f>I145*0.21</f>
        <v>0</v>
      </c>
      <c r="P145">
        <v>3</v>
      </c>
    </row>
    <row r="146" spans="1:16" ht="45" x14ac:dyDescent="0.25">
      <c r="A146" s="27" t="s">
        <v>71</v>
      </c>
      <c r="B146" s="34"/>
      <c r="E146" s="29" t="s">
        <v>843</v>
      </c>
      <c r="J146" s="35"/>
    </row>
    <row r="147" spans="1:16" x14ac:dyDescent="0.25">
      <c r="A147" s="27" t="s">
        <v>73</v>
      </c>
      <c r="B147" s="34"/>
      <c r="E147" s="36" t="s">
        <v>844</v>
      </c>
      <c r="J147" s="35"/>
    </row>
    <row r="148" spans="1:16" ht="225" x14ac:dyDescent="0.25">
      <c r="A148" s="27" t="s">
        <v>75</v>
      </c>
      <c r="B148" s="34"/>
      <c r="E148" s="29" t="s">
        <v>411</v>
      </c>
      <c r="J148" s="35"/>
    </row>
    <row r="149" spans="1:16" x14ac:dyDescent="0.25">
      <c r="A149" s="27" t="s">
        <v>66</v>
      </c>
      <c r="B149" s="27">
        <v>35</v>
      </c>
      <c r="C149" s="28" t="s">
        <v>845</v>
      </c>
      <c r="D149" s="27" t="s">
        <v>68</v>
      </c>
      <c r="E149" s="29" t="s">
        <v>846</v>
      </c>
      <c r="F149" s="30" t="s">
        <v>165</v>
      </c>
      <c r="G149" s="31">
        <v>983.02</v>
      </c>
      <c r="H149" s="32">
        <v>0</v>
      </c>
      <c r="I149" s="32">
        <f>ROUND(G149*H149,P4)</f>
        <v>0</v>
      </c>
      <c r="J149" s="30" t="s">
        <v>176</v>
      </c>
      <c r="O149" s="33">
        <f>I149*0.21</f>
        <v>0</v>
      </c>
      <c r="P149">
        <v>3</v>
      </c>
    </row>
    <row r="150" spans="1:16" ht="45" x14ac:dyDescent="0.25">
      <c r="A150" s="27" t="s">
        <v>71</v>
      </c>
      <c r="B150" s="34"/>
      <c r="E150" s="29" t="s">
        <v>847</v>
      </c>
      <c r="J150" s="35"/>
    </row>
    <row r="151" spans="1:16" x14ac:dyDescent="0.25">
      <c r="A151" s="27" t="s">
        <v>73</v>
      </c>
      <c r="B151" s="34"/>
      <c r="E151" s="36" t="s">
        <v>848</v>
      </c>
      <c r="J151" s="35"/>
    </row>
    <row r="152" spans="1:16" ht="225" x14ac:dyDescent="0.25">
      <c r="A152" s="27" t="s">
        <v>75</v>
      </c>
      <c r="B152" s="34"/>
      <c r="E152" s="29" t="s">
        <v>411</v>
      </c>
      <c r="J152" s="35"/>
    </row>
    <row r="153" spans="1:16" x14ac:dyDescent="0.25">
      <c r="A153" s="27" t="s">
        <v>66</v>
      </c>
      <c r="B153" s="27">
        <v>36</v>
      </c>
      <c r="C153" s="28" t="s">
        <v>845</v>
      </c>
      <c r="D153" s="27" t="s">
        <v>77</v>
      </c>
      <c r="E153" s="29" t="s">
        <v>846</v>
      </c>
      <c r="F153" s="30" t="s">
        <v>165</v>
      </c>
      <c r="G153" s="31">
        <v>16.600000000000001</v>
      </c>
      <c r="H153" s="32">
        <v>0</v>
      </c>
      <c r="I153" s="32">
        <f>ROUND(G153*H153,P4)</f>
        <v>0</v>
      </c>
      <c r="J153" s="30" t="s">
        <v>176</v>
      </c>
      <c r="O153" s="33">
        <f>I153*0.21</f>
        <v>0</v>
      </c>
      <c r="P153">
        <v>3</v>
      </c>
    </row>
    <row r="154" spans="1:16" ht="60" x14ac:dyDescent="0.25">
      <c r="A154" s="27" t="s">
        <v>71</v>
      </c>
      <c r="B154" s="34"/>
      <c r="E154" s="29" t="s">
        <v>849</v>
      </c>
      <c r="J154" s="35"/>
    </row>
    <row r="155" spans="1:16" x14ac:dyDescent="0.25">
      <c r="A155" s="27" t="s">
        <v>73</v>
      </c>
      <c r="B155" s="34"/>
      <c r="E155" s="36" t="s">
        <v>850</v>
      </c>
      <c r="J155" s="35"/>
    </row>
    <row r="156" spans="1:16" ht="225" x14ac:dyDescent="0.25">
      <c r="A156" s="27" t="s">
        <v>75</v>
      </c>
      <c r="B156" s="34"/>
      <c r="E156" s="29" t="s">
        <v>411</v>
      </c>
      <c r="J156" s="35"/>
    </row>
    <row r="157" spans="1:16" x14ac:dyDescent="0.25">
      <c r="A157" s="27" t="s">
        <v>66</v>
      </c>
      <c r="B157" s="27">
        <v>37</v>
      </c>
      <c r="C157" s="28" t="s">
        <v>851</v>
      </c>
      <c r="D157" s="27" t="s">
        <v>84</v>
      </c>
      <c r="E157" s="29" t="s">
        <v>852</v>
      </c>
      <c r="F157" s="30" t="s">
        <v>165</v>
      </c>
      <c r="G157" s="31">
        <v>7.2</v>
      </c>
      <c r="H157" s="32">
        <v>0</v>
      </c>
      <c r="I157" s="32">
        <f>ROUND(G157*H157,P4)</f>
        <v>0</v>
      </c>
      <c r="J157" s="30" t="s">
        <v>176</v>
      </c>
      <c r="O157" s="33">
        <f>I157*0.21</f>
        <v>0</v>
      </c>
      <c r="P157">
        <v>3</v>
      </c>
    </row>
    <row r="158" spans="1:16" ht="60" x14ac:dyDescent="0.25">
      <c r="A158" s="27" t="s">
        <v>71</v>
      </c>
      <c r="B158" s="34"/>
      <c r="E158" s="29" t="s">
        <v>853</v>
      </c>
      <c r="J158" s="35"/>
    </row>
    <row r="159" spans="1:16" x14ac:dyDescent="0.25">
      <c r="A159" s="27" t="s">
        <v>73</v>
      </c>
      <c r="B159" s="34"/>
      <c r="E159" s="36" t="s">
        <v>854</v>
      </c>
      <c r="J159" s="35"/>
    </row>
    <row r="160" spans="1:16" ht="225" x14ac:dyDescent="0.25">
      <c r="A160" s="27" t="s">
        <v>75</v>
      </c>
      <c r="B160" s="34"/>
      <c r="E160" s="29" t="s">
        <v>411</v>
      </c>
      <c r="J160" s="35"/>
    </row>
    <row r="161" spans="1:16" ht="30" x14ac:dyDescent="0.25">
      <c r="A161" s="27" t="s">
        <v>66</v>
      </c>
      <c r="B161" s="27">
        <v>38</v>
      </c>
      <c r="C161" s="28" t="s">
        <v>855</v>
      </c>
      <c r="D161" s="27" t="s">
        <v>84</v>
      </c>
      <c r="E161" s="29" t="s">
        <v>856</v>
      </c>
      <c r="F161" s="30" t="s">
        <v>165</v>
      </c>
      <c r="G161" s="31">
        <v>32.29</v>
      </c>
      <c r="H161" s="32">
        <v>0</v>
      </c>
      <c r="I161" s="32">
        <f>ROUND(G161*H161,P4)</f>
        <v>0</v>
      </c>
      <c r="J161" s="30" t="s">
        <v>176</v>
      </c>
      <c r="O161" s="33">
        <f>I161*0.21</f>
        <v>0</v>
      </c>
      <c r="P161">
        <v>3</v>
      </c>
    </row>
    <row r="162" spans="1:16" ht="45" x14ac:dyDescent="0.25">
      <c r="A162" s="27" t="s">
        <v>71</v>
      </c>
      <c r="B162" s="34"/>
      <c r="E162" s="29" t="s">
        <v>857</v>
      </c>
      <c r="J162" s="35"/>
    </row>
    <row r="163" spans="1:16" x14ac:dyDescent="0.25">
      <c r="A163" s="27" t="s">
        <v>73</v>
      </c>
      <c r="B163" s="34"/>
      <c r="E163" s="36" t="s">
        <v>858</v>
      </c>
      <c r="J163" s="35"/>
    </row>
    <row r="164" spans="1:16" ht="225" x14ac:dyDescent="0.25">
      <c r="A164" s="27" t="s">
        <v>75</v>
      </c>
      <c r="B164" s="34"/>
      <c r="E164" s="29" t="s">
        <v>411</v>
      </c>
      <c r="J164" s="35"/>
    </row>
    <row r="165" spans="1:16" x14ac:dyDescent="0.25">
      <c r="A165" s="21" t="s">
        <v>63</v>
      </c>
      <c r="B165" s="22"/>
      <c r="C165" s="23" t="s">
        <v>690</v>
      </c>
      <c r="D165" s="24"/>
      <c r="E165" s="21" t="s">
        <v>691</v>
      </c>
      <c r="F165" s="24"/>
      <c r="G165" s="24"/>
      <c r="H165" s="24"/>
      <c r="I165" s="25">
        <f>SUMIFS(I166:I169,A166:A169,"P")</f>
        <v>0</v>
      </c>
      <c r="J165" s="26"/>
    </row>
    <row r="166" spans="1:16" x14ac:dyDescent="0.25">
      <c r="A166" s="27" t="s">
        <v>66</v>
      </c>
      <c r="B166" s="27">
        <v>39</v>
      </c>
      <c r="C166" s="28" t="s">
        <v>859</v>
      </c>
      <c r="D166" s="27" t="s">
        <v>84</v>
      </c>
      <c r="E166" s="29" t="s">
        <v>860</v>
      </c>
      <c r="F166" s="30" t="s">
        <v>165</v>
      </c>
      <c r="G166" s="31">
        <v>19.28</v>
      </c>
      <c r="H166" s="32">
        <v>0</v>
      </c>
      <c r="I166" s="32">
        <f>ROUND(G166*H166,P4)</f>
        <v>0</v>
      </c>
      <c r="J166" s="30" t="s">
        <v>176</v>
      </c>
      <c r="O166" s="33">
        <f>I166*0.21</f>
        <v>0</v>
      </c>
      <c r="P166">
        <v>3</v>
      </c>
    </row>
    <row r="167" spans="1:16" ht="60" x14ac:dyDescent="0.25">
      <c r="A167" s="27" t="s">
        <v>71</v>
      </c>
      <c r="B167" s="34"/>
      <c r="E167" s="29" t="s">
        <v>861</v>
      </c>
      <c r="J167" s="35"/>
    </row>
    <row r="168" spans="1:16" x14ac:dyDescent="0.25">
      <c r="A168" s="27" t="s">
        <v>73</v>
      </c>
      <c r="B168" s="34"/>
      <c r="E168" s="36" t="s">
        <v>862</v>
      </c>
      <c r="J168" s="35"/>
    </row>
    <row r="169" spans="1:16" ht="285" x14ac:dyDescent="0.25">
      <c r="A169" s="27" t="s">
        <v>75</v>
      </c>
      <c r="B169" s="34"/>
      <c r="E169" s="29" t="s">
        <v>696</v>
      </c>
      <c r="J169" s="35"/>
    </row>
    <row r="170" spans="1:16" x14ac:dyDescent="0.25">
      <c r="A170" s="21" t="s">
        <v>63</v>
      </c>
      <c r="B170" s="22"/>
      <c r="C170" s="23" t="s">
        <v>413</v>
      </c>
      <c r="D170" s="24"/>
      <c r="E170" s="21" t="s">
        <v>414</v>
      </c>
      <c r="F170" s="24"/>
      <c r="G170" s="24"/>
      <c r="H170" s="24"/>
      <c r="I170" s="25">
        <f>SUMIFS(I171:I174,A171:A174,"P")</f>
        <v>0</v>
      </c>
      <c r="J170" s="26"/>
    </row>
    <row r="171" spans="1:16" x14ac:dyDescent="0.25">
      <c r="A171" s="27" t="s">
        <v>66</v>
      </c>
      <c r="B171" s="27">
        <v>40</v>
      </c>
      <c r="C171" s="28" t="s">
        <v>863</v>
      </c>
      <c r="D171" s="27" t="s">
        <v>84</v>
      </c>
      <c r="E171" s="29" t="s">
        <v>864</v>
      </c>
      <c r="F171" s="30" t="s">
        <v>122</v>
      </c>
      <c r="G171" s="31">
        <v>2</v>
      </c>
      <c r="H171" s="32">
        <v>0</v>
      </c>
      <c r="I171" s="32">
        <f>ROUND(G171*H171,P4)</f>
        <v>0</v>
      </c>
      <c r="J171" s="30" t="s">
        <v>176</v>
      </c>
      <c r="O171" s="33">
        <f>I171*0.21</f>
        <v>0</v>
      </c>
      <c r="P171">
        <v>3</v>
      </c>
    </row>
    <row r="172" spans="1:16" ht="45" x14ac:dyDescent="0.25">
      <c r="A172" s="27" t="s">
        <v>71</v>
      </c>
      <c r="B172" s="34"/>
      <c r="E172" s="29" t="s">
        <v>865</v>
      </c>
      <c r="J172" s="35"/>
    </row>
    <row r="173" spans="1:16" x14ac:dyDescent="0.25">
      <c r="A173" s="27" t="s">
        <v>73</v>
      </c>
      <c r="B173" s="34"/>
      <c r="E173" s="36" t="s">
        <v>192</v>
      </c>
      <c r="J173" s="35"/>
    </row>
    <row r="174" spans="1:16" ht="60" x14ac:dyDescent="0.25">
      <c r="A174" s="27" t="s">
        <v>75</v>
      </c>
      <c r="B174" s="34"/>
      <c r="E174" s="29" t="s">
        <v>700</v>
      </c>
      <c r="J174" s="35"/>
    </row>
    <row r="175" spans="1:16" x14ac:dyDescent="0.25">
      <c r="A175" s="21" t="s">
        <v>63</v>
      </c>
      <c r="B175" s="22"/>
      <c r="C175" s="23" t="s">
        <v>430</v>
      </c>
      <c r="D175" s="24"/>
      <c r="E175" s="21" t="s">
        <v>431</v>
      </c>
      <c r="F175" s="24"/>
      <c r="G175" s="24"/>
      <c r="H175" s="24"/>
      <c r="I175" s="25">
        <f>SUMIFS(I176:I219,A176:A219,"P")</f>
        <v>0</v>
      </c>
      <c r="J175" s="26"/>
    </row>
    <row r="176" spans="1:16" x14ac:dyDescent="0.25">
      <c r="A176" s="27" t="s">
        <v>66</v>
      </c>
      <c r="B176" s="27">
        <v>41</v>
      </c>
      <c r="C176" s="28" t="s">
        <v>714</v>
      </c>
      <c r="D176" s="27" t="s">
        <v>84</v>
      </c>
      <c r="E176" s="29" t="s">
        <v>715</v>
      </c>
      <c r="F176" s="30" t="s">
        <v>332</v>
      </c>
      <c r="G176" s="31">
        <v>65</v>
      </c>
      <c r="H176" s="32">
        <v>0</v>
      </c>
      <c r="I176" s="32">
        <f>ROUND(G176*H176,P4)</f>
        <v>0</v>
      </c>
      <c r="J176" s="30" t="s">
        <v>176</v>
      </c>
      <c r="O176" s="33">
        <f>I176*0.21</f>
        <v>0</v>
      </c>
      <c r="P176">
        <v>3</v>
      </c>
    </row>
    <row r="177" spans="1:16" ht="30" x14ac:dyDescent="0.25">
      <c r="A177" s="27" t="s">
        <v>71</v>
      </c>
      <c r="B177" s="34"/>
      <c r="E177" s="29" t="s">
        <v>866</v>
      </c>
      <c r="J177" s="35"/>
    </row>
    <row r="178" spans="1:16" x14ac:dyDescent="0.25">
      <c r="A178" s="27" t="s">
        <v>73</v>
      </c>
      <c r="B178" s="34"/>
      <c r="E178" s="36" t="s">
        <v>867</v>
      </c>
      <c r="J178" s="35"/>
    </row>
    <row r="179" spans="1:16" ht="105" x14ac:dyDescent="0.25">
      <c r="A179" s="27" t="s">
        <v>75</v>
      </c>
      <c r="B179" s="34"/>
      <c r="E179" s="29" t="s">
        <v>718</v>
      </c>
      <c r="J179" s="35"/>
    </row>
    <row r="180" spans="1:16" x14ac:dyDescent="0.25">
      <c r="A180" s="27" t="s">
        <v>66</v>
      </c>
      <c r="B180" s="27">
        <v>42</v>
      </c>
      <c r="C180" s="28" t="s">
        <v>734</v>
      </c>
      <c r="D180" s="27" t="s">
        <v>84</v>
      </c>
      <c r="E180" s="29" t="s">
        <v>735</v>
      </c>
      <c r="F180" s="30" t="s">
        <v>332</v>
      </c>
      <c r="G180" s="31">
        <v>416.16699999999997</v>
      </c>
      <c r="H180" s="32">
        <v>0</v>
      </c>
      <c r="I180" s="32">
        <f>ROUND(G180*H180,P4)</f>
        <v>0</v>
      </c>
      <c r="J180" s="30" t="s">
        <v>176</v>
      </c>
      <c r="O180" s="33">
        <f>I180*0.21</f>
        <v>0</v>
      </c>
      <c r="P180">
        <v>3</v>
      </c>
    </row>
    <row r="181" spans="1:16" ht="30" x14ac:dyDescent="0.25">
      <c r="A181" s="27" t="s">
        <v>71</v>
      </c>
      <c r="B181" s="34"/>
      <c r="E181" s="29" t="s">
        <v>868</v>
      </c>
      <c r="J181" s="35"/>
    </row>
    <row r="182" spans="1:16" x14ac:dyDescent="0.25">
      <c r="A182" s="27" t="s">
        <v>73</v>
      </c>
      <c r="B182" s="34"/>
      <c r="E182" s="36" t="s">
        <v>869</v>
      </c>
      <c r="J182" s="35"/>
    </row>
    <row r="183" spans="1:16" ht="90" x14ac:dyDescent="0.25">
      <c r="A183" s="27" t="s">
        <v>75</v>
      </c>
      <c r="B183" s="34"/>
      <c r="E183" s="29" t="s">
        <v>515</v>
      </c>
      <c r="J183" s="35"/>
    </row>
    <row r="184" spans="1:16" ht="30" x14ac:dyDescent="0.25">
      <c r="A184" s="27" t="s">
        <v>66</v>
      </c>
      <c r="B184" s="27">
        <v>43</v>
      </c>
      <c r="C184" s="28" t="s">
        <v>511</v>
      </c>
      <c r="D184" s="27" t="s">
        <v>68</v>
      </c>
      <c r="E184" s="29" t="s">
        <v>512</v>
      </c>
      <c r="F184" s="30" t="s">
        <v>332</v>
      </c>
      <c r="G184" s="31">
        <v>507.92899999999997</v>
      </c>
      <c r="H184" s="32">
        <v>0</v>
      </c>
      <c r="I184" s="32">
        <f>ROUND(G184*H184,P4)</f>
        <v>0</v>
      </c>
      <c r="J184" s="30" t="s">
        <v>176</v>
      </c>
      <c r="O184" s="33">
        <f>I184*0.21</f>
        <v>0</v>
      </c>
      <c r="P184">
        <v>3</v>
      </c>
    </row>
    <row r="185" spans="1:16" ht="30" x14ac:dyDescent="0.25">
      <c r="A185" s="27" t="s">
        <v>71</v>
      </c>
      <c r="B185" s="34"/>
      <c r="E185" s="29" t="s">
        <v>870</v>
      </c>
      <c r="J185" s="35"/>
    </row>
    <row r="186" spans="1:16" x14ac:dyDescent="0.25">
      <c r="A186" s="27" t="s">
        <v>73</v>
      </c>
      <c r="B186" s="34"/>
      <c r="E186" s="36" t="s">
        <v>871</v>
      </c>
      <c r="J186" s="35"/>
    </row>
    <row r="187" spans="1:16" ht="90" x14ac:dyDescent="0.25">
      <c r="A187" s="27" t="s">
        <v>75</v>
      </c>
      <c r="B187" s="34"/>
      <c r="E187" s="29" t="s">
        <v>515</v>
      </c>
      <c r="J187" s="35"/>
    </row>
    <row r="188" spans="1:16" ht="30" x14ac:dyDescent="0.25">
      <c r="A188" s="27" t="s">
        <v>66</v>
      </c>
      <c r="B188" s="27">
        <v>44</v>
      </c>
      <c r="C188" s="28" t="s">
        <v>511</v>
      </c>
      <c r="D188" s="27" t="s">
        <v>77</v>
      </c>
      <c r="E188" s="29" t="s">
        <v>512</v>
      </c>
      <c r="F188" s="30" t="s">
        <v>332</v>
      </c>
      <c r="G188" s="31">
        <v>16.739999999999998</v>
      </c>
      <c r="H188" s="32">
        <v>0</v>
      </c>
      <c r="I188" s="32">
        <f>ROUND(G188*H188,P4)</f>
        <v>0</v>
      </c>
      <c r="J188" s="30" t="s">
        <v>176</v>
      </c>
      <c r="O188" s="33">
        <f>I188*0.21</f>
        <v>0</v>
      </c>
      <c r="P188">
        <v>3</v>
      </c>
    </row>
    <row r="189" spans="1:16" ht="30" x14ac:dyDescent="0.25">
      <c r="A189" s="27" t="s">
        <v>71</v>
      </c>
      <c r="B189" s="34"/>
      <c r="E189" s="29" t="s">
        <v>872</v>
      </c>
      <c r="J189" s="35"/>
    </row>
    <row r="190" spans="1:16" x14ac:dyDescent="0.25">
      <c r="A190" s="27" t="s">
        <v>73</v>
      </c>
      <c r="B190" s="34"/>
      <c r="E190" s="36" t="s">
        <v>873</v>
      </c>
      <c r="J190" s="35"/>
    </row>
    <row r="191" spans="1:16" ht="90" x14ac:dyDescent="0.25">
      <c r="A191" s="27" t="s">
        <v>75</v>
      </c>
      <c r="B191" s="34"/>
      <c r="E191" s="29" t="s">
        <v>515</v>
      </c>
      <c r="J191" s="35"/>
    </row>
    <row r="192" spans="1:16" ht="30" x14ac:dyDescent="0.25">
      <c r="A192" s="27" t="s">
        <v>66</v>
      </c>
      <c r="B192" s="27">
        <v>45</v>
      </c>
      <c r="C192" s="28" t="s">
        <v>511</v>
      </c>
      <c r="D192" s="27" t="s">
        <v>79</v>
      </c>
      <c r="E192" s="29" t="s">
        <v>512</v>
      </c>
      <c r="F192" s="30" t="s">
        <v>332</v>
      </c>
      <c r="G192" s="31">
        <v>132.03</v>
      </c>
      <c r="H192" s="32">
        <v>0</v>
      </c>
      <c r="I192" s="32">
        <f>ROUND(G192*H192,P4)</f>
        <v>0</v>
      </c>
      <c r="J192" s="30" t="s">
        <v>176</v>
      </c>
      <c r="O192" s="33">
        <f>I192*0.21</f>
        <v>0</v>
      </c>
      <c r="P192">
        <v>3</v>
      </c>
    </row>
    <row r="193" spans="1:16" ht="30" x14ac:dyDescent="0.25">
      <c r="A193" s="27" t="s">
        <v>71</v>
      </c>
      <c r="B193" s="34"/>
      <c r="E193" s="29" t="s">
        <v>874</v>
      </c>
      <c r="J193" s="35"/>
    </row>
    <row r="194" spans="1:16" x14ac:dyDescent="0.25">
      <c r="A194" s="27" t="s">
        <v>73</v>
      </c>
      <c r="B194" s="34"/>
      <c r="E194" s="36" t="s">
        <v>875</v>
      </c>
      <c r="J194" s="35"/>
    </row>
    <row r="195" spans="1:16" ht="90" x14ac:dyDescent="0.25">
      <c r="A195" s="27" t="s">
        <v>75</v>
      </c>
      <c r="B195" s="34"/>
      <c r="E195" s="29" t="s">
        <v>515</v>
      </c>
      <c r="J195" s="35"/>
    </row>
    <row r="196" spans="1:16" x14ac:dyDescent="0.25">
      <c r="A196" s="27" t="s">
        <v>66</v>
      </c>
      <c r="B196" s="27">
        <v>46</v>
      </c>
      <c r="C196" s="28" t="s">
        <v>876</v>
      </c>
      <c r="D196" s="27" t="s">
        <v>68</v>
      </c>
      <c r="E196" s="29" t="s">
        <v>877</v>
      </c>
      <c r="F196" s="30" t="s">
        <v>332</v>
      </c>
      <c r="G196" s="31">
        <v>24</v>
      </c>
      <c r="H196" s="32">
        <v>0</v>
      </c>
      <c r="I196" s="32">
        <f>ROUND(G196*H196,P4)</f>
        <v>0</v>
      </c>
      <c r="J196" s="30" t="s">
        <v>176</v>
      </c>
      <c r="O196" s="33">
        <f>I196*0.21</f>
        <v>0</v>
      </c>
      <c r="P196">
        <v>3</v>
      </c>
    </row>
    <row r="197" spans="1:16" ht="30" x14ac:dyDescent="0.25">
      <c r="A197" s="27" t="s">
        <v>71</v>
      </c>
      <c r="B197" s="34"/>
      <c r="E197" s="29" t="s">
        <v>878</v>
      </c>
      <c r="J197" s="35"/>
    </row>
    <row r="198" spans="1:16" x14ac:dyDescent="0.25">
      <c r="A198" s="27" t="s">
        <v>73</v>
      </c>
      <c r="B198" s="34"/>
      <c r="E198" s="36" t="s">
        <v>879</v>
      </c>
      <c r="J198" s="35"/>
    </row>
    <row r="199" spans="1:16" ht="90" x14ac:dyDescent="0.25">
      <c r="A199" s="27" t="s">
        <v>75</v>
      </c>
      <c r="B199" s="34"/>
      <c r="E199" s="29" t="s">
        <v>515</v>
      </c>
      <c r="J199" s="35"/>
    </row>
    <row r="200" spans="1:16" x14ac:dyDescent="0.25">
      <c r="A200" s="27" t="s">
        <v>66</v>
      </c>
      <c r="B200" s="27">
        <v>47</v>
      </c>
      <c r="C200" s="28" t="s">
        <v>876</v>
      </c>
      <c r="D200" s="27" t="s">
        <v>77</v>
      </c>
      <c r="E200" s="29" t="s">
        <v>877</v>
      </c>
      <c r="F200" s="30" t="s">
        <v>332</v>
      </c>
      <c r="G200" s="31">
        <v>4</v>
      </c>
      <c r="H200" s="32">
        <v>0</v>
      </c>
      <c r="I200" s="32">
        <f>ROUND(G200*H200,P4)</f>
        <v>0</v>
      </c>
      <c r="J200" s="30" t="s">
        <v>176</v>
      </c>
      <c r="O200" s="33">
        <f>I200*0.21</f>
        <v>0</v>
      </c>
      <c r="P200">
        <v>3</v>
      </c>
    </row>
    <row r="201" spans="1:16" ht="30" x14ac:dyDescent="0.25">
      <c r="A201" s="27" t="s">
        <v>71</v>
      </c>
      <c r="B201" s="34"/>
      <c r="E201" s="29" t="s">
        <v>880</v>
      </c>
      <c r="J201" s="35"/>
    </row>
    <row r="202" spans="1:16" x14ac:dyDescent="0.25">
      <c r="A202" s="27" t="s">
        <v>73</v>
      </c>
      <c r="B202" s="34"/>
      <c r="E202" s="36" t="s">
        <v>727</v>
      </c>
      <c r="J202" s="35"/>
    </row>
    <row r="203" spans="1:16" ht="90" x14ac:dyDescent="0.25">
      <c r="A203" s="27" t="s">
        <v>75</v>
      </c>
      <c r="B203" s="34"/>
      <c r="E203" s="29" t="s">
        <v>515</v>
      </c>
      <c r="J203" s="35"/>
    </row>
    <row r="204" spans="1:16" ht="30" x14ac:dyDescent="0.25">
      <c r="A204" s="27" t="s">
        <v>66</v>
      </c>
      <c r="B204" s="27">
        <v>48</v>
      </c>
      <c r="C204" s="28" t="s">
        <v>529</v>
      </c>
      <c r="D204" s="27" t="s">
        <v>84</v>
      </c>
      <c r="E204" s="29" t="s">
        <v>530</v>
      </c>
      <c r="F204" s="30" t="s">
        <v>332</v>
      </c>
      <c r="G204" s="31">
        <v>120.995</v>
      </c>
      <c r="H204" s="32">
        <v>0</v>
      </c>
      <c r="I204" s="32">
        <f>ROUND(G204*H204,P4)</f>
        <v>0</v>
      </c>
      <c r="J204" s="30" t="s">
        <v>176</v>
      </c>
      <c r="O204" s="33">
        <f>I204*0.21</f>
        <v>0</v>
      </c>
      <c r="P204">
        <v>3</v>
      </c>
    </row>
    <row r="205" spans="1:16" ht="30" x14ac:dyDescent="0.25">
      <c r="A205" s="27" t="s">
        <v>71</v>
      </c>
      <c r="B205" s="34"/>
      <c r="E205" s="29" t="s">
        <v>881</v>
      </c>
      <c r="J205" s="35"/>
    </row>
    <row r="206" spans="1:16" x14ac:dyDescent="0.25">
      <c r="A206" s="27" t="s">
        <v>73</v>
      </c>
      <c r="B206" s="34"/>
      <c r="E206" s="36" t="s">
        <v>882</v>
      </c>
      <c r="J206" s="35"/>
    </row>
    <row r="207" spans="1:16" ht="180" x14ac:dyDescent="0.25">
      <c r="A207" s="27" t="s">
        <v>75</v>
      </c>
      <c r="B207" s="34"/>
      <c r="E207" s="29" t="s">
        <v>533</v>
      </c>
      <c r="J207" s="35"/>
    </row>
    <row r="208" spans="1:16" ht="30" x14ac:dyDescent="0.25">
      <c r="A208" s="27" t="s">
        <v>66</v>
      </c>
      <c r="B208" s="27">
        <v>49</v>
      </c>
      <c r="C208" s="28" t="s">
        <v>883</v>
      </c>
      <c r="D208" s="27" t="s">
        <v>84</v>
      </c>
      <c r="E208" s="29" t="s">
        <v>884</v>
      </c>
      <c r="F208" s="30" t="s">
        <v>332</v>
      </c>
      <c r="G208" s="31">
        <v>8</v>
      </c>
      <c r="H208" s="32">
        <v>0</v>
      </c>
      <c r="I208" s="32">
        <f>ROUND(G208*H208,P4)</f>
        <v>0</v>
      </c>
      <c r="J208" s="30" t="s">
        <v>176</v>
      </c>
      <c r="O208" s="33">
        <f>I208*0.21</f>
        <v>0</v>
      </c>
      <c r="P208">
        <v>3</v>
      </c>
    </row>
    <row r="209" spans="1:16" ht="60" x14ac:dyDescent="0.25">
      <c r="A209" s="27" t="s">
        <v>71</v>
      </c>
      <c r="B209" s="34"/>
      <c r="E209" s="29" t="s">
        <v>885</v>
      </c>
      <c r="J209" s="35"/>
    </row>
    <row r="210" spans="1:16" x14ac:dyDescent="0.25">
      <c r="A210" s="27" t="s">
        <v>73</v>
      </c>
      <c r="B210" s="34"/>
      <c r="E210" s="36" t="s">
        <v>501</v>
      </c>
      <c r="J210" s="35"/>
    </row>
    <row r="211" spans="1:16" ht="135" x14ac:dyDescent="0.25">
      <c r="A211" s="27" t="s">
        <v>75</v>
      </c>
      <c r="B211" s="34"/>
      <c r="E211" s="29" t="s">
        <v>886</v>
      </c>
      <c r="J211" s="35"/>
    </row>
    <row r="212" spans="1:16" x14ac:dyDescent="0.25">
      <c r="A212" s="27" t="s">
        <v>66</v>
      </c>
      <c r="B212" s="27">
        <v>50</v>
      </c>
      <c r="C212" s="28" t="s">
        <v>887</v>
      </c>
      <c r="D212" s="27" t="s">
        <v>84</v>
      </c>
      <c r="E212" s="29" t="s">
        <v>888</v>
      </c>
      <c r="F212" s="30" t="s">
        <v>122</v>
      </c>
      <c r="G212" s="31">
        <v>2</v>
      </c>
      <c r="H212" s="32">
        <v>0</v>
      </c>
      <c r="I212" s="32">
        <f>ROUND(G212*H212,P4)</f>
        <v>0</v>
      </c>
      <c r="J212" s="27"/>
      <c r="O212" s="33">
        <f>I212*0.21</f>
        <v>0</v>
      </c>
      <c r="P212">
        <v>3</v>
      </c>
    </row>
    <row r="213" spans="1:16" x14ac:dyDescent="0.25">
      <c r="A213" s="27" t="s">
        <v>71</v>
      </c>
      <c r="B213" s="34"/>
      <c r="E213" s="29" t="s">
        <v>889</v>
      </c>
      <c r="J213" s="35"/>
    </row>
    <row r="214" spans="1:16" x14ac:dyDescent="0.25">
      <c r="A214" s="27" t="s">
        <v>73</v>
      </c>
      <c r="B214" s="34"/>
      <c r="E214" s="36" t="s">
        <v>192</v>
      </c>
      <c r="J214" s="35"/>
    </row>
    <row r="215" spans="1:16" ht="135" x14ac:dyDescent="0.25">
      <c r="A215" s="27" t="s">
        <v>75</v>
      </c>
      <c r="B215" s="34"/>
      <c r="E215" s="29" t="s">
        <v>890</v>
      </c>
      <c r="J215" s="35"/>
    </row>
    <row r="216" spans="1:16" x14ac:dyDescent="0.25">
      <c r="A216" s="27" t="s">
        <v>66</v>
      </c>
      <c r="B216" s="27">
        <v>51</v>
      </c>
      <c r="C216" s="28" t="s">
        <v>891</v>
      </c>
      <c r="D216" s="27" t="s">
        <v>84</v>
      </c>
      <c r="E216" s="29" t="s">
        <v>892</v>
      </c>
      <c r="F216" s="30" t="s">
        <v>143</v>
      </c>
      <c r="G216" s="31">
        <v>0.14000000000000001</v>
      </c>
      <c r="H216" s="32">
        <v>0</v>
      </c>
      <c r="I216" s="32">
        <f>ROUND(G216*H216,P4)</f>
        <v>0</v>
      </c>
      <c r="J216" s="30" t="s">
        <v>176</v>
      </c>
      <c r="O216" s="33">
        <f>I216*0.21</f>
        <v>0</v>
      </c>
      <c r="P216">
        <v>3</v>
      </c>
    </row>
    <row r="217" spans="1:16" ht="45" x14ac:dyDescent="0.25">
      <c r="A217" s="27" t="s">
        <v>71</v>
      </c>
      <c r="B217" s="34"/>
      <c r="E217" s="29" t="s">
        <v>893</v>
      </c>
      <c r="J217" s="35"/>
    </row>
    <row r="218" spans="1:16" x14ac:dyDescent="0.25">
      <c r="A218" s="27" t="s">
        <v>73</v>
      </c>
      <c r="B218" s="34"/>
      <c r="E218" s="36" t="s">
        <v>894</v>
      </c>
      <c r="J218" s="35"/>
    </row>
    <row r="219" spans="1:16" ht="180" x14ac:dyDescent="0.25">
      <c r="A219" s="27" t="s">
        <v>75</v>
      </c>
      <c r="B219" s="37"/>
      <c r="C219" s="38"/>
      <c r="D219" s="38"/>
      <c r="E219" s="29" t="s">
        <v>895</v>
      </c>
      <c r="F219" s="38"/>
      <c r="G219" s="38"/>
      <c r="H219" s="38"/>
      <c r="I219" s="38"/>
      <c r="J219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6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19</v>
      </c>
      <c r="I3" s="16">
        <f>SUMIFS(I8:I160,A8:A160,"SD")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19</v>
      </c>
      <c r="D4" s="45"/>
      <c r="E4" s="14" t="s">
        <v>20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SUMIFS(I9:I20,A9:A20,"P")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227.357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776</v>
      </c>
      <c r="J10" s="35"/>
    </row>
    <row r="11" spans="1:16" x14ac:dyDescent="0.25">
      <c r="A11" s="27" t="s">
        <v>73</v>
      </c>
      <c r="B11" s="34"/>
      <c r="E11" s="36" t="s">
        <v>896</v>
      </c>
      <c r="J11" s="35"/>
    </row>
    <row r="12" spans="1:16" x14ac:dyDescent="0.25">
      <c r="A12" s="27" t="s">
        <v>75</v>
      </c>
      <c r="B12" s="34"/>
      <c r="E12" s="40"/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108.27500000000001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897</v>
      </c>
      <c r="J14" s="35"/>
    </row>
    <row r="15" spans="1:16" x14ac:dyDescent="0.25">
      <c r="A15" s="27" t="s">
        <v>73</v>
      </c>
      <c r="B15" s="34"/>
      <c r="E15" s="36" t="s">
        <v>898</v>
      </c>
      <c r="J15" s="35"/>
    </row>
    <row r="16" spans="1:16" x14ac:dyDescent="0.25">
      <c r="A16" s="27" t="s">
        <v>75</v>
      </c>
      <c r="B16" s="34"/>
      <c r="E16" s="40"/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5.383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05" x14ac:dyDescent="0.25">
      <c r="A18" s="27" t="s">
        <v>71</v>
      </c>
      <c r="B18" s="34"/>
      <c r="E18" s="29" t="s">
        <v>155</v>
      </c>
      <c r="J18" s="35"/>
    </row>
    <row r="19" spans="1:16" x14ac:dyDescent="0.25">
      <c r="A19" s="27" t="s">
        <v>73</v>
      </c>
      <c r="B19" s="34"/>
      <c r="E19" s="36" t="s">
        <v>899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1" t="s">
        <v>63</v>
      </c>
      <c r="B21" s="22"/>
      <c r="C21" s="23" t="s">
        <v>161</v>
      </c>
      <c r="D21" s="24"/>
      <c r="E21" s="21" t="s">
        <v>162</v>
      </c>
      <c r="F21" s="24"/>
      <c r="G21" s="24"/>
      <c r="H21" s="24"/>
      <c r="I21" s="25">
        <f>SUMIFS(I22:I93,A22:A93,"P")</f>
        <v>0</v>
      </c>
      <c r="J21" s="26"/>
    </row>
    <row r="22" spans="1:16" x14ac:dyDescent="0.25">
      <c r="A22" s="27" t="s">
        <v>66</v>
      </c>
      <c r="B22" s="27">
        <v>4</v>
      </c>
      <c r="C22" s="28" t="s">
        <v>180</v>
      </c>
      <c r="D22" s="27" t="s">
        <v>84</v>
      </c>
      <c r="E22" s="29" t="s">
        <v>181</v>
      </c>
      <c r="F22" s="30" t="s">
        <v>165</v>
      </c>
      <c r="G22" s="31">
        <v>289.97699999999998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30" x14ac:dyDescent="0.25">
      <c r="A23" s="27" t="s">
        <v>71</v>
      </c>
      <c r="B23" s="34"/>
      <c r="E23" s="29" t="s">
        <v>900</v>
      </c>
      <c r="J23" s="35"/>
    </row>
    <row r="24" spans="1:16" x14ac:dyDescent="0.25">
      <c r="A24" s="27" t="s">
        <v>73</v>
      </c>
      <c r="B24" s="34"/>
      <c r="E24" s="36" t="s">
        <v>901</v>
      </c>
      <c r="J24" s="35"/>
    </row>
    <row r="25" spans="1:16" ht="60" x14ac:dyDescent="0.25">
      <c r="A25" s="27" t="s">
        <v>75</v>
      </c>
      <c r="B25" s="34"/>
      <c r="E25" s="29" t="s">
        <v>184</v>
      </c>
      <c r="J25" s="35"/>
    </row>
    <row r="26" spans="1:16" x14ac:dyDescent="0.25">
      <c r="A26" s="27" t="s">
        <v>66</v>
      </c>
      <c r="B26" s="27">
        <v>5</v>
      </c>
      <c r="C26" s="28" t="s">
        <v>784</v>
      </c>
      <c r="D26" s="27" t="s">
        <v>84</v>
      </c>
      <c r="E26" s="29" t="s">
        <v>785</v>
      </c>
      <c r="F26" s="30" t="s">
        <v>198</v>
      </c>
      <c r="G26" s="31">
        <v>27.640999999999998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60" x14ac:dyDescent="0.25">
      <c r="A27" s="27" t="s">
        <v>71</v>
      </c>
      <c r="B27" s="34"/>
      <c r="E27" s="29" t="s">
        <v>902</v>
      </c>
      <c r="J27" s="35"/>
    </row>
    <row r="28" spans="1:16" x14ac:dyDescent="0.25">
      <c r="A28" s="27" t="s">
        <v>73</v>
      </c>
      <c r="B28" s="34"/>
      <c r="E28" s="36" t="s">
        <v>903</v>
      </c>
      <c r="J28" s="35"/>
    </row>
    <row r="29" spans="1:16" ht="120" x14ac:dyDescent="0.25">
      <c r="A29" s="27" t="s">
        <v>75</v>
      </c>
      <c r="B29" s="34"/>
      <c r="E29" s="29" t="s">
        <v>210</v>
      </c>
      <c r="J29" s="35"/>
    </row>
    <row r="30" spans="1:16" ht="30" x14ac:dyDescent="0.25">
      <c r="A30" s="27" t="s">
        <v>66</v>
      </c>
      <c r="B30" s="27">
        <v>6</v>
      </c>
      <c r="C30" s="28" t="s">
        <v>206</v>
      </c>
      <c r="D30" s="27" t="s">
        <v>68</v>
      </c>
      <c r="E30" s="29" t="s">
        <v>207</v>
      </c>
      <c r="F30" s="30" t="s">
        <v>198</v>
      </c>
      <c r="G30" s="31">
        <v>6.4829999999999997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75" x14ac:dyDescent="0.25">
      <c r="A31" s="27" t="s">
        <v>71</v>
      </c>
      <c r="B31" s="34"/>
      <c r="E31" s="29" t="s">
        <v>904</v>
      </c>
      <c r="J31" s="35"/>
    </row>
    <row r="32" spans="1:16" x14ac:dyDescent="0.25">
      <c r="A32" s="27" t="s">
        <v>73</v>
      </c>
      <c r="B32" s="34"/>
      <c r="E32" s="36" t="s">
        <v>905</v>
      </c>
      <c r="J32" s="35"/>
    </row>
    <row r="33" spans="1:16" ht="120" x14ac:dyDescent="0.25">
      <c r="A33" s="27" t="s">
        <v>75</v>
      </c>
      <c r="B33" s="34"/>
      <c r="E33" s="29" t="s">
        <v>210</v>
      </c>
      <c r="J33" s="35"/>
    </row>
    <row r="34" spans="1:16" ht="30" x14ac:dyDescent="0.25">
      <c r="A34" s="27" t="s">
        <v>66</v>
      </c>
      <c r="B34" s="27">
        <v>7</v>
      </c>
      <c r="C34" s="28" t="s">
        <v>206</v>
      </c>
      <c r="D34" s="27" t="s">
        <v>77</v>
      </c>
      <c r="E34" s="29" t="s">
        <v>207</v>
      </c>
      <c r="F34" s="30" t="s">
        <v>198</v>
      </c>
      <c r="G34" s="31">
        <v>53.67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906</v>
      </c>
      <c r="J35" s="35"/>
    </row>
    <row r="36" spans="1:16" x14ac:dyDescent="0.25">
      <c r="A36" s="27" t="s">
        <v>73</v>
      </c>
      <c r="B36" s="34"/>
      <c r="E36" s="36" t="s">
        <v>907</v>
      </c>
      <c r="J36" s="35"/>
    </row>
    <row r="37" spans="1:16" ht="120" x14ac:dyDescent="0.25">
      <c r="A37" s="27" t="s">
        <v>75</v>
      </c>
      <c r="B37" s="34"/>
      <c r="E37" s="29" t="s">
        <v>210</v>
      </c>
      <c r="J37" s="35"/>
    </row>
    <row r="38" spans="1:16" x14ac:dyDescent="0.25">
      <c r="A38" s="27" t="s">
        <v>66</v>
      </c>
      <c r="B38" s="27">
        <v>8</v>
      </c>
      <c r="C38" s="28" t="s">
        <v>211</v>
      </c>
      <c r="D38" s="27" t="s">
        <v>84</v>
      </c>
      <c r="E38" s="29" t="s">
        <v>212</v>
      </c>
      <c r="F38" s="30" t="s">
        <v>198</v>
      </c>
      <c r="G38" s="31">
        <v>2.4470000000000001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75" x14ac:dyDescent="0.25">
      <c r="A39" s="27" t="s">
        <v>71</v>
      </c>
      <c r="B39" s="34"/>
      <c r="E39" s="29" t="s">
        <v>908</v>
      </c>
      <c r="J39" s="35"/>
    </row>
    <row r="40" spans="1:16" x14ac:dyDescent="0.25">
      <c r="A40" s="27" t="s">
        <v>73</v>
      </c>
      <c r="B40" s="34"/>
      <c r="E40" s="36" t="s">
        <v>909</v>
      </c>
      <c r="J40" s="35"/>
    </row>
    <row r="41" spans="1:16" ht="120" x14ac:dyDescent="0.25">
      <c r="A41" s="27" t="s">
        <v>75</v>
      </c>
      <c r="B41" s="34"/>
      <c r="E41" s="29" t="s">
        <v>210</v>
      </c>
      <c r="J41" s="35"/>
    </row>
    <row r="42" spans="1:16" x14ac:dyDescent="0.25">
      <c r="A42" s="27" t="s">
        <v>66</v>
      </c>
      <c r="B42" s="27">
        <v>9</v>
      </c>
      <c r="C42" s="28" t="s">
        <v>215</v>
      </c>
      <c r="D42" s="27" t="s">
        <v>84</v>
      </c>
      <c r="E42" s="29" t="s">
        <v>216</v>
      </c>
      <c r="F42" s="30" t="s">
        <v>198</v>
      </c>
      <c r="G42" s="31">
        <v>0.66100000000000003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60" x14ac:dyDescent="0.25">
      <c r="A43" s="27" t="s">
        <v>71</v>
      </c>
      <c r="B43" s="34"/>
      <c r="E43" s="29" t="s">
        <v>910</v>
      </c>
      <c r="J43" s="35"/>
    </row>
    <row r="44" spans="1:16" x14ac:dyDescent="0.25">
      <c r="A44" s="27" t="s">
        <v>73</v>
      </c>
      <c r="B44" s="34"/>
      <c r="E44" s="36" t="s">
        <v>911</v>
      </c>
      <c r="J44" s="35"/>
    </row>
    <row r="45" spans="1:16" ht="120" x14ac:dyDescent="0.25">
      <c r="A45" s="27" t="s">
        <v>75</v>
      </c>
      <c r="B45" s="34"/>
      <c r="E45" s="29" t="s">
        <v>210</v>
      </c>
      <c r="J45" s="35"/>
    </row>
    <row r="46" spans="1:16" x14ac:dyDescent="0.25">
      <c r="A46" s="27" t="s">
        <v>66</v>
      </c>
      <c r="B46" s="27">
        <v>10</v>
      </c>
      <c r="C46" s="28" t="s">
        <v>224</v>
      </c>
      <c r="D46" s="27" t="s">
        <v>68</v>
      </c>
      <c r="E46" s="29" t="s">
        <v>225</v>
      </c>
      <c r="F46" s="30" t="s">
        <v>198</v>
      </c>
      <c r="G46" s="31">
        <v>267.30399999999997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75" x14ac:dyDescent="0.25">
      <c r="A47" s="27" t="s">
        <v>71</v>
      </c>
      <c r="B47" s="34"/>
      <c r="E47" s="29" t="s">
        <v>912</v>
      </c>
      <c r="J47" s="35"/>
    </row>
    <row r="48" spans="1:16" x14ac:dyDescent="0.25">
      <c r="A48" s="27" t="s">
        <v>73</v>
      </c>
      <c r="B48" s="34"/>
      <c r="E48" s="36" t="s">
        <v>913</v>
      </c>
      <c r="J48" s="35"/>
    </row>
    <row r="49" spans="1:16" ht="409.5" x14ac:dyDescent="0.25">
      <c r="A49" s="27" t="s">
        <v>75</v>
      </c>
      <c r="B49" s="34"/>
      <c r="E49" s="29" t="s">
        <v>228</v>
      </c>
      <c r="J49" s="35"/>
    </row>
    <row r="50" spans="1:16" x14ac:dyDescent="0.25">
      <c r="A50" s="27" t="s">
        <v>66</v>
      </c>
      <c r="B50" s="27">
        <v>11</v>
      </c>
      <c r="C50" s="28" t="s">
        <v>224</v>
      </c>
      <c r="D50" s="27" t="s">
        <v>77</v>
      </c>
      <c r="E50" s="29" t="s">
        <v>225</v>
      </c>
      <c r="F50" s="30" t="s">
        <v>198</v>
      </c>
      <c r="G50" s="31">
        <v>5.44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ht="45" x14ac:dyDescent="0.25">
      <c r="A51" s="27" t="s">
        <v>71</v>
      </c>
      <c r="B51" s="34"/>
      <c r="E51" s="29" t="s">
        <v>914</v>
      </c>
      <c r="J51" s="35"/>
    </row>
    <row r="52" spans="1:16" x14ac:dyDescent="0.25">
      <c r="A52" s="27" t="s">
        <v>73</v>
      </c>
      <c r="B52" s="34"/>
      <c r="E52" s="36" t="s">
        <v>915</v>
      </c>
      <c r="J52" s="35"/>
    </row>
    <row r="53" spans="1:16" ht="409.5" x14ac:dyDescent="0.25">
      <c r="A53" s="27" t="s">
        <v>75</v>
      </c>
      <c r="B53" s="34"/>
      <c r="E53" s="29" t="s">
        <v>228</v>
      </c>
      <c r="J53" s="35"/>
    </row>
    <row r="54" spans="1:16" x14ac:dyDescent="0.25">
      <c r="A54" s="27" t="s">
        <v>66</v>
      </c>
      <c r="B54" s="27">
        <v>12</v>
      </c>
      <c r="C54" s="28" t="s">
        <v>235</v>
      </c>
      <c r="D54" s="27" t="s">
        <v>68</v>
      </c>
      <c r="E54" s="29" t="s">
        <v>236</v>
      </c>
      <c r="F54" s="30" t="s">
        <v>198</v>
      </c>
      <c r="G54" s="31">
        <v>168.00200000000001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ht="45" x14ac:dyDescent="0.25">
      <c r="A55" s="27" t="s">
        <v>71</v>
      </c>
      <c r="B55" s="34"/>
      <c r="E55" s="29" t="s">
        <v>916</v>
      </c>
      <c r="J55" s="35"/>
    </row>
    <row r="56" spans="1:16" x14ac:dyDescent="0.25">
      <c r="A56" s="27" t="s">
        <v>73</v>
      </c>
      <c r="B56" s="34"/>
      <c r="E56" s="36" t="s">
        <v>917</v>
      </c>
      <c r="J56" s="35"/>
    </row>
    <row r="57" spans="1:16" ht="409.5" x14ac:dyDescent="0.25">
      <c r="A57" s="27" t="s">
        <v>75</v>
      </c>
      <c r="B57" s="34"/>
      <c r="E57" s="29" t="s">
        <v>239</v>
      </c>
      <c r="J57" s="35"/>
    </row>
    <row r="58" spans="1:16" x14ac:dyDescent="0.25">
      <c r="A58" s="27" t="s">
        <v>66</v>
      </c>
      <c r="B58" s="27">
        <v>13</v>
      </c>
      <c r="C58" s="28" t="s">
        <v>559</v>
      </c>
      <c r="D58" s="27" t="s">
        <v>77</v>
      </c>
      <c r="E58" s="29" t="s">
        <v>236</v>
      </c>
      <c r="F58" s="30" t="s">
        <v>198</v>
      </c>
      <c r="G58" s="31">
        <v>24.373999999999999</v>
      </c>
      <c r="H58" s="32">
        <v>0</v>
      </c>
      <c r="I58" s="32">
        <f>ROUND(G58*H58,P4)</f>
        <v>0</v>
      </c>
      <c r="J58" s="27"/>
      <c r="O58" s="33">
        <f>I58*0.21</f>
        <v>0</v>
      </c>
      <c r="P58">
        <v>3</v>
      </c>
    </row>
    <row r="59" spans="1:16" ht="30" x14ac:dyDescent="0.25">
      <c r="A59" s="27" t="s">
        <v>71</v>
      </c>
      <c r="B59" s="34"/>
      <c r="E59" s="29" t="s">
        <v>918</v>
      </c>
      <c r="J59" s="35"/>
    </row>
    <row r="60" spans="1:16" x14ac:dyDescent="0.25">
      <c r="A60" s="27" t="s">
        <v>73</v>
      </c>
      <c r="B60" s="34"/>
      <c r="E60" s="36" t="s">
        <v>919</v>
      </c>
      <c r="J60" s="35"/>
    </row>
    <row r="61" spans="1:16" ht="409.5" x14ac:dyDescent="0.25">
      <c r="A61" s="27" t="s">
        <v>75</v>
      </c>
      <c r="B61" s="34"/>
      <c r="E61" s="29" t="s">
        <v>239</v>
      </c>
      <c r="J61" s="35"/>
    </row>
    <row r="62" spans="1:16" x14ac:dyDescent="0.25">
      <c r="A62" s="27" t="s">
        <v>66</v>
      </c>
      <c r="B62" s="27">
        <v>14</v>
      </c>
      <c r="C62" s="28" t="s">
        <v>257</v>
      </c>
      <c r="D62" s="27" t="s">
        <v>84</v>
      </c>
      <c r="E62" s="29" t="s">
        <v>258</v>
      </c>
      <c r="F62" s="30" t="s">
        <v>198</v>
      </c>
      <c r="G62" s="31">
        <v>162.56200000000001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ht="60" x14ac:dyDescent="0.25">
      <c r="A63" s="27" t="s">
        <v>71</v>
      </c>
      <c r="B63" s="34"/>
      <c r="E63" s="29" t="s">
        <v>920</v>
      </c>
      <c r="J63" s="35"/>
    </row>
    <row r="64" spans="1:16" x14ac:dyDescent="0.25">
      <c r="A64" s="27" t="s">
        <v>73</v>
      </c>
      <c r="B64" s="34"/>
      <c r="E64" s="36" t="s">
        <v>921</v>
      </c>
      <c r="J64" s="35"/>
    </row>
    <row r="65" spans="1:16" ht="409.5" x14ac:dyDescent="0.25">
      <c r="A65" s="27" t="s">
        <v>75</v>
      </c>
      <c r="B65" s="34"/>
      <c r="E65" s="29" t="s">
        <v>261</v>
      </c>
      <c r="J65" s="35"/>
    </row>
    <row r="66" spans="1:16" x14ac:dyDescent="0.25">
      <c r="A66" s="27" t="s">
        <v>66</v>
      </c>
      <c r="B66" s="27">
        <v>15</v>
      </c>
      <c r="C66" s="28" t="s">
        <v>262</v>
      </c>
      <c r="D66" s="27" t="s">
        <v>68</v>
      </c>
      <c r="E66" s="29" t="s">
        <v>263</v>
      </c>
      <c r="F66" s="30" t="s">
        <v>198</v>
      </c>
      <c r="G66" s="31">
        <v>168.00200000000001</v>
      </c>
      <c r="H66" s="32">
        <v>0</v>
      </c>
      <c r="I66" s="32">
        <f>ROUND(G66*H66,P4)</f>
        <v>0</v>
      </c>
      <c r="J66" s="30" t="s">
        <v>176</v>
      </c>
      <c r="O66" s="33">
        <f>I66*0.21</f>
        <v>0</v>
      </c>
      <c r="P66">
        <v>3</v>
      </c>
    </row>
    <row r="67" spans="1:16" x14ac:dyDescent="0.25">
      <c r="A67" s="27" t="s">
        <v>71</v>
      </c>
      <c r="B67" s="34"/>
      <c r="E67" s="29" t="s">
        <v>922</v>
      </c>
      <c r="J67" s="35"/>
    </row>
    <row r="68" spans="1:16" x14ac:dyDescent="0.25">
      <c r="A68" s="27" t="s">
        <v>73</v>
      </c>
      <c r="B68" s="34"/>
      <c r="E68" s="36" t="s">
        <v>917</v>
      </c>
      <c r="J68" s="35"/>
    </row>
    <row r="69" spans="1:16" ht="285" x14ac:dyDescent="0.25">
      <c r="A69" s="27" t="s">
        <v>75</v>
      </c>
      <c r="B69" s="34"/>
      <c r="E69" s="29" t="s">
        <v>265</v>
      </c>
      <c r="J69" s="35"/>
    </row>
    <row r="70" spans="1:16" x14ac:dyDescent="0.25">
      <c r="A70" s="27" t="s">
        <v>66</v>
      </c>
      <c r="B70" s="27">
        <v>16</v>
      </c>
      <c r="C70" s="28" t="s">
        <v>262</v>
      </c>
      <c r="D70" s="27" t="s">
        <v>77</v>
      </c>
      <c r="E70" s="29" t="s">
        <v>263</v>
      </c>
      <c r="F70" s="30" t="s">
        <v>198</v>
      </c>
      <c r="G70" s="31">
        <v>104.742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30" x14ac:dyDescent="0.25">
      <c r="A71" s="27" t="s">
        <v>71</v>
      </c>
      <c r="B71" s="34"/>
      <c r="E71" s="29" t="s">
        <v>923</v>
      </c>
      <c r="J71" s="35"/>
    </row>
    <row r="72" spans="1:16" x14ac:dyDescent="0.25">
      <c r="A72" s="27" t="s">
        <v>73</v>
      </c>
      <c r="B72" s="34"/>
      <c r="E72" s="36" t="s">
        <v>924</v>
      </c>
      <c r="J72" s="35"/>
    </row>
    <row r="73" spans="1:16" ht="285" x14ac:dyDescent="0.25">
      <c r="A73" s="27" t="s">
        <v>75</v>
      </c>
      <c r="B73" s="34"/>
      <c r="E73" s="29" t="s">
        <v>265</v>
      </c>
      <c r="J73" s="35"/>
    </row>
    <row r="74" spans="1:16" x14ac:dyDescent="0.25">
      <c r="A74" s="27" t="s">
        <v>66</v>
      </c>
      <c r="B74" s="27">
        <v>17</v>
      </c>
      <c r="C74" s="28" t="s">
        <v>277</v>
      </c>
      <c r="D74" s="27" t="s">
        <v>84</v>
      </c>
      <c r="E74" s="29" t="s">
        <v>278</v>
      </c>
      <c r="F74" s="30" t="s">
        <v>198</v>
      </c>
      <c r="G74" s="31">
        <v>5.44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30" x14ac:dyDescent="0.25">
      <c r="A75" s="27" t="s">
        <v>71</v>
      </c>
      <c r="B75" s="34"/>
      <c r="E75" s="29" t="s">
        <v>925</v>
      </c>
      <c r="J75" s="35"/>
    </row>
    <row r="76" spans="1:16" x14ac:dyDescent="0.25">
      <c r="A76" s="27" t="s">
        <v>73</v>
      </c>
      <c r="B76" s="34"/>
      <c r="E76" s="36" t="s">
        <v>915</v>
      </c>
      <c r="J76" s="35"/>
    </row>
    <row r="77" spans="1:16" ht="390" x14ac:dyDescent="0.25">
      <c r="A77" s="27" t="s">
        <v>75</v>
      </c>
      <c r="B77" s="34"/>
      <c r="E77" s="29" t="s">
        <v>281</v>
      </c>
      <c r="J77" s="35"/>
    </row>
    <row r="78" spans="1:16" x14ac:dyDescent="0.25">
      <c r="A78" s="27" t="s">
        <v>66</v>
      </c>
      <c r="B78" s="27">
        <v>18</v>
      </c>
      <c r="C78" s="28" t="s">
        <v>282</v>
      </c>
      <c r="D78" s="27" t="s">
        <v>84</v>
      </c>
      <c r="E78" s="29" t="s">
        <v>283</v>
      </c>
      <c r="F78" s="30" t="s">
        <v>165</v>
      </c>
      <c r="G78" s="31">
        <v>216.749</v>
      </c>
      <c r="H78" s="32">
        <v>0</v>
      </c>
      <c r="I78" s="32">
        <f>ROUND(G78*H78,P4)</f>
        <v>0</v>
      </c>
      <c r="J78" s="30" t="s">
        <v>176</v>
      </c>
      <c r="O78" s="33">
        <f>I78*0.21</f>
        <v>0</v>
      </c>
      <c r="P78">
        <v>3</v>
      </c>
    </row>
    <row r="79" spans="1:16" ht="30" x14ac:dyDescent="0.25">
      <c r="A79" s="27" t="s">
        <v>71</v>
      </c>
      <c r="B79" s="34"/>
      <c r="E79" s="29" t="s">
        <v>926</v>
      </c>
      <c r="J79" s="35"/>
    </row>
    <row r="80" spans="1:16" x14ac:dyDescent="0.25">
      <c r="A80" s="27" t="s">
        <v>73</v>
      </c>
      <c r="B80" s="34"/>
      <c r="E80" s="36" t="s">
        <v>927</v>
      </c>
      <c r="J80" s="35"/>
    </row>
    <row r="81" spans="1:16" ht="75" x14ac:dyDescent="0.25">
      <c r="A81" s="27" t="s">
        <v>75</v>
      </c>
      <c r="B81" s="34"/>
      <c r="E81" s="29" t="s">
        <v>286</v>
      </c>
      <c r="J81" s="35"/>
    </row>
    <row r="82" spans="1:16" x14ac:dyDescent="0.25">
      <c r="A82" s="27" t="s">
        <v>66</v>
      </c>
      <c r="B82" s="27">
        <v>19</v>
      </c>
      <c r="C82" s="28" t="s">
        <v>606</v>
      </c>
      <c r="D82" s="27" t="s">
        <v>84</v>
      </c>
      <c r="E82" s="29" t="s">
        <v>607</v>
      </c>
      <c r="F82" s="30" t="s">
        <v>165</v>
      </c>
      <c r="G82" s="31">
        <v>121.87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ht="30" x14ac:dyDescent="0.25">
      <c r="A83" s="27" t="s">
        <v>71</v>
      </c>
      <c r="B83" s="34"/>
      <c r="E83" s="29" t="s">
        <v>928</v>
      </c>
      <c r="J83" s="35"/>
    </row>
    <row r="84" spans="1:16" x14ac:dyDescent="0.25">
      <c r="A84" s="27" t="s">
        <v>73</v>
      </c>
      <c r="B84" s="34"/>
      <c r="E84" s="36" t="s">
        <v>929</v>
      </c>
      <c r="J84" s="35"/>
    </row>
    <row r="85" spans="1:16" ht="75" x14ac:dyDescent="0.25">
      <c r="A85" s="27" t="s">
        <v>75</v>
      </c>
      <c r="B85" s="34"/>
      <c r="E85" s="29" t="s">
        <v>296</v>
      </c>
      <c r="J85" s="35"/>
    </row>
    <row r="86" spans="1:16" x14ac:dyDescent="0.25">
      <c r="A86" s="27" t="s">
        <v>66</v>
      </c>
      <c r="B86" s="27">
        <v>20</v>
      </c>
      <c r="C86" s="28" t="s">
        <v>308</v>
      </c>
      <c r="D86" s="27" t="s">
        <v>84</v>
      </c>
      <c r="E86" s="29" t="s">
        <v>309</v>
      </c>
      <c r="F86" s="30" t="s">
        <v>165</v>
      </c>
      <c r="G86" s="31">
        <v>121.87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930</v>
      </c>
      <c r="J87" s="35"/>
    </row>
    <row r="88" spans="1:16" x14ac:dyDescent="0.25">
      <c r="A88" s="27" t="s">
        <v>73</v>
      </c>
      <c r="B88" s="34"/>
      <c r="E88" s="36" t="s">
        <v>929</v>
      </c>
      <c r="J88" s="35"/>
    </row>
    <row r="89" spans="1:16" ht="75" x14ac:dyDescent="0.25">
      <c r="A89" s="27" t="s">
        <v>75</v>
      </c>
      <c r="B89" s="34"/>
      <c r="E89" s="29" t="s">
        <v>312</v>
      </c>
      <c r="J89" s="35"/>
    </row>
    <row r="90" spans="1:16" x14ac:dyDescent="0.25">
      <c r="A90" s="27" t="s">
        <v>66</v>
      </c>
      <c r="B90" s="27">
        <v>21</v>
      </c>
      <c r="C90" s="28" t="s">
        <v>313</v>
      </c>
      <c r="D90" s="27" t="s">
        <v>84</v>
      </c>
      <c r="E90" s="29" t="s">
        <v>314</v>
      </c>
      <c r="F90" s="30" t="s">
        <v>165</v>
      </c>
      <c r="G90" s="31">
        <v>243.74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x14ac:dyDescent="0.25">
      <c r="A91" s="27" t="s">
        <v>71</v>
      </c>
      <c r="B91" s="34"/>
      <c r="E91" s="29" t="s">
        <v>315</v>
      </c>
      <c r="J91" s="35"/>
    </row>
    <row r="92" spans="1:16" x14ac:dyDescent="0.25">
      <c r="A92" s="27" t="s">
        <v>73</v>
      </c>
      <c r="B92" s="34"/>
      <c r="E92" s="36" t="s">
        <v>931</v>
      </c>
      <c r="J92" s="35"/>
    </row>
    <row r="93" spans="1:16" ht="90" x14ac:dyDescent="0.25">
      <c r="A93" s="27" t="s">
        <v>75</v>
      </c>
      <c r="B93" s="34"/>
      <c r="E93" s="29" t="s">
        <v>317</v>
      </c>
      <c r="J93" s="35"/>
    </row>
    <row r="94" spans="1:16" x14ac:dyDescent="0.25">
      <c r="A94" s="21" t="s">
        <v>63</v>
      </c>
      <c r="B94" s="22"/>
      <c r="C94" s="23" t="s">
        <v>323</v>
      </c>
      <c r="D94" s="24"/>
      <c r="E94" s="21" t="s">
        <v>324</v>
      </c>
      <c r="F94" s="24"/>
      <c r="G94" s="24"/>
      <c r="H94" s="24"/>
      <c r="I94" s="25">
        <f>SUMIFS(I95:I102,A95:A102,"P")</f>
        <v>0</v>
      </c>
      <c r="J94" s="26"/>
    </row>
    <row r="95" spans="1:16" x14ac:dyDescent="0.25">
      <c r="A95" s="27" t="s">
        <v>66</v>
      </c>
      <c r="B95" s="27">
        <v>22</v>
      </c>
      <c r="C95" s="28" t="s">
        <v>932</v>
      </c>
      <c r="D95" s="27" t="s">
        <v>84</v>
      </c>
      <c r="E95" s="29" t="s">
        <v>933</v>
      </c>
      <c r="F95" s="30" t="s">
        <v>332</v>
      </c>
      <c r="G95" s="31">
        <v>41.2</v>
      </c>
      <c r="H95" s="32">
        <v>0</v>
      </c>
      <c r="I95" s="32">
        <f>ROUND(G95*H95,P4)</f>
        <v>0</v>
      </c>
      <c r="J95" s="30" t="s">
        <v>176</v>
      </c>
      <c r="O95" s="33">
        <f>I95*0.21</f>
        <v>0</v>
      </c>
      <c r="P95">
        <v>3</v>
      </c>
    </row>
    <row r="96" spans="1:16" ht="30" x14ac:dyDescent="0.25">
      <c r="A96" s="27" t="s">
        <v>71</v>
      </c>
      <c r="B96" s="34"/>
      <c r="E96" s="29" t="s">
        <v>934</v>
      </c>
      <c r="J96" s="35"/>
    </row>
    <row r="97" spans="1:16" x14ac:dyDescent="0.25">
      <c r="A97" s="27" t="s">
        <v>73</v>
      </c>
      <c r="B97" s="34"/>
      <c r="E97" s="36" t="s">
        <v>935</v>
      </c>
      <c r="J97" s="35"/>
    </row>
    <row r="98" spans="1:16" ht="225" x14ac:dyDescent="0.25">
      <c r="A98" s="27" t="s">
        <v>75</v>
      </c>
      <c r="B98" s="34"/>
      <c r="E98" s="29" t="s">
        <v>335</v>
      </c>
      <c r="J98" s="35"/>
    </row>
    <row r="99" spans="1:16" x14ac:dyDescent="0.25">
      <c r="A99" s="27" t="s">
        <v>66</v>
      </c>
      <c r="B99" s="27">
        <v>23</v>
      </c>
      <c r="C99" s="28" t="s">
        <v>340</v>
      </c>
      <c r="D99" s="27" t="s">
        <v>84</v>
      </c>
      <c r="E99" s="29" t="s">
        <v>341</v>
      </c>
      <c r="F99" s="30" t="s">
        <v>165</v>
      </c>
      <c r="G99" s="31">
        <v>216.749</v>
      </c>
      <c r="H99" s="32">
        <v>0</v>
      </c>
      <c r="I99" s="32">
        <f>ROUND(G99*H99,P4)</f>
        <v>0</v>
      </c>
      <c r="J99" s="30" t="s">
        <v>176</v>
      </c>
      <c r="O99" s="33">
        <f>I99*0.21</f>
        <v>0</v>
      </c>
      <c r="P99">
        <v>3</v>
      </c>
    </row>
    <row r="100" spans="1:16" ht="30" x14ac:dyDescent="0.25">
      <c r="A100" s="27" t="s">
        <v>71</v>
      </c>
      <c r="B100" s="34"/>
      <c r="E100" s="29" t="s">
        <v>936</v>
      </c>
      <c r="J100" s="35"/>
    </row>
    <row r="101" spans="1:16" x14ac:dyDescent="0.25">
      <c r="A101" s="27" t="s">
        <v>73</v>
      </c>
      <c r="B101" s="34"/>
      <c r="E101" s="36" t="s">
        <v>927</v>
      </c>
      <c r="J101" s="35"/>
    </row>
    <row r="102" spans="1:16" ht="105" x14ac:dyDescent="0.25">
      <c r="A102" s="27" t="s">
        <v>75</v>
      </c>
      <c r="B102" s="34"/>
      <c r="E102" s="29" t="s">
        <v>344</v>
      </c>
      <c r="J102" s="35"/>
    </row>
    <row r="103" spans="1:16" x14ac:dyDescent="0.25">
      <c r="A103" s="21" t="s">
        <v>63</v>
      </c>
      <c r="B103" s="22"/>
      <c r="C103" s="23" t="s">
        <v>350</v>
      </c>
      <c r="D103" s="24"/>
      <c r="E103" s="21" t="s">
        <v>351</v>
      </c>
      <c r="F103" s="24"/>
      <c r="G103" s="24"/>
      <c r="H103" s="24"/>
      <c r="I103" s="25">
        <f>SUMIFS(I104:I147,A104:A147,"P")</f>
        <v>0</v>
      </c>
      <c r="J103" s="26"/>
    </row>
    <row r="104" spans="1:16" x14ac:dyDescent="0.25">
      <c r="A104" s="27" t="s">
        <v>66</v>
      </c>
      <c r="B104" s="27">
        <v>24</v>
      </c>
      <c r="C104" s="28" t="s">
        <v>364</v>
      </c>
      <c r="D104" s="27" t="s">
        <v>84</v>
      </c>
      <c r="E104" s="29" t="s">
        <v>365</v>
      </c>
      <c r="F104" s="30" t="s">
        <v>198</v>
      </c>
      <c r="G104" s="31">
        <v>53.67</v>
      </c>
      <c r="H104" s="32">
        <v>0</v>
      </c>
      <c r="I104" s="32">
        <f>ROUND(G104*H104,P4)</f>
        <v>0</v>
      </c>
      <c r="J104" s="30" t="s">
        <v>176</v>
      </c>
      <c r="O104" s="33">
        <f>I104*0.21</f>
        <v>0</v>
      </c>
      <c r="P104">
        <v>3</v>
      </c>
    </row>
    <row r="105" spans="1:16" ht="45" x14ac:dyDescent="0.25">
      <c r="A105" s="27" t="s">
        <v>71</v>
      </c>
      <c r="B105" s="34"/>
      <c r="E105" s="29" t="s">
        <v>937</v>
      </c>
      <c r="J105" s="35"/>
    </row>
    <row r="106" spans="1:16" x14ac:dyDescent="0.25">
      <c r="A106" s="27" t="s">
        <v>73</v>
      </c>
      <c r="B106" s="34"/>
      <c r="E106" s="36" t="s">
        <v>907</v>
      </c>
      <c r="J106" s="35"/>
    </row>
    <row r="107" spans="1:16" ht="90" x14ac:dyDescent="0.25">
      <c r="A107" s="27" t="s">
        <v>75</v>
      </c>
      <c r="B107" s="34"/>
      <c r="E107" s="29" t="s">
        <v>363</v>
      </c>
      <c r="J107" s="35"/>
    </row>
    <row r="108" spans="1:16" ht="30" x14ac:dyDescent="0.25">
      <c r="A108" s="27" t="s">
        <v>66</v>
      </c>
      <c r="B108" s="27">
        <v>25</v>
      </c>
      <c r="C108" s="28" t="s">
        <v>660</v>
      </c>
      <c r="D108" s="27" t="s">
        <v>84</v>
      </c>
      <c r="E108" s="29" t="s">
        <v>661</v>
      </c>
      <c r="F108" s="30" t="s">
        <v>165</v>
      </c>
      <c r="G108" s="31">
        <v>177.21899999999999</v>
      </c>
      <c r="H108" s="32">
        <v>0</v>
      </c>
      <c r="I108" s="32">
        <f>ROUND(G108*H108,P4)</f>
        <v>0</v>
      </c>
      <c r="J108" s="30" t="s">
        <v>176</v>
      </c>
      <c r="O108" s="33">
        <f>I108*0.21</f>
        <v>0</v>
      </c>
      <c r="P108">
        <v>3</v>
      </c>
    </row>
    <row r="109" spans="1:16" ht="60" x14ac:dyDescent="0.25">
      <c r="A109" s="27" t="s">
        <v>71</v>
      </c>
      <c r="B109" s="34"/>
      <c r="E109" s="29" t="s">
        <v>938</v>
      </c>
      <c r="J109" s="35"/>
    </row>
    <row r="110" spans="1:16" x14ac:dyDescent="0.25">
      <c r="A110" s="27" t="s">
        <v>73</v>
      </c>
      <c r="B110" s="34"/>
      <c r="E110" s="36" t="s">
        <v>939</v>
      </c>
      <c r="J110" s="35"/>
    </row>
    <row r="111" spans="1:16" ht="165" x14ac:dyDescent="0.25">
      <c r="A111" s="27" t="s">
        <v>75</v>
      </c>
      <c r="B111" s="34"/>
      <c r="E111" s="29" t="s">
        <v>664</v>
      </c>
      <c r="J111" s="35"/>
    </row>
    <row r="112" spans="1:16" x14ac:dyDescent="0.25">
      <c r="A112" s="27" t="s">
        <v>66</v>
      </c>
      <c r="B112" s="27">
        <v>26</v>
      </c>
      <c r="C112" s="28" t="s">
        <v>373</v>
      </c>
      <c r="D112" s="27" t="s">
        <v>68</v>
      </c>
      <c r="E112" s="29" t="s">
        <v>374</v>
      </c>
      <c r="F112" s="30" t="s">
        <v>165</v>
      </c>
      <c r="G112" s="31">
        <v>42.5</v>
      </c>
      <c r="H112" s="32">
        <v>0</v>
      </c>
      <c r="I112" s="32">
        <f>ROUND(G112*H112,P4)</f>
        <v>0</v>
      </c>
      <c r="J112" s="30" t="s">
        <v>176</v>
      </c>
      <c r="O112" s="33">
        <f>I112*0.21</f>
        <v>0</v>
      </c>
      <c r="P112">
        <v>3</v>
      </c>
    </row>
    <row r="113" spans="1:16" ht="60" x14ac:dyDescent="0.25">
      <c r="A113" s="27" t="s">
        <v>71</v>
      </c>
      <c r="B113" s="34"/>
      <c r="E113" s="29" t="s">
        <v>940</v>
      </c>
      <c r="J113" s="35"/>
    </row>
    <row r="114" spans="1:16" x14ac:dyDescent="0.25">
      <c r="A114" s="27" t="s">
        <v>73</v>
      </c>
      <c r="B114" s="34"/>
      <c r="E114" s="36" t="s">
        <v>941</v>
      </c>
      <c r="J114" s="35"/>
    </row>
    <row r="115" spans="1:16" ht="120" x14ac:dyDescent="0.25">
      <c r="A115" s="27" t="s">
        <v>75</v>
      </c>
      <c r="B115" s="34"/>
      <c r="E115" s="29" t="s">
        <v>377</v>
      </c>
      <c r="J115" s="35"/>
    </row>
    <row r="116" spans="1:16" x14ac:dyDescent="0.25">
      <c r="A116" s="27" t="s">
        <v>66</v>
      </c>
      <c r="B116" s="27">
        <v>27</v>
      </c>
      <c r="C116" s="28" t="s">
        <v>373</v>
      </c>
      <c r="D116" s="27" t="s">
        <v>77</v>
      </c>
      <c r="E116" s="29" t="s">
        <v>374</v>
      </c>
      <c r="F116" s="30" t="s">
        <v>165</v>
      </c>
      <c r="G116" s="31">
        <v>6</v>
      </c>
      <c r="H116" s="32">
        <v>0</v>
      </c>
      <c r="I116" s="32">
        <f>ROUND(G116*H116,P4)</f>
        <v>0</v>
      </c>
      <c r="J116" s="30" t="s">
        <v>176</v>
      </c>
      <c r="O116" s="33">
        <f>I116*0.21</f>
        <v>0</v>
      </c>
      <c r="P116">
        <v>3</v>
      </c>
    </row>
    <row r="117" spans="1:16" ht="45" x14ac:dyDescent="0.25">
      <c r="A117" s="27" t="s">
        <v>71</v>
      </c>
      <c r="B117" s="34"/>
      <c r="E117" s="29" t="s">
        <v>942</v>
      </c>
      <c r="J117" s="35"/>
    </row>
    <row r="118" spans="1:16" x14ac:dyDescent="0.25">
      <c r="A118" s="27" t="s">
        <v>73</v>
      </c>
      <c r="B118" s="34"/>
      <c r="E118" s="36" t="s">
        <v>443</v>
      </c>
      <c r="J118" s="35"/>
    </row>
    <row r="119" spans="1:16" ht="120" x14ac:dyDescent="0.25">
      <c r="A119" s="27" t="s">
        <v>75</v>
      </c>
      <c r="B119" s="34"/>
      <c r="E119" s="29" t="s">
        <v>377</v>
      </c>
      <c r="J119" s="35"/>
    </row>
    <row r="120" spans="1:16" x14ac:dyDescent="0.25">
      <c r="A120" s="27" t="s">
        <v>66</v>
      </c>
      <c r="B120" s="27">
        <v>28</v>
      </c>
      <c r="C120" s="28" t="s">
        <v>378</v>
      </c>
      <c r="D120" s="27" t="s">
        <v>84</v>
      </c>
      <c r="E120" s="29" t="s">
        <v>379</v>
      </c>
      <c r="F120" s="30" t="s">
        <v>165</v>
      </c>
      <c r="G120" s="31">
        <v>28.393000000000001</v>
      </c>
      <c r="H120" s="32">
        <v>0</v>
      </c>
      <c r="I120" s="32">
        <f>ROUND(G120*H120,P4)</f>
        <v>0</v>
      </c>
      <c r="J120" s="30" t="s">
        <v>176</v>
      </c>
      <c r="O120" s="33">
        <f>I120*0.21</f>
        <v>0</v>
      </c>
      <c r="P120">
        <v>3</v>
      </c>
    </row>
    <row r="121" spans="1:16" ht="45" x14ac:dyDescent="0.25">
      <c r="A121" s="27" t="s">
        <v>71</v>
      </c>
      <c r="B121" s="34"/>
      <c r="E121" s="29" t="s">
        <v>943</v>
      </c>
      <c r="J121" s="35"/>
    </row>
    <row r="122" spans="1:16" x14ac:dyDescent="0.25">
      <c r="A122" s="27" t="s">
        <v>73</v>
      </c>
      <c r="B122" s="34"/>
      <c r="E122" s="36" t="s">
        <v>944</v>
      </c>
      <c r="J122" s="35"/>
    </row>
    <row r="123" spans="1:16" ht="120" x14ac:dyDescent="0.25">
      <c r="A123" s="27" t="s">
        <v>75</v>
      </c>
      <c r="B123" s="34"/>
      <c r="E123" s="29" t="s">
        <v>382</v>
      </c>
      <c r="J123" s="35"/>
    </row>
    <row r="124" spans="1:16" x14ac:dyDescent="0.25">
      <c r="A124" s="27" t="s">
        <v>66</v>
      </c>
      <c r="B124" s="27">
        <v>29</v>
      </c>
      <c r="C124" s="28" t="s">
        <v>383</v>
      </c>
      <c r="D124" s="27" t="s">
        <v>84</v>
      </c>
      <c r="E124" s="29" t="s">
        <v>384</v>
      </c>
      <c r="F124" s="30" t="s">
        <v>165</v>
      </c>
      <c r="G124" s="31">
        <v>28.393000000000001</v>
      </c>
      <c r="H124" s="32">
        <v>0</v>
      </c>
      <c r="I124" s="32">
        <f>ROUND(G124*H124,P4)</f>
        <v>0</v>
      </c>
      <c r="J124" s="30" t="s">
        <v>176</v>
      </c>
      <c r="O124" s="33">
        <f>I124*0.21</f>
        <v>0</v>
      </c>
      <c r="P124">
        <v>3</v>
      </c>
    </row>
    <row r="125" spans="1:16" ht="45" x14ac:dyDescent="0.25">
      <c r="A125" s="27" t="s">
        <v>71</v>
      </c>
      <c r="B125" s="34"/>
      <c r="E125" s="29" t="s">
        <v>945</v>
      </c>
      <c r="J125" s="35"/>
    </row>
    <row r="126" spans="1:16" x14ac:dyDescent="0.25">
      <c r="A126" s="27" t="s">
        <v>73</v>
      </c>
      <c r="B126" s="34"/>
      <c r="E126" s="36" t="s">
        <v>944</v>
      </c>
      <c r="J126" s="35"/>
    </row>
    <row r="127" spans="1:16" ht="120" x14ac:dyDescent="0.25">
      <c r="A127" s="27" t="s">
        <v>75</v>
      </c>
      <c r="B127" s="34"/>
      <c r="E127" s="29" t="s">
        <v>382</v>
      </c>
      <c r="J127" s="35"/>
    </row>
    <row r="128" spans="1:16" x14ac:dyDescent="0.25">
      <c r="A128" s="27" t="s">
        <v>66</v>
      </c>
      <c r="B128" s="27">
        <v>30</v>
      </c>
      <c r="C128" s="28" t="s">
        <v>671</v>
      </c>
      <c r="D128" s="27" t="s">
        <v>84</v>
      </c>
      <c r="E128" s="29" t="s">
        <v>672</v>
      </c>
      <c r="F128" s="30" t="s">
        <v>165</v>
      </c>
      <c r="G128" s="31">
        <v>177.21899999999999</v>
      </c>
      <c r="H128" s="32">
        <v>0</v>
      </c>
      <c r="I128" s="32">
        <f>ROUND(G128*H128,P4)</f>
        <v>0</v>
      </c>
      <c r="J128" s="30" t="s">
        <v>176</v>
      </c>
      <c r="O128" s="33">
        <f>I128*0.21</f>
        <v>0</v>
      </c>
      <c r="P128">
        <v>3</v>
      </c>
    </row>
    <row r="129" spans="1:16" ht="30" x14ac:dyDescent="0.25">
      <c r="A129" s="27" t="s">
        <v>71</v>
      </c>
      <c r="B129" s="34"/>
      <c r="E129" s="29" t="s">
        <v>946</v>
      </c>
      <c r="J129" s="35"/>
    </row>
    <row r="130" spans="1:16" x14ac:dyDescent="0.25">
      <c r="A130" s="27" t="s">
        <v>73</v>
      </c>
      <c r="B130" s="34"/>
      <c r="E130" s="36" t="s">
        <v>939</v>
      </c>
      <c r="J130" s="35"/>
    </row>
    <row r="131" spans="1:16" ht="120" x14ac:dyDescent="0.25">
      <c r="A131" s="27" t="s">
        <v>75</v>
      </c>
      <c r="B131" s="34"/>
      <c r="E131" s="29" t="s">
        <v>675</v>
      </c>
      <c r="J131" s="35"/>
    </row>
    <row r="132" spans="1:16" x14ac:dyDescent="0.25">
      <c r="A132" s="27" t="s">
        <v>66</v>
      </c>
      <c r="B132" s="27">
        <v>31</v>
      </c>
      <c r="C132" s="28" t="s">
        <v>387</v>
      </c>
      <c r="D132" s="27" t="s">
        <v>84</v>
      </c>
      <c r="E132" s="29" t="s">
        <v>388</v>
      </c>
      <c r="F132" s="30" t="s">
        <v>165</v>
      </c>
      <c r="G132" s="31">
        <v>28.393000000000001</v>
      </c>
      <c r="H132" s="32">
        <v>0</v>
      </c>
      <c r="I132" s="32">
        <f>ROUND(G132*H132,P4)</f>
        <v>0</v>
      </c>
      <c r="J132" s="30" t="s">
        <v>176</v>
      </c>
      <c r="O132" s="33">
        <f>I132*0.21</f>
        <v>0</v>
      </c>
      <c r="P132">
        <v>3</v>
      </c>
    </row>
    <row r="133" spans="1:16" ht="75" x14ac:dyDescent="0.25">
      <c r="A133" s="27" t="s">
        <v>71</v>
      </c>
      <c r="B133" s="34"/>
      <c r="E133" s="29" t="s">
        <v>947</v>
      </c>
      <c r="J133" s="35"/>
    </row>
    <row r="134" spans="1:16" x14ac:dyDescent="0.25">
      <c r="A134" s="27" t="s">
        <v>73</v>
      </c>
      <c r="B134" s="34"/>
      <c r="E134" s="36" t="s">
        <v>944</v>
      </c>
      <c r="J134" s="35"/>
    </row>
    <row r="135" spans="1:16" ht="195" x14ac:dyDescent="0.25">
      <c r="A135" s="27" t="s">
        <v>75</v>
      </c>
      <c r="B135" s="34"/>
      <c r="E135" s="29" t="s">
        <v>391</v>
      </c>
      <c r="J135" s="35"/>
    </row>
    <row r="136" spans="1:16" x14ac:dyDescent="0.25">
      <c r="A136" s="27" t="s">
        <v>66</v>
      </c>
      <c r="B136" s="27">
        <v>32</v>
      </c>
      <c r="C136" s="28" t="s">
        <v>682</v>
      </c>
      <c r="D136" s="27" t="s">
        <v>84</v>
      </c>
      <c r="E136" s="29" t="s">
        <v>683</v>
      </c>
      <c r="F136" s="30" t="s">
        <v>165</v>
      </c>
      <c r="G136" s="31">
        <v>28.393000000000001</v>
      </c>
      <c r="H136" s="32">
        <v>0</v>
      </c>
      <c r="I136" s="32">
        <f>ROUND(G136*H136,P4)</f>
        <v>0</v>
      </c>
      <c r="J136" s="30" t="s">
        <v>176</v>
      </c>
      <c r="O136" s="33">
        <f>I136*0.21</f>
        <v>0</v>
      </c>
      <c r="P136">
        <v>3</v>
      </c>
    </row>
    <row r="137" spans="1:16" ht="75" x14ac:dyDescent="0.25">
      <c r="A137" s="27" t="s">
        <v>71</v>
      </c>
      <c r="B137" s="34"/>
      <c r="E137" s="29" t="s">
        <v>948</v>
      </c>
      <c r="J137" s="35"/>
    </row>
    <row r="138" spans="1:16" x14ac:dyDescent="0.25">
      <c r="A138" s="27" t="s">
        <v>73</v>
      </c>
      <c r="B138" s="34"/>
      <c r="E138" s="36" t="s">
        <v>944</v>
      </c>
      <c r="J138" s="35"/>
    </row>
    <row r="139" spans="1:16" ht="195" x14ac:dyDescent="0.25">
      <c r="A139" s="27" t="s">
        <v>75</v>
      </c>
      <c r="B139" s="34"/>
      <c r="E139" s="29" t="s">
        <v>391</v>
      </c>
      <c r="J139" s="35"/>
    </row>
    <row r="140" spans="1:16" x14ac:dyDescent="0.25">
      <c r="A140" s="27" t="s">
        <v>66</v>
      </c>
      <c r="B140" s="27">
        <v>33</v>
      </c>
      <c r="C140" s="28" t="s">
        <v>404</v>
      </c>
      <c r="D140" s="27" t="s">
        <v>84</v>
      </c>
      <c r="E140" s="29" t="s">
        <v>405</v>
      </c>
      <c r="F140" s="30" t="s">
        <v>165</v>
      </c>
      <c r="G140" s="31">
        <v>28.393000000000001</v>
      </c>
      <c r="H140" s="32">
        <v>0</v>
      </c>
      <c r="I140" s="32">
        <f>ROUND(G140*H140,P4)</f>
        <v>0</v>
      </c>
      <c r="J140" s="30" t="s">
        <v>176</v>
      </c>
      <c r="O140" s="33">
        <f>I140*0.21</f>
        <v>0</v>
      </c>
      <c r="P140">
        <v>3</v>
      </c>
    </row>
    <row r="141" spans="1:16" ht="30" x14ac:dyDescent="0.25">
      <c r="A141" s="27" t="s">
        <v>71</v>
      </c>
      <c r="B141" s="34"/>
      <c r="E141" s="29" t="s">
        <v>949</v>
      </c>
      <c r="J141" s="35"/>
    </row>
    <row r="142" spans="1:16" x14ac:dyDescent="0.25">
      <c r="A142" s="27" t="s">
        <v>73</v>
      </c>
      <c r="B142" s="34"/>
      <c r="E142" s="36" t="s">
        <v>944</v>
      </c>
      <c r="J142" s="35"/>
    </row>
    <row r="143" spans="1:16" ht="75" x14ac:dyDescent="0.25">
      <c r="A143" s="27" t="s">
        <v>75</v>
      </c>
      <c r="B143" s="34"/>
      <c r="E143" s="29" t="s">
        <v>407</v>
      </c>
      <c r="J143" s="35"/>
    </row>
    <row r="144" spans="1:16" x14ac:dyDescent="0.25">
      <c r="A144" s="27" t="s">
        <v>66</v>
      </c>
      <c r="B144" s="27">
        <v>34</v>
      </c>
      <c r="C144" s="28" t="s">
        <v>687</v>
      </c>
      <c r="D144" s="27" t="s">
        <v>84</v>
      </c>
      <c r="E144" s="29" t="s">
        <v>688</v>
      </c>
      <c r="F144" s="30" t="s">
        <v>165</v>
      </c>
      <c r="G144" s="31">
        <v>354.43799999999999</v>
      </c>
      <c r="H144" s="32">
        <v>0</v>
      </c>
      <c r="I144" s="32">
        <f>ROUND(G144*H144,P4)</f>
        <v>0</v>
      </c>
      <c r="J144" s="30" t="s">
        <v>176</v>
      </c>
      <c r="O144" s="33">
        <f>I144*0.21</f>
        <v>0</v>
      </c>
      <c r="P144">
        <v>3</v>
      </c>
    </row>
    <row r="145" spans="1:16" ht="60" x14ac:dyDescent="0.25">
      <c r="A145" s="27" t="s">
        <v>71</v>
      </c>
      <c r="B145" s="34"/>
      <c r="E145" s="29" t="s">
        <v>950</v>
      </c>
      <c r="J145" s="35"/>
    </row>
    <row r="146" spans="1:16" x14ac:dyDescent="0.25">
      <c r="A146" s="27" t="s">
        <v>73</v>
      </c>
      <c r="B146" s="34"/>
      <c r="E146" s="36" t="s">
        <v>951</v>
      </c>
      <c r="J146" s="35"/>
    </row>
    <row r="147" spans="1:16" ht="75" x14ac:dyDescent="0.25">
      <c r="A147" s="27" t="s">
        <v>75</v>
      </c>
      <c r="B147" s="34"/>
      <c r="E147" s="29" t="s">
        <v>407</v>
      </c>
      <c r="J147" s="35"/>
    </row>
    <row r="148" spans="1:16" x14ac:dyDescent="0.25">
      <c r="A148" s="21" t="s">
        <v>63</v>
      </c>
      <c r="B148" s="22"/>
      <c r="C148" s="23" t="s">
        <v>430</v>
      </c>
      <c r="D148" s="24"/>
      <c r="E148" s="21" t="s">
        <v>431</v>
      </c>
      <c r="F148" s="24"/>
      <c r="G148" s="24"/>
      <c r="H148" s="24"/>
      <c r="I148" s="25">
        <f>SUMIFS(I149:I160,A149:A160,"P")</f>
        <v>0</v>
      </c>
      <c r="J148" s="26"/>
    </row>
    <row r="149" spans="1:16" x14ac:dyDescent="0.25">
      <c r="A149" s="27" t="s">
        <v>66</v>
      </c>
      <c r="B149" s="27">
        <v>35</v>
      </c>
      <c r="C149" s="28" t="s">
        <v>516</v>
      </c>
      <c r="D149" s="27" t="s">
        <v>84</v>
      </c>
      <c r="E149" s="29" t="s">
        <v>517</v>
      </c>
      <c r="F149" s="30" t="s">
        <v>332</v>
      </c>
      <c r="G149" s="31">
        <v>19.57</v>
      </c>
      <c r="H149" s="32">
        <v>0</v>
      </c>
      <c r="I149" s="32">
        <f>ROUND(G149*H149,P4)</f>
        <v>0</v>
      </c>
      <c r="J149" s="30" t="s">
        <v>176</v>
      </c>
      <c r="O149" s="33">
        <f>I149*0.21</f>
        <v>0</v>
      </c>
      <c r="P149">
        <v>3</v>
      </c>
    </row>
    <row r="150" spans="1:16" ht="30" x14ac:dyDescent="0.25">
      <c r="A150" s="27" t="s">
        <v>71</v>
      </c>
      <c r="B150" s="34"/>
      <c r="E150" s="29" t="s">
        <v>952</v>
      </c>
      <c r="J150" s="35"/>
    </row>
    <row r="151" spans="1:16" x14ac:dyDescent="0.25">
      <c r="A151" s="27" t="s">
        <v>73</v>
      </c>
      <c r="B151" s="34"/>
      <c r="E151" s="36" t="s">
        <v>953</v>
      </c>
      <c r="J151" s="35"/>
    </row>
    <row r="152" spans="1:16" ht="75" x14ac:dyDescent="0.25">
      <c r="A152" s="27" t="s">
        <v>75</v>
      </c>
      <c r="B152" s="34"/>
      <c r="E152" s="29" t="s">
        <v>520</v>
      </c>
      <c r="J152" s="35"/>
    </row>
    <row r="153" spans="1:16" x14ac:dyDescent="0.25">
      <c r="A153" s="27" t="s">
        <v>66</v>
      </c>
      <c r="B153" s="27">
        <v>36</v>
      </c>
      <c r="C153" s="28" t="s">
        <v>521</v>
      </c>
      <c r="D153" s="27" t="s">
        <v>84</v>
      </c>
      <c r="E153" s="29" t="s">
        <v>522</v>
      </c>
      <c r="F153" s="30" t="s">
        <v>332</v>
      </c>
      <c r="G153" s="31">
        <v>41.41</v>
      </c>
      <c r="H153" s="32">
        <v>0</v>
      </c>
      <c r="I153" s="32">
        <f>ROUND(G153*H153,P4)</f>
        <v>0</v>
      </c>
      <c r="J153" s="30" t="s">
        <v>176</v>
      </c>
      <c r="O153" s="33">
        <f>I153*0.21</f>
        <v>0</v>
      </c>
      <c r="P153">
        <v>3</v>
      </c>
    </row>
    <row r="154" spans="1:16" ht="45" x14ac:dyDescent="0.25">
      <c r="A154" s="27" t="s">
        <v>71</v>
      </c>
      <c r="B154" s="34"/>
      <c r="E154" s="29" t="s">
        <v>954</v>
      </c>
      <c r="J154" s="35"/>
    </row>
    <row r="155" spans="1:16" x14ac:dyDescent="0.25">
      <c r="A155" s="27" t="s">
        <v>73</v>
      </c>
      <c r="B155" s="34"/>
      <c r="E155" s="36" t="s">
        <v>955</v>
      </c>
      <c r="J155" s="35"/>
    </row>
    <row r="156" spans="1:16" ht="75" x14ac:dyDescent="0.25">
      <c r="A156" s="27" t="s">
        <v>75</v>
      </c>
      <c r="B156" s="34"/>
      <c r="E156" s="29" t="s">
        <v>520</v>
      </c>
      <c r="J156" s="35"/>
    </row>
    <row r="157" spans="1:16" x14ac:dyDescent="0.25">
      <c r="A157" s="27" t="s">
        <v>66</v>
      </c>
      <c r="B157" s="27">
        <v>37</v>
      </c>
      <c r="C157" s="28" t="s">
        <v>956</v>
      </c>
      <c r="D157" s="27" t="s">
        <v>84</v>
      </c>
      <c r="E157" s="29" t="s">
        <v>957</v>
      </c>
      <c r="F157" s="30" t="s">
        <v>332</v>
      </c>
      <c r="G157" s="31">
        <v>19.57</v>
      </c>
      <c r="H157" s="32">
        <v>0</v>
      </c>
      <c r="I157" s="32">
        <f>ROUND(G157*H157,P4)</f>
        <v>0</v>
      </c>
      <c r="J157" s="30" t="s">
        <v>176</v>
      </c>
      <c r="O157" s="33">
        <f>I157*0.21</f>
        <v>0</v>
      </c>
      <c r="P157">
        <v>3</v>
      </c>
    </row>
    <row r="158" spans="1:16" x14ac:dyDescent="0.25">
      <c r="A158" s="27" t="s">
        <v>71</v>
      </c>
      <c r="B158" s="34"/>
      <c r="E158" s="29" t="s">
        <v>754</v>
      </c>
      <c r="J158" s="35"/>
    </row>
    <row r="159" spans="1:16" x14ac:dyDescent="0.25">
      <c r="A159" s="27" t="s">
        <v>73</v>
      </c>
      <c r="B159" s="34"/>
      <c r="E159" s="36" t="s">
        <v>953</v>
      </c>
      <c r="J159" s="35"/>
    </row>
    <row r="160" spans="1:16" ht="90" x14ac:dyDescent="0.25">
      <c r="A160" s="27" t="s">
        <v>75</v>
      </c>
      <c r="B160" s="37"/>
      <c r="C160" s="38"/>
      <c r="D160" s="38"/>
      <c r="E160" s="29" t="s">
        <v>528</v>
      </c>
      <c r="F160" s="38"/>
      <c r="G160" s="38"/>
      <c r="H160" s="38"/>
      <c r="I160" s="38"/>
      <c r="J160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4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21</v>
      </c>
      <c r="I3" s="16">
        <f>SUMIFS(I8:I143,A8:A143,"SD")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21</v>
      </c>
      <c r="D4" s="45"/>
      <c r="E4" s="14" t="s">
        <v>22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/>
      <c r="G9" s="31">
        <v>595.34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958</v>
      </c>
      <c r="J10" s="35"/>
    </row>
    <row r="11" spans="1:16" x14ac:dyDescent="0.25">
      <c r="A11" s="27" t="s">
        <v>73</v>
      </c>
      <c r="B11" s="34"/>
      <c r="E11" s="36" t="s">
        <v>959</v>
      </c>
      <c r="J11" s="35"/>
    </row>
    <row r="12" spans="1:16" x14ac:dyDescent="0.25">
      <c r="A12" s="27" t="s">
        <v>75</v>
      </c>
      <c r="B12" s="34"/>
      <c r="E12" s="40"/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SUMIFS(I14:I37,A14:A37,"P")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215</v>
      </c>
      <c r="D14" s="27" t="s">
        <v>84</v>
      </c>
      <c r="E14" s="29" t="s">
        <v>216</v>
      </c>
      <c r="F14" s="30" t="s">
        <v>198</v>
      </c>
      <c r="G14" s="31">
        <v>679.8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90" x14ac:dyDescent="0.25">
      <c r="A15" s="27" t="s">
        <v>71</v>
      </c>
      <c r="B15" s="34"/>
      <c r="E15" s="29" t="s">
        <v>960</v>
      </c>
      <c r="J15" s="35"/>
    </row>
    <row r="16" spans="1:16" x14ac:dyDescent="0.25">
      <c r="A16" s="27" t="s">
        <v>73</v>
      </c>
      <c r="B16" s="34"/>
      <c r="E16" s="36" t="s">
        <v>961</v>
      </c>
      <c r="J16" s="35"/>
    </row>
    <row r="17" spans="1:16" ht="120" x14ac:dyDescent="0.25">
      <c r="A17" s="27" t="s">
        <v>75</v>
      </c>
      <c r="B17" s="34"/>
      <c r="E17" s="29" t="s">
        <v>210</v>
      </c>
      <c r="J17" s="35"/>
    </row>
    <row r="18" spans="1:16" x14ac:dyDescent="0.25">
      <c r="A18" s="27" t="s">
        <v>66</v>
      </c>
      <c r="B18" s="27">
        <v>3</v>
      </c>
      <c r="C18" s="28" t="s">
        <v>224</v>
      </c>
      <c r="D18" s="27" t="s">
        <v>84</v>
      </c>
      <c r="E18" s="29" t="s">
        <v>225</v>
      </c>
      <c r="F18" s="30" t="s">
        <v>198</v>
      </c>
      <c r="G18" s="31">
        <v>453.2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75" x14ac:dyDescent="0.25">
      <c r="A19" s="27" t="s">
        <v>71</v>
      </c>
      <c r="B19" s="34"/>
      <c r="E19" s="29" t="s">
        <v>962</v>
      </c>
      <c r="J19" s="35"/>
    </row>
    <row r="20" spans="1:16" x14ac:dyDescent="0.25">
      <c r="A20" s="27" t="s">
        <v>73</v>
      </c>
      <c r="B20" s="34"/>
      <c r="E20" s="36" t="s">
        <v>963</v>
      </c>
      <c r="J20" s="35"/>
    </row>
    <row r="21" spans="1:16" ht="409.5" x14ac:dyDescent="0.25">
      <c r="A21" s="27" t="s">
        <v>75</v>
      </c>
      <c r="B21" s="34"/>
      <c r="E21" s="29" t="s">
        <v>228</v>
      </c>
      <c r="J21" s="35"/>
    </row>
    <row r="22" spans="1:16" x14ac:dyDescent="0.25">
      <c r="A22" s="27" t="s">
        <v>66</v>
      </c>
      <c r="B22" s="27">
        <v>4</v>
      </c>
      <c r="C22" s="28" t="s">
        <v>235</v>
      </c>
      <c r="D22" s="27" t="s">
        <v>84</v>
      </c>
      <c r="E22" s="29" t="s">
        <v>236</v>
      </c>
      <c r="F22" s="30" t="s">
        <v>198</v>
      </c>
      <c r="G22" s="31">
        <v>103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x14ac:dyDescent="0.25">
      <c r="A23" s="27" t="s">
        <v>71</v>
      </c>
      <c r="B23" s="34"/>
      <c r="E23" s="29" t="s">
        <v>964</v>
      </c>
      <c r="J23" s="35"/>
    </row>
    <row r="24" spans="1:16" x14ac:dyDescent="0.25">
      <c r="A24" s="27" t="s">
        <v>73</v>
      </c>
      <c r="B24" s="34"/>
      <c r="E24" s="36" t="s">
        <v>965</v>
      </c>
      <c r="J24" s="35"/>
    </row>
    <row r="25" spans="1:16" ht="409.5" x14ac:dyDescent="0.25">
      <c r="A25" s="27" t="s">
        <v>75</v>
      </c>
      <c r="B25" s="34"/>
      <c r="E25" s="29" t="s">
        <v>239</v>
      </c>
      <c r="J25" s="35"/>
    </row>
    <row r="26" spans="1:16" x14ac:dyDescent="0.25">
      <c r="A26" s="27" t="s">
        <v>66</v>
      </c>
      <c r="B26" s="27">
        <v>5</v>
      </c>
      <c r="C26" s="28" t="s">
        <v>262</v>
      </c>
      <c r="D26" s="27" t="s">
        <v>68</v>
      </c>
      <c r="E26" s="29" t="s">
        <v>263</v>
      </c>
      <c r="F26" s="30" t="s">
        <v>198</v>
      </c>
      <c r="G26" s="31">
        <v>103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x14ac:dyDescent="0.25">
      <c r="A27" s="27" t="s">
        <v>71</v>
      </c>
      <c r="B27" s="34"/>
      <c r="E27" s="29" t="s">
        <v>966</v>
      </c>
      <c r="J27" s="35"/>
    </row>
    <row r="28" spans="1:16" x14ac:dyDescent="0.25">
      <c r="A28" s="27" t="s">
        <v>73</v>
      </c>
      <c r="B28" s="34"/>
      <c r="E28" s="36" t="s">
        <v>967</v>
      </c>
      <c r="J28" s="35"/>
    </row>
    <row r="29" spans="1:16" ht="285" x14ac:dyDescent="0.25">
      <c r="A29" s="27" t="s">
        <v>75</v>
      </c>
      <c r="B29" s="34"/>
      <c r="E29" s="29" t="s">
        <v>265</v>
      </c>
      <c r="J29" s="35"/>
    </row>
    <row r="30" spans="1:16" x14ac:dyDescent="0.25">
      <c r="A30" s="27" t="s">
        <v>66</v>
      </c>
      <c r="B30" s="27">
        <v>6</v>
      </c>
      <c r="C30" s="28" t="s">
        <v>262</v>
      </c>
      <c r="D30" s="27" t="s">
        <v>77</v>
      </c>
      <c r="E30" s="29" t="s">
        <v>263</v>
      </c>
      <c r="F30" s="30" t="s">
        <v>198</v>
      </c>
      <c r="G30" s="31">
        <v>350.2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30" x14ac:dyDescent="0.25">
      <c r="A31" s="27" t="s">
        <v>71</v>
      </c>
      <c r="B31" s="34"/>
      <c r="E31" s="29" t="s">
        <v>968</v>
      </c>
      <c r="J31" s="35"/>
    </row>
    <row r="32" spans="1:16" x14ac:dyDescent="0.25">
      <c r="A32" s="27" t="s">
        <v>73</v>
      </c>
      <c r="B32" s="34"/>
      <c r="E32" s="36" t="s">
        <v>969</v>
      </c>
      <c r="J32" s="35"/>
    </row>
    <row r="33" spans="1:16" ht="285" x14ac:dyDescent="0.25">
      <c r="A33" s="27" t="s">
        <v>75</v>
      </c>
      <c r="B33" s="34"/>
      <c r="E33" s="29" t="s">
        <v>265</v>
      </c>
      <c r="J33" s="35"/>
    </row>
    <row r="34" spans="1:16" x14ac:dyDescent="0.25">
      <c r="A34" s="27" t="s">
        <v>66</v>
      </c>
      <c r="B34" s="27">
        <v>7</v>
      </c>
      <c r="C34" s="28" t="s">
        <v>277</v>
      </c>
      <c r="D34" s="27" t="s">
        <v>84</v>
      </c>
      <c r="E34" s="29" t="s">
        <v>278</v>
      </c>
      <c r="F34" s="30" t="s">
        <v>198</v>
      </c>
      <c r="G34" s="31">
        <v>103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970</v>
      </c>
      <c r="J35" s="35"/>
    </row>
    <row r="36" spans="1:16" x14ac:dyDescent="0.25">
      <c r="A36" s="27" t="s">
        <v>73</v>
      </c>
      <c r="B36" s="34"/>
      <c r="E36" s="36" t="s">
        <v>967</v>
      </c>
      <c r="J36" s="35"/>
    </row>
    <row r="37" spans="1:16" ht="390" x14ac:dyDescent="0.25">
      <c r="A37" s="27" t="s">
        <v>75</v>
      </c>
      <c r="B37" s="34"/>
      <c r="E37" s="29" t="s">
        <v>281</v>
      </c>
      <c r="J37" s="35"/>
    </row>
    <row r="38" spans="1:16" x14ac:dyDescent="0.25">
      <c r="A38" s="21" t="s">
        <v>63</v>
      </c>
      <c r="B38" s="22"/>
      <c r="C38" s="23" t="s">
        <v>350</v>
      </c>
      <c r="D38" s="24"/>
      <c r="E38" s="21" t="s">
        <v>351</v>
      </c>
      <c r="F38" s="24"/>
      <c r="G38" s="24"/>
      <c r="H38" s="24"/>
      <c r="I38" s="25">
        <f>SUMIFS(I39:I58,A39:A58,"P")</f>
        <v>0</v>
      </c>
      <c r="J38" s="26"/>
    </row>
    <row r="39" spans="1:16" x14ac:dyDescent="0.25">
      <c r="A39" s="27" t="s">
        <v>66</v>
      </c>
      <c r="B39" s="27">
        <v>8</v>
      </c>
      <c r="C39" s="28" t="s">
        <v>373</v>
      </c>
      <c r="D39" s="27" t="s">
        <v>84</v>
      </c>
      <c r="E39" s="29" t="s">
        <v>374</v>
      </c>
      <c r="F39" s="30" t="s">
        <v>165</v>
      </c>
      <c r="G39" s="31">
        <v>1648</v>
      </c>
      <c r="H39" s="32">
        <v>0</v>
      </c>
      <c r="I39" s="32">
        <f>ROUND(G39*H39,P4)</f>
        <v>0</v>
      </c>
      <c r="J39" s="30" t="s">
        <v>176</v>
      </c>
      <c r="O39" s="33">
        <f>I39*0.21</f>
        <v>0</v>
      </c>
      <c r="P39">
        <v>3</v>
      </c>
    </row>
    <row r="40" spans="1:16" ht="60" x14ac:dyDescent="0.25">
      <c r="A40" s="27" t="s">
        <v>71</v>
      </c>
      <c r="B40" s="34"/>
      <c r="E40" s="29" t="s">
        <v>971</v>
      </c>
      <c r="J40" s="35"/>
    </row>
    <row r="41" spans="1:16" x14ac:dyDescent="0.25">
      <c r="A41" s="27" t="s">
        <v>73</v>
      </c>
      <c r="B41" s="34"/>
      <c r="E41" s="36" t="s">
        <v>972</v>
      </c>
      <c r="J41" s="35"/>
    </row>
    <row r="42" spans="1:16" ht="120" x14ac:dyDescent="0.25">
      <c r="A42" s="27" t="s">
        <v>75</v>
      </c>
      <c r="B42" s="34"/>
      <c r="E42" s="29" t="s">
        <v>377</v>
      </c>
      <c r="J42" s="35"/>
    </row>
    <row r="43" spans="1:16" x14ac:dyDescent="0.25">
      <c r="A43" s="27" t="s">
        <v>66</v>
      </c>
      <c r="B43" s="27">
        <v>9</v>
      </c>
      <c r="C43" s="28" t="s">
        <v>383</v>
      </c>
      <c r="D43" s="27" t="s">
        <v>84</v>
      </c>
      <c r="E43" s="29" t="s">
        <v>384</v>
      </c>
      <c r="F43" s="30" t="s">
        <v>165</v>
      </c>
      <c r="G43" s="31">
        <v>12916</v>
      </c>
      <c r="H43" s="32">
        <v>0</v>
      </c>
      <c r="I43" s="32">
        <f>ROUND(G43*H43,P4)</f>
        <v>0</v>
      </c>
      <c r="J43" s="30" t="s">
        <v>176</v>
      </c>
      <c r="O43" s="33">
        <f>I43*0.21</f>
        <v>0</v>
      </c>
      <c r="P43">
        <v>3</v>
      </c>
    </row>
    <row r="44" spans="1:16" ht="45" x14ac:dyDescent="0.25">
      <c r="A44" s="27" t="s">
        <v>71</v>
      </c>
      <c r="B44" s="34"/>
      <c r="E44" s="29" t="s">
        <v>973</v>
      </c>
      <c r="J44" s="35"/>
    </row>
    <row r="45" spans="1:16" x14ac:dyDescent="0.25">
      <c r="A45" s="27" t="s">
        <v>73</v>
      </c>
      <c r="B45" s="34"/>
      <c r="E45" s="36" t="s">
        <v>974</v>
      </c>
      <c r="J45" s="35"/>
    </row>
    <row r="46" spans="1:16" ht="120" x14ac:dyDescent="0.25">
      <c r="A46" s="27" t="s">
        <v>75</v>
      </c>
      <c r="B46" s="34"/>
      <c r="E46" s="29" t="s">
        <v>382</v>
      </c>
      <c r="J46" s="35"/>
    </row>
    <row r="47" spans="1:16" x14ac:dyDescent="0.25">
      <c r="A47" s="27" t="s">
        <v>66</v>
      </c>
      <c r="B47" s="27">
        <v>10</v>
      </c>
      <c r="C47" s="28" t="s">
        <v>387</v>
      </c>
      <c r="D47" s="27" t="s">
        <v>84</v>
      </c>
      <c r="E47" s="29" t="s">
        <v>388</v>
      </c>
      <c r="F47" s="30" t="s">
        <v>165</v>
      </c>
      <c r="G47" s="31">
        <v>6241.8</v>
      </c>
      <c r="H47" s="32">
        <v>0</v>
      </c>
      <c r="I47" s="32">
        <f>ROUND(G47*H47,P4)</f>
        <v>0</v>
      </c>
      <c r="J47" s="30" t="s">
        <v>176</v>
      </c>
      <c r="O47" s="33">
        <f>I47*0.21</f>
        <v>0</v>
      </c>
      <c r="P47">
        <v>3</v>
      </c>
    </row>
    <row r="48" spans="1:16" ht="75" x14ac:dyDescent="0.25">
      <c r="A48" s="27" t="s">
        <v>71</v>
      </c>
      <c r="B48" s="34"/>
      <c r="E48" s="29" t="s">
        <v>975</v>
      </c>
      <c r="J48" s="35"/>
    </row>
    <row r="49" spans="1:16" x14ac:dyDescent="0.25">
      <c r="A49" s="27" t="s">
        <v>73</v>
      </c>
      <c r="B49" s="34"/>
      <c r="E49" s="36" t="s">
        <v>976</v>
      </c>
      <c r="J49" s="35"/>
    </row>
    <row r="50" spans="1:16" ht="195" x14ac:dyDescent="0.25">
      <c r="A50" s="27" t="s">
        <v>75</v>
      </c>
      <c r="B50" s="34"/>
      <c r="E50" s="29" t="s">
        <v>391</v>
      </c>
      <c r="J50" s="35"/>
    </row>
    <row r="51" spans="1:16" x14ac:dyDescent="0.25">
      <c r="A51" s="27" t="s">
        <v>66</v>
      </c>
      <c r="B51" s="27">
        <v>11</v>
      </c>
      <c r="C51" s="28" t="s">
        <v>977</v>
      </c>
      <c r="D51" s="27" t="s">
        <v>84</v>
      </c>
      <c r="E51" s="29" t="s">
        <v>978</v>
      </c>
      <c r="F51" s="30" t="s">
        <v>198</v>
      </c>
      <c r="G51" s="31">
        <v>18.54</v>
      </c>
      <c r="H51" s="32">
        <v>0</v>
      </c>
      <c r="I51" s="32">
        <f>ROUND(G51*H51,P4)</f>
        <v>0</v>
      </c>
      <c r="J51" s="30" t="s">
        <v>176</v>
      </c>
      <c r="O51" s="33">
        <f>I51*0.21</f>
        <v>0</v>
      </c>
      <c r="P51">
        <v>3</v>
      </c>
    </row>
    <row r="52" spans="1:16" ht="30" x14ac:dyDescent="0.25">
      <c r="A52" s="27" t="s">
        <v>71</v>
      </c>
      <c r="B52" s="34"/>
      <c r="E52" s="29" t="s">
        <v>979</v>
      </c>
      <c r="J52" s="35"/>
    </row>
    <row r="53" spans="1:16" x14ac:dyDescent="0.25">
      <c r="A53" s="27" t="s">
        <v>73</v>
      </c>
      <c r="B53" s="34"/>
      <c r="E53" s="36" t="s">
        <v>980</v>
      </c>
      <c r="J53" s="35"/>
    </row>
    <row r="54" spans="1:16" ht="195" x14ac:dyDescent="0.25">
      <c r="A54" s="27" t="s">
        <v>75</v>
      </c>
      <c r="B54" s="34"/>
      <c r="E54" s="29" t="s">
        <v>391</v>
      </c>
      <c r="J54" s="35"/>
    </row>
    <row r="55" spans="1:16" x14ac:dyDescent="0.25">
      <c r="A55" s="27" t="s">
        <v>66</v>
      </c>
      <c r="B55" s="27">
        <v>12</v>
      </c>
      <c r="C55" s="28" t="s">
        <v>682</v>
      </c>
      <c r="D55" s="27" t="s">
        <v>84</v>
      </c>
      <c r="E55" s="29" t="s">
        <v>683</v>
      </c>
      <c r="F55" s="30" t="s">
        <v>165</v>
      </c>
      <c r="G55" s="31">
        <v>6365.4</v>
      </c>
      <c r="H55" s="32">
        <v>0</v>
      </c>
      <c r="I55" s="32">
        <f>ROUND(G55*H55,P4)</f>
        <v>0</v>
      </c>
      <c r="J55" s="30" t="s">
        <v>176</v>
      </c>
      <c r="O55" s="33">
        <f>I55*0.21</f>
        <v>0</v>
      </c>
      <c r="P55">
        <v>3</v>
      </c>
    </row>
    <row r="56" spans="1:16" ht="75" x14ac:dyDescent="0.25">
      <c r="A56" s="27" t="s">
        <v>71</v>
      </c>
      <c r="B56" s="34"/>
      <c r="E56" s="29" t="s">
        <v>981</v>
      </c>
      <c r="J56" s="35"/>
    </row>
    <row r="57" spans="1:16" x14ac:dyDescent="0.25">
      <c r="A57" s="27" t="s">
        <v>73</v>
      </c>
      <c r="B57" s="34"/>
      <c r="E57" s="36" t="s">
        <v>982</v>
      </c>
      <c r="J57" s="35"/>
    </row>
    <row r="58" spans="1:16" ht="195" x14ac:dyDescent="0.25">
      <c r="A58" s="27" t="s">
        <v>75</v>
      </c>
      <c r="B58" s="34"/>
      <c r="E58" s="29" t="s">
        <v>391</v>
      </c>
      <c r="J58" s="35"/>
    </row>
    <row r="59" spans="1:16" x14ac:dyDescent="0.25">
      <c r="A59" s="21" t="s">
        <v>63</v>
      </c>
      <c r="B59" s="22"/>
      <c r="C59" s="23" t="s">
        <v>430</v>
      </c>
      <c r="D59" s="24"/>
      <c r="E59" s="21" t="s">
        <v>431</v>
      </c>
      <c r="F59" s="24"/>
      <c r="G59" s="24"/>
      <c r="H59" s="24"/>
      <c r="I59" s="25">
        <f>SUMIFS(I60:I143,A60:A143,"P")</f>
        <v>0</v>
      </c>
      <c r="J59" s="26"/>
    </row>
    <row r="60" spans="1:16" ht="30" x14ac:dyDescent="0.25">
      <c r="A60" s="27" t="s">
        <v>66</v>
      </c>
      <c r="B60" s="27">
        <v>13</v>
      </c>
      <c r="C60" s="28" t="s">
        <v>451</v>
      </c>
      <c r="D60" s="27" t="s">
        <v>84</v>
      </c>
      <c r="E60" s="29" t="s">
        <v>452</v>
      </c>
      <c r="F60" s="30" t="s">
        <v>122</v>
      </c>
      <c r="G60" s="31">
        <v>10</v>
      </c>
      <c r="H60" s="32">
        <v>0</v>
      </c>
      <c r="I60" s="32">
        <f>ROUND(G60*H60,P4)</f>
        <v>0</v>
      </c>
      <c r="J60" s="30" t="s">
        <v>176</v>
      </c>
      <c r="O60" s="33">
        <f>I60*0.21</f>
        <v>0</v>
      </c>
      <c r="P60">
        <v>3</v>
      </c>
    </row>
    <row r="61" spans="1:16" ht="30" x14ac:dyDescent="0.25">
      <c r="A61" s="27" t="s">
        <v>71</v>
      </c>
      <c r="B61" s="34"/>
      <c r="E61" s="29" t="s">
        <v>983</v>
      </c>
      <c r="J61" s="35"/>
    </row>
    <row r="62" spans="1:16" x14ac:dyDescent="0.25">
      <c r="A62" s="27" t="s">
        <v>73</v>
      </c>
      <c r="B62" s="34"/>
      <c r="E62" s="36" t="s">
        <v>459</v>
      </c>
      <c r="J62" s="35"/>
    </row>
    <row r="63" spans="1:16" ht="60" x14ac:dyDescent="0.25">
      <c r="A63" s="27" t="s">
        <v>75</v>
      </c>
      <c r="B63" s="34"/>
      <c r="E63" s="29" t="s">
        <v>455</v>
      </c>
      <c r="J63" s="35"/>
    </row>
    <row r="64" spans="1:16" ht="30" x14ac:dyDescent="0.25">
      <c r="A64" s="27" t="s">
        <v>66</v>
      </c>
      <c r="B64" s="27">
        <v>14</v>
      </c>
      <c r="C64" s="28" t="s">
        <v>984</v>
      </c>
      <c r="D64" s="27" t="s">
        <v>84</v>
      </c>
      <c r="E64" s="29" t="s">
        <v>985</v>
      </c>
      <c r="F64" s="30" t="s">
        <v>122</v>
      </c>
      <c r="G64" s="31">
        <v>132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ht="30" x14ac:dyDescent="0.25">
      <c r="A65" s="27" t="s">
        <v>71</v>
      </c>
      <c r="B65" s="34"/>
      <c r="E65" s="29" t="s">
        <v>986</v>
      </c>
      <c r="J65" s="35"/>
    </row>
    <row r="66" spans="1:16" x14ac:dyDescent="0.25">
      <c r="A66" s="27" t="s">
        <v>73</v>
      </c>
      <c r="B66" s="34"/>
      <c r="E66" s="36" t="s">
        <v>987</v>
      </c>
      <c r="J66" s="35"/>
    </row>
    <row r="67" spans="1:16" ht="90" x14ac:dyDescent="0.25">
      <c r="A67" s="27" t="s">
        <v>75</v>
      </c>
      <c r="B67" s="34"/>
      <c r="E67" s="29" t="s">
        <v>464</v>
      </c>
      <c r="J67" s="35"/>
    </row>
    <row r="68" spans="1:16" ht="30" x14ac:dyDescent="0.25">
      <c r="A68" s="27" t="s">
        <v>66</v>
      </c>
      <c r="B68" s="27">
        <v>15</v>
      </c>
      <c r="C68" s="28" t="s">
        <v>456</v>
      </c>
      <c r="D68" s="27" t="s">
        <v>68</v>
      </c>
      <c r="E68" s="29" t="s">
        <v>457</v>
      </c>
      <c r="F68" s="30" t="s">
        <v>122</v>
      </c>
      <c r="G68" s="31">
        <v>132</v>
      </c>
      <c r="H68" s="32">
        <v>0</v>
      </c>
      <c r="I68" s="32">
        <f>ROUND(G68*H68,P4)</f>
        <v>0</v>
      </c>
      <c r="J68" s="30" t="s">
        <v>176</v>
      </c>
      <c r="O68" s="33">
        <f>I68*0.21</f>
        <v>0</v>
      </c>
      <c r="P68">
        <v>3</v>
      </c>
    </row>
    <row r="69" spans="1:16" ht="30" x14ac:dyDescent="0.25">
      <c r="A69" s="27" t="s">
        <v>71</v>
      </c>
      <c r="B69" s="34"/>
      <c r="E69" s="29" t="s">
        <v>988</v>
      </c>
      <c r="J69" s="35"/>
    </row>
    <row r="70" spans="1:16" x14ac:dyDescent="0.25">
      <c r="A70" s="27" t="s">
        <v>73</v>
      </c>
      <c r="B70" s="34"/>
      <c r="E70" s="36" t="s">
        <v>987</v>
      </c>
      <c r="J70" s="35"/>
    </row>
    <row r="71" spans="1:16" ht="75" x14ac:dyDescent="0.25">
      <c r="A71" s="27" t="s">
        <v>75</v>
      </c>
      <c r="B71" s="34"/>
      <c r="E71" s="29" t="s">
        <v>460</v>
      </c>
      <c r="J71" s="35"/>
    </row>
    <row r="72" spans="1:16" ht="30" x14ac:dyDescent="0.25">
      <c r="A72" s="27" t="s">
        <v>66</v>
      </c>
      <c r="B72" s="27">
        <v>16</v>
      </c>
      <c r="C72" s="28" t="s">
        <v>456</v>
      </c>
      <c r="D72" s="27" t="s">
        <v>77</v>
      </c>
      <c r="E72" s="29" t="s">
        <v>457</v>
      </c>
      <c r="F72" s="30" t="s">
        <v>122</v>
      </c>
      <c r="G72" s="31">
        <v>10</v>
      </c>
      <c r="H72" s="32">
        <v>0</v>
      </c>
      <c r="I72" s="32">
        <f>ROUND(G72*H72,P4)</f>
        <v>0</v>
      </c>
      <c r="J72" s="30" t="s">
        <v>176</v>
      </c>
      <c r="O72" s="33">
        <f>I72*0.21</f>
        <v>0</v>
      </c>
      <c r="P72">
        <v>3</v>
      </c>
    </row>
    <row r="73" spans="1:16" ht="30" x14ac:dyDescent="0.25">
      <c r="A73" s="27" t="s">
        <v>71</v>
      </c>
      <c r="B73" s="34"/>
      <c r="E73" s="29" t="s">
        <v>989</v>
      </c>
      <c r="J73" s="35"/>
    </row>
    <row r="74" spans="1:16" x14ac:dyDescent="0.25">
      <c r="A74" s="27" t="s">
        <v>73</v>
      </c>
      <c r="B74" s="34"/>
      <c r="E74" s="36" t="s">
        <v>459</v>
      </c>
      <c r="J74" s="35"/>
    </row>
    <row r="75" spans="1:16" ht="75" x14ac:dyDescent="0.25">
      <c r="A75" s="27" t="s">
        <v>75</v>
      </c>
      <c r="B75" s="34"/>
      <c r="E75" s="29" t="s">
        <v>460</v>
      </c>
      <c r="J75" s="35"/>
    </row>
    <row r="76" spans="1:16" x14ac:dyDescent="0.25">
      <c r="A76" s="27" t="s">
        <v>66</v>
      </c>
      <c r="B76" s="27">
        <v>17</v>
      </c>
      <c r="C76" s="28" t="s">
        <v>990</v>
      </c>
      <c r="D76" s="27" t="s">
        <v>84</v>
      </c>
      <c r="E76" s="29" t="s">
        <v>991</v>
      </c>
      <c r="F76" s="30" t="s">
        <v>992</v>
      </c>
      <c r="G76" s="31">
        <v>13260</v>
      </c>
      <c r="H76" s="32">
        <v>0</v>
      </c>
      <c r="I76" s="32">
        <f>ROUND(G76*H76,P4)</f>
        <v>0</v>
      </c>
      <c r="J76" s="30" t="s">
        <v>176</v>
      </c>
      <c r="O76" s="33">
        <f>I76*0.21</f>
        <v>0</v>
      </c>
      <c r="P76">
        <v>3</v>
      </c>
    </row>
    <row r="77" spans="1:16" ht="30" x14ac:dyDescent="0.25">
      <c r="A77" s="27" t="s">
        <v>71</v>
      </c>
      <c r="B77" s="34"/>
      <c r="E77" s="29" t="s">
        <v>986</v>
      </c>
      <c r="J77" s="35"/>
    </row>
    <row r="78" spans="1:16" x14ac:dyDescent="0.25">
      <c r="A78" s="27" t="s">
        <v>73</v>
      </c>
      <c r="B78" s="34"/>
      <c r="E78" s="36" t="s">
        <v>993</v>
      </c>
      <c r="J78" s="35"/>
    </row>
    <row r="79" spans="1:16" ht="90" x14ac:dyDescent="0.25">
      <c r="A79" s="27" t="s">
        <v>75</v>
      </c>
      <c r="B79" s="34"/>
      <c r="E79" s="29" t="s">
        <v>994</v>
      </c>
      <c r="J79" s="35"/>
    </row>
    <row r="80" spans="1:16" ht="30" x14ac:dyDescent="0.25">
      <c r="A80" s="27" t="s">
        <v>66</v>
      </c>
      <c r="B80" s="27">
        <v>18</v>
      </c>
      <c r="C80" s="28" t="s">
        <v>995</v>
      </c>
      <c r="D80" s="27" t="s">
        <v>84</v>
      </c>
      <c r="E80" s="29" t="s">
        <v>996</v>
      </c>
      <c r="F80" s="30" t="s">
        <v>122</v>
      </c>
      <c r="G80" s="31">
        <v>30</v>
      </c>
      <c r="H80" s="32">
        <v>0</v>
      </c>
      <c r="I80" s="32">
        <f>ROUND(G80*H80,P4)</f>
        <v>0</v>
      </c>
      <c r="J80" s="30" t="s">
        <v>176</v>
      </c>
      <c r="O80" s="33">
        <f>I80*0.21</f>
        <v>0</v>
      </c>
      <c r="P80">
        <v>3</v>
      </c>
    </row>
    <row r="81" spans="1:16" ht="30" x14ac:dyDescent="0.25">
      <c r="A81" s="27" t="s">
        <v>71</v>
      </c>
      <c r="B81" s="34"/>
      <c r="E81" s="29" t="s">
        <v>986</v>
      </c>
      <c r="J81" s="35"/>
    </row>
    <row r="82" spans="1:16" x14ac:dyDescent="0.25">
      <c r="A82" s="27" t="s">
        <v>73</v>
      </c>
      <c r="B82" s="34"/>
      <c r="E82" s="36" t="s">
        <v>188</v>
      </c>
      <c r="J82" s="35"/>
    </row>
    <row r="83" spans="1:16" ht="90" x14ac:dyDescent="0.25">
      <c r="A83" s="27" t="s">
        <v>75</v>
      </c>
      <c r="B83" s="34"/>
      <c r="E83" s="29" t="s">
        <v>464</v>
      </c>
      <c r="J83" s="35"/>
    </row>
    <row r="84" spans="1:16" x14ac:dyDescent="0.25">
      <c r="A84" s="27" t="s">
        <v>66</v>
      </c>
      <c r="B84" s="27">
        <v>19</v>
      </c>
      <c r="C84" s="28" t="s">
        <v>472</v>
      </c>
      <c r="D84" s="27" t="s">
        <v>84</v>
      </c>
      <c r="E84" s="29" t="s">
        <v>473</v>
      </c>
      <c r="F84" s="30" t="s">
        <v>122</v>
      </c>
      <c r="G84" s="31">
        <v>30</v>
      </c>
      <c r="H84" s="32">
        <v>0</v>
      </c>
      <c r="I84" s="32">
        <f>ROUND(G84*H84,P4)</f>
        <v>0</v>
      </c>
      <c r="J84" s="30" t="s">
        <v>176</v>
      </c>
      <c r="O84" s="33">
        <f>I84*0.21</f>
        <v>0</v>
      </c>
      <c r="P84">
        <v>3</v>
      </c>
    </row>
    <row r="85" spans="1:16" ht="30" x14ac:dyDescent="0.25">
      <c r="A85" s="27" t="s">
        <v>71</v>
      </c>
      <c r="B85" s="34"/>
      <c r="E85" s="29" t="s">
        <v>986</v>
      </c>
      <c r="J85" s="35"/>
    </row>
    <row r="86" spans="1:16" x14ac:dyDescent="0.25">
      <c r="A86" s="27" t="s">
        <v>73</v>
      </c>
      <c r="B86" s="34"/>
      <c r="E86" s="36" t="s">
        <v>188</v>
      </c>
      <c r="J86" s="35"/>
    </row>
    <row r="87" spans="1:16" ht="75" x14ac:dyDescent="0.25">
      <c r="A87" s="27" t="s">
        <v>75</v>
      </c>
      <c r="B87" s="34"/>
      <c r="E87" s="29" t="s">
        <v>460</v>
      </c>
      <c r="J87" s="35"/>
    </row>
    <row r="88" spans="1:16" x14ac:dyDescent="0.25">
      <c r="A88" s="27" t="s">
        <v>66</v>
      </c>
      <c r="B88" s="27">
        <v>20</v>
      </c>
      <c r="C88" s="28" t="s">
        <v>997</v>
      </c>
      <c r="D88" s="27" t="s">
        <v>84</v>
      </c>
      <c r="E88" s="29" t="s">
        <v>998</v>
      </c>
      <c r="F88" s="30" t="s">
        <v>992</v>
      </c>
      <c r="G88" s="31">
        <v>3000</v>
      </c>
      <c r="H88" s="32">
        <v>0</v>
      </c>
      <c r="I88" s="32">
        <f>ROUND(G88*H88,P4)</f>
        <v>0</v>
      </c>
      <c r="J88" s="30" t="s">
        <v>176</v>
      </c>
      <c r="O88" s="33">
        <f>I88*0.21</f>
        <v>0</v>
      </c>
      <c r="P88">
        <v>3</v>
      </c>
    </row>
    <row r="89" spans="1:16" ht="30" x14ac:dyDescent="0.25">
      <c r="A89" s="27" t="s">
        <v>71</v>
      </c>
      <c r="B89" s="34"/>
      <c r="E89" s="29" t="s">
        <v>986</v>
      </c>
      <c r="J89" s="35"/>
    </row>
    <row r="90" spans="1:16" x14ac:dyDescent="0.25">
      <c r="A90" s="27" t="s">
        <v>73</v>
      </c>
      <c r="B90" s="34"/>
      <c r="E90" s="36" t="s">
        <v>999</v>
      </c>
      <c r="J90" s="35"/>
    </row>
    <row r="91" spans="1:16" ht="90" x14ac:dyDescent="0.25">
      <c r="A91" s="27" t="s">
        <v>75</v>
      </c>
      <c r="B91" s="34"/>
      <c r="E91" s="29" t="s">
        <v>994</v>
      </c>
      <c r="J91" s="35"/>
    </row>
    <row r="92" spans="1:16" ht="30" x14ac:dyDescent="0.25">
      <c r="A92" s="27" t="s">
        <v>66</v>
      </c>
      <c r="B92" s="27">
        <v>21</v>
      </c>
      <c r="C92" s="28" t="s">
        <v>474</v>
      </c>
      <c r="D92" s="27" t="s">
        <v>84</v>
      </c>
      <c r="E92" s="29" t="s">
        <v>475</v>
      </c>
      <c r="F92" s="30" t="s">
        <v>122</v>
      </c>
      <c r="G92" s="31">
        <v>10</v>
      </c>
      <c r="H92" s="32">
        <v>0</v>
      </c>
      <c r="I92" s="32">
        <f>ROUND(G92*H92,P4)</f>
        <v>0</v>
      </c>
      <c r="J92" s="30" t="s">
        <v>176</v>
      </c>
      <c r="O92" s="33">
        <f>I92*0.21</f>
        <v>0</v>
      </c>
      <c r="P92">
        <v>3</v>
      </c>
    </row>
    <row r="93" spans="1:16" ht="45" x14ac:dyDescent="0.25">
      <c r="A93" s="27" t="s">
        <v>71</v>
      </c>
      <c r="B93" s="34"/>
      <c r="E93" s="29" t="s">
        <v>1000</v>
      </c>
      <c r="J93" s="35"/>
    </row>
    <row r="94" spans="1:16" x14ac:dyDescent="0.25">
      <c r="A94" s="27" t="s">
        <v>73</v>
      </c>
      <c r="B94" s="34"/>
      <c r="E94" s="36" t="s">
        <v>459</v>
      </c>
      <c r="J94" s="35"/>
    </row>
    <row r="95" spans="1:16" ht="90" x14ac:dyDescent="0.25">
      <c r="A95" s="27" t="s">
        <v>75</v>
      </c>
      <c r="B95" s="34"/>
      <c r="E95" s="29" t="s">
        <v>478</v>
      </c>
      <c r="J95" s="35"/>
    </row>
    <row r="96" spans="1:16" x14ac:dyDescent="0.25">
      <c r="A96" s="27" t="s">
        <v>66</v>
      </c>
      <c r="B96" s="27">
        <v>22</v>
      </c>
      <c r="C96" s="28" t="s">
        <v>479</v>
      </c>
      <c r="D96" s="27" t="s">
        <v>84</v>
      </c>
      <c r="E96" s="29" t="s">
        <v>480</v>
      </c>
      <c r="F96" s="30" t="s">
        <v>122</v>
      </c>
      <c r="G96" s="31">
        <v>10</v>
      </c>
      <c r="H96" s="32">
        <v>0</v>
      </c>
      <c r="I96" s="32">
        <f>ROUND(G96*H96,P4)</f>
        <v>0</v>
      </c>
      <c r="J96" s="30" t="s">
        <v>176</v>
      </c>
      <c r="O96" s="33">
        <f>I96*0.21</f>
        <v>0</v>
      </c>
      <c r="P96">
        <v>3</v>
      </c>
    </row>
    <row r="97" spans="1:16" ht="30" x14ac:dyDescent="0.25">
      <c r="A97" s="27" t="s">
        <v>71</v>
      </c>
      <c r="B97" s="34"/>
      <c r="E97" s="29" t="s">
        <v>989</v>
      </c>
      <c r="J97" s="35"/>
    </row>
    <row r="98" spans="1:16" x14ac:dyDescent="0.25">
      <c r="A98" s="27" t="s">
        <v>73</v>
      </c>
      <c r="B98" s="34"/>
      <c r="E98" s="36" t="s">
        <v>459</v>
      </c>
      <c r="J98" s="35"/>
    </row>
    <row r="99" spans="1:16" ht="75" x14ac:dyDescent="0.25">
      <c r="A99" s="27" t="s">
        <v>75</v>
      </c>
      <c r="B99" s="34"/>
      <c r="E99" s="29" t="s">
        <v>460</v>
      </c>
      <c r="J99" s="35"/>
    </row>
    <row r="100" spans="1:16" ht="30" x14ac:dyDescent="0.25">
      <c r="A100" s="27" t="s">
        <v>66</v>
      </c>
      <c r="B100" s="27">
        <v>23</v>
      </c>
      <c r="C100" s="28" t="s">
        <v>490</v>
      </c>
      <c r="D100" s="27" t="s">
        <v>84</v>
      </c>
      <c r="E100" s="29" t="s">
        <v>491</v>
      </c>
      <c r="F100" s="30" t="s">
        <v>165</v>
      </c>
      <c r="G100" s="31">
        <v>515</v>
      </c>
      <c r="H100" s="32">
        <v>0</v>
      </c>
      <c r="I100" s="32">
        <f>ROUND(G100*H100,P4)</f>
        <v>0</v>
      </c>
      <c r="J100" s="30" t="s">
        <v>176</v>
      </c>
      <c r="O100" s="33">
        <f>I100*0.21</f>
        <v>0</v>
      </c>
      <c r="P100">
        <v>3</v>
      </c>
    </row>
    <row r="101" spans="1:16" x14ac:dyDescent="0.25">
      <c r="A101" s="27" t="s">
        <v>71</v>
      </c>
      <c r="B101" s="34"/>
      <c r="E101" s="29" t="s">
        <v>1001</v>
      </c>
      <c r="J101" s="35"/>
    </row>
    <row r="102" spans="1:16" x14ac:dyDescent="0.25">
      <c r="A102" s="27" t="s">
        <v>73</v>
      </c>
      <c r="B102" s="34"/>
      <c r="E102" s="36" t="s">
        <v>1002</v>
      </c>
      <c r="J102" s="35"/>
    </row>
    <row r="103" spans="1:16" ht="105" x14ac:dyDescent="0.25">
      <c r="A103" s="27" t="s">
        <v>75</v>
      </c>
      <c r="B103" s="34"/>
      <c r="E103" s="29" t="s">
        <v>494</v>
      </c>
      <c r="J103" s="35"/>
    </row>
    <row r="104" spans="1:16" x14ac:dyDescent="0.25">
      <c r="A104" s="27" t="s">
        <v>66</v>
      </c>
      <c r="B104" s="27">
        <v>24</v>
      </c>
      <c r="C104" s="28" t="s">
        <v>1003</v>
      </c>
      <c r="D104" s="27" t="s">
        <v>84</v>
      </c>
      <c r="E104" s="29" t="s">
        <v>1004</v>
      </c>
      <c r="F104" s="30" t="s">
        <v>122</v>
      </c>
      <c r="G104" s="31">
        <v>1</v>
      </c>
      <c r="H104" s="32">
        <v>0</v>
      </c>
      <c r="I104" s="32">
        <f>ROUND(G104*H104,P4)</f>
        <v>0</v>
      </c>
      <c r="J104" s="30" t="s">
        <v>176</v>
      </c>
      <c r="O104" s="33">
        <f>I104*0.21</f>
        <v>0</v>
      </c>
      <c r="P104">
        <v>3</v>
      </c>
    </row>
    <row r="105" spans="1:16" ht="30" x14ac:dyDescent="0.25">
      <c r="A105" s="27" t="s">
        <v>71</v>
      </c>
      <c r="B105" s="34"/>
      <c r="E105" s="29" t="s">
        <v>1005</v>
      </c>
      <c r="J105" s="35"/>
    </row>
    <row r="106" spans="1:16" x14ac:dyDescent="0.25">
      <c r="A106" s="27" t="s">
        <v>73</v>
      </c>
      <c r="B106" s="34"/>
      <c r="E106" s="36" t="s">
        <v>119</v>
      </c>
      <c r="J106" s="35"/>
    </row>
    <row r="107" spans="1:16" ht="135" x14ac:dyDescent="0.25">
      <c r="A107" s="27" t="s">
        <v>75</v>
      </c>
      <c r="B107" s="34"/>
      <c r="E107" s="29" t="s">
        <v>1006</v>
      </c>
      <c r="J107" s="35"/>
    </row>
    <row r="108" spans="1:16" x14ac:dyDescent="0.25">
      <c r="A108" s="27" t="s">
        <v>66</v>
      </c>
      <c r="B108" s="27">
        <v>25</v>
      </c>
      <c r="C108" s="28" t="s">
        <v>1007</v>
      </c>
      <c r="D108" s="27" t="s">
        <v>84</v>
      </c>
      <c r="E108" s="29" t="s">
        <v>1008</v>
      </c>
      <c r="F108" s="30" t="s">
        <v>122</v>
      </c>
      <c r="G108" s="31">
        <v>1</v>
      </c>
      <c r="H108" s="32">
        <v>0</v>
      </c>
      <c r="I108" s="32">
        <f>ROUND(G108*H108,P4)</f>
        <v>0</v>
      </c>
      <c r="J108" s="30" t="s">
        <v>176</v>
      </c>
      <c r="O108" s="33">
        <f>I108*0.21</f>
        <v>0</v>
      </c>
      <c r="P108">
        <v>3</v>
      </c>
    </row>
    <row r="109" spans="1:16" ht="30" x14ac:dyDescent="0.25">
      <c r="A109" s="27" t="s">
        <v>71</v>
      </c>
      <c r="B109" s="34"/>
      <c r="E109" s="29" t="s">
        <v>1005</v>
      </c>
      <c r="J109" s="35"/>
    </row>
    <row r="110" spans="1:16" x14ac:dyDescent="0.25">
      <c r="A110" s="27" t="s">
        <v>73</v>
      </c>
      <c r="B110" s="34"/>
      <c r="E110" s="36" t="s">
        <v>119</v>
      </c>
      <c r="J110" s="35"/>
    </row>
    <row r="111" spans="1:16" ht="75" x14ac:dyDescent="0.25">
      <c r="A111" s="27" t="s">
        <v>75</v>
      </c>
      <c r="B111" s="34"/>
      <c r="E111" s="29" t="s">
        <v>460</v>
      </c>
      <c r="J111" s="35"/>
    </row>
    <row r="112" spans="1:16" x14ac:dyDescent="0.25">
      <c r="A112" s="27" t="s">
        <v>66</v>
      </c>
      <c r="B112" s="27">
        <v>26</v>
      </c>
      <c r="C112" s="28" t="s">
        <v>1009</v>
      </c>
      <c r="D112" s="27" t="s">
        <v>84</v>
      </c>
      <c r="E112" s="29" t="s">
        <v>1010</v>
      </c>
      <c r="F112" s="30" t="s">
        <v>992</v>
      </c>
      <c r="G112" s="31">
        <v>30</v>
      </c>
      <c r="H112" s="32">
        <v>0</v>
      </c>
      <c r="I112" s="32">
        <f>ROUND(G112*H112,P4)</f>
        <v>0</v>
      </c>
      <c r="J112" s="30" t="s">
        <v>176</v>
      </c>
      <c r="O112" s="33">
        <f>I112*0.21</f>
        <v>0</v>
      </c>
      <c r="P112">
        <v>3</v>
      </c>
    </row>
    <row r="113" spans="1:16" ht="30" x14ac:dyDescent="0.25">
      <c r="A113" s="27" t="s">
        <v>71</v>
      </c>
      <c r="B113" s="34"/>
      <c r="E113" s="29" t="s">
        <v>1005</v>
      </c>
      <c r="J113" s="35"/>
    </row>
    <row r="114" spans="1:16" x14ac:dyDescent="0.25">
      <c r="A114" s="27" t="s">
        <v>73</v>
      </c>
      <c r="B114" s="34"/>
      <c r="E114" s="36" t="s">
        <v>188</v>
      </c>
      <c r="J114" s="35"/>
    </row>
    <row r="115" spans="1:16" ht="90" x14ac:dyDescent="0.25">
      <c r="A115" s="27" t="s">
        <v>75</v>
      </c>
      <c r="B115" s="34"/>
      <c r="E115" s="29" t="s">
        <v>1011</v>
      </c>
      <c r="J115" s="35"/>
    </row>
    <row r="116" spans="1:16" x14ac:dyDescent="0.25">
      <c r="A116" s="27" t="s">
        <v>66</v>
      </c>
      <c r="B116" s="27">
        <v>27</v>
      </c>
      <c r="C116" s="28" t="s">
        <v>1012</v>
      </c>
      <c r="D116" s="27" t="s">
        <v>84</v>
      </c>
      <c r="E116" s="29" t="s">
        <v>1013</v>
      </c>
      <c r="F116" s="30" t="s">
        <v>122</v>
      </c>
      <c r="G116" s="31">
        <v>14</v>
      </c>
      <c r="H116" s="32">
        <v>0</v>
      </c>
      <c r="I116" s="32">
        <f>ROUND(G116*H116,P4)</f>
        <v>0</v>
      </c>
      <c r="J116" s="30" t="s">
        <v>176</v>
      </c>
      <c r="O116" s="33">
        <f>I116*0.21</f>
        <v>0</v>
      </c>
      <c r="P116">
        <v>3</v>
      </c>
    </row>
    <row r="117" spans="1:16" ht="30" x14ac:dyDescent="0.25">
      <c r="A117" s="27" t="s">
        <v>71</v>
      </c>
      <c r="B117" s="34"/>
      <c r="E117" s="29" t="s">
        <v>988</v>
      </c>
      <c r="J117" s="35"/>
    </row>
    <row r="118" spans="1:16" x14ac:dyDescent="0.25">
      <c r="A118" s="27" t="s">
        <v>73</v>
      </c>
      <c r="B118" s="34"/>
      <c r="E118" s="36" t="s">
        <v>134</v>
      </c>
      <c r="J118" s="35"/>
    </row>
    <row r="119" spans="1:16" ht="120" x14ac:dyDescent="0.25">
      <c r="A119" s="27" t="s">
        <v>75</v>
      </c>
      <c r="B119" s="34"/>
      <c r="E119" s="29" t="s">
        <v>1014</v>
      </c>
      <c r="J119" s="35"/>
    </row>
    <row r="120" spans="1:16" x14ac:dyDescent="0.25">
      <c r="A120" s="27" t="s">
        <v>66</v>
      </c>
      <c r="B120" s="27">
        <v>28</v>
      </c>
      <c r="C120" s="28" t="s">
        <v>1015</v>
      </c>
      <c r="D120" s="27" t="s">
        <v>84</v>
      </c>
      <c r="E120" s="29" t="s">
        <v>1016</v>
      </c>
      <c r="F120" s="30" t="s">
        <v>122</v>
      </c>
      <c r="G120" s="31">
        <v>14</v>
      </c>
      <c r="H120" s="32">
        <v>0</v>
      </c>
      <c r="I120" s="32">
        <f>ROUND(G120*H120,P4)</f>
        <v>0</v>
      </c>
      <c r="J120" s="30" t="s">
        <v>176</v>
      </c>
      <c r="O120" s="33">
        <f>I120*0.21</f>
        <v>0</v>
      </c>
      <c r="P120">
        <v>3</v>
      </c>
    </row>
    <row r="121" spans="1:16" ht="30" x14ac:dyDescent="0.25">
      <c r="A121" s="27" t="s">
        <v>71</v>
      </c>
      <c r="B121" s="34"/>
      <c r="E121" s="29" t="s">
        <v>986</v>
      </c>
      <c r="J121" s="35"/>
    </row>
    <row r="122" spans="1:16" x14ac:dyDescent="0.25">
      <c r="A122" s="27" t="s">
        <v>73</v>
      </c>
      <c r="B122" s="34"/>
      <c r="E122" s="36" t="s">
        <v>134</v>
      </c>
      <c r="J122" s="35"/>
    </row>
    <row r="123" spans="1:16" ht="75" x14ac:dyDescent="0.25">
      <c r="A123" s="27" t="s">
        <v>75</v>
      </c>
      <c r="B123" s="34"/>
      <c r="E123" s="29" t="s">
        <v>460</v>
      </c>
      <c r="J123" s="35"/>
    </row>
    <row r="124" spans="1:16" x14ac:dyDescent="0.25">
      <c r="A124" s="27" t="s">
        <v>66</v>
      </c>
      <c r="B124" s="27">
        <v>29</v>
      </c>
      <c r="C124" s="28" t="s">
        <v>1017</v>
      </c>
      <c r="D124" s="27" t="s">
        <v>84</v>
      </c>
      <c r="E124" s="29" t="s">
        <v>1018</v>
      </c>
      <c r="F124" s="30" t="s">
        <v>992</v>
      </c>
      <c r="G124" s="31">
        <v>1500</v>
      </c>
      <c r="H124" s="32">
        <v>0</v>
      </c>
      <c r="I124" s="32">
        <f>ROUND(G124*H124,P4)</f>
        <v>0</v>
      </c>
      <c r="J124" s="30" t="s">
        <v>176</v>
      </c>
      <c r="O124" s="33">
        <f>I124*0.21</f>
        <v>0</v>
      </c>
      <c r="P124">
        <v>3</v>
      </c>
    </row>
    <row r="125" spans="1:16" ht="30" x14ac:dyDescent="0.25">
      <c r="A125" s="27" t="s">
        <v>71</v>
      </c>
      <c r="B125" s="34"/>
      <c r="E125" s="29" t="s">
        <v>986</v>
      </c>
      <c r="J125" s="35"/>
    </row>
    <row r="126" spans="1:16" x14ac:dyDescent="0.25">
      <c r="A126" s="27" t="s">
        <v>73</v>
      </c>
      <c r="B126" s="34"/>
      <c r="E126" s="36" t="s">
        <v>1019</v>
      </c>
      <c r="J126" s="35"/>
    </row>
    <row r="127" spans="1:16" ht="90" x14ac:dyDescent="0.25">
      <c r="A127" s="27" t="s">
        <v>75</v>
      </c>
      <c r="B127" s="34"/>
      <c r="E127" s="29" t="s">
        <v>1011</v>
      </c>
      <c r="J127" s="35"/>
    </row>
    <row r="128" spans="1:16" x14ac:dyDescent="0.25">
      <c r="A128" s="27" t="s">
        <v>66</v>
      </c>
      <c r="B128" s="27">
        <v>30</v>
      </c>
      <c r="C128" s="28" t="s">
        <v>516</v>
      </c>
      <c r="D128" s="27" t="s">
        <v>84</v>
      </c>
      <c r="E128" s="29" t="s">
        <v>517</v>
      </c>
      <c r="F128" s="30" t="s">
        <v>332</v>
      </c>
      <c r="G128" s="31">
        <v>208.06</v>
      </c>
      <c r="H128" s="32">
        <v>0</v>
      </c>
      <c r="I128" s="32">
        <f>ROUND(G128*H128,P4)</f>
        <v>0</v>
      </c>
      <c r="J128" s="30" t="s">
        <v>176</v>
      </c>
      <c r="O128" s="33">
        <f>I128*0.21</f>
        <v>0</v>
      </c>
      <c r="P128">
        <v>3</v>
      </c>
    </row>
    <row r="129" spans="1:16" ht="45" x14ac:dyDescent="0.25">
      <c r="A129" s="27" t="s">
        <v>71</v>
      </c>
      <c r="B129" s="34"/>
      <c r="E129" s="29" t="s">
        <v>1020</v>
      </c>
      <c r="J129" s="35"/>
    </row>
    <row r="130" spans="1:16" x14ac:dyDescent="0.25">
      <c r="A130" s="27" t="s">
        <v>73</v>
      </c>
      <c r="B130" s="34"/>
      <c r="E130" s="36" t="s">
        <v>1021</v>
      </c>
      <c r="J130" s="35"/>
    </row>
    <row r="131" spans="1:16" ht="75" x14ac:dyDescent="0.25">
      <c r="A131" s="27" t="s">
        <v>75</v>
      </c>
      <c r="B131" s="34"/>
      <c r="E131" s="29" t="s">
        <v>520</v>
      </c>
      <c r="J131" s="35"/>
    </row>
    <row r="132" spans="1:16" x14ac:dyDescent="0.25">
      <c r="A132" s="27" t="s">
        <v>66</v>
      </c>
      <c r="B132" s="27">
        <v>31</v>
      </c>
      <c r="C132" s="28" t="s">
        <v>1022</v>
      </c>
      <c r="D132" s="27" t="s">
        <v>84</v>
      </c>
      <c r="E132" s="29" t="s">
        <v>1023</v>
      </c>
      <c r="F132" s="30" t="s">
        <v>332</v>
      </c>
      <c r="G132" s="31">
        <v>208.06</v>
      </c>
      <c r="H132" s="32">
        <v>0</v>
      </c>
      <c r="I132" s="32">
        <f>ROUND(G132*H132,P4)</f>
        <v>0</v>
      </c>
      <c r="J132" s="30" t="s">
        <v>176</v>
      </c>
      <c r="O132" s="33">
        <f>I132*0.21</f>
        <v>0</v>
      </c>
      <c r="P132">
        <v>3</v>
      </c>
    </row>
    <row r="133" spans="1:16" ht="45" x14ac:dyDescent="0.25">
      <c r="A133" s="27" t="s">
        <v>71</v>
      </c>
      <c r="B133" s="34"/>
      <c r="E133" s="29" t="s">
        <v>1024</v>
      </c>
      <c r="J133" s="35"/>
    </row>
    <row r="134" spans="1:16" x14ac:dyDescent="0.25">
      <c r="A134" s="27" t="s">
        <v>73</v>
      </c>
      <c r="B134" s="34"/>
      <c r="E134" s="36" t="s">
        <v>1021</v>
      </c>
      <c r="J134" s="35"/>
    </row>
    <row r="135" spans="1:16" ht="75" x14ac:dyDescent="0.25">
      <c r="A135" s="27" t="s">
        <v>75</v>
      </c>
      <c r="B135" s="34"/>
      <c r="E135" s="29" t="s">
        <v>520</v>
      </c>
      <c r="J135" s="35"/>
    </row>
    <row r="136" spans="1:16" x14ac:dyDescent="0.25">
      <c r="A136" s="27" t="s">
        <v>66</v>
      </c>
      <c r="B136" s="27">
        <v>32</v>
      </c>
      <c r="C136" s="28" t="s">
        <v>956</v>
      </c>
      <c r="D136" s="27" t="s">
        <v>84</v>
      </c>
      <c r="E136" s="29" t="s">
        <v>957</v>
      </c>
      <c r="F136" s="30" t="s">
        <v>332</v>
      </c>
      <c r="G136" s="31">
        <v>208.06</v>
      </c>
      <c r="H136" s="32">
        <v>0</v>
      </c>
      <c r="I136" s="32">
        <f>ROUND(G136*H136,P4)</f>
        <v>0</v>
      </c>
      <c r="J136" s="30" t="s">
        <v>176</v>
      </c>
      <c r="O136" s="33">
        <f>I136*0.21</f>
        <v>0</v>
      </c>
      <c r="P136">
        <v>3</v>
      </c>
    </row>
    <row r="137" spans="1:16" x14ac:dyDescent="0.25">
      <c r="A137" s="27" t="s">
        <v>71</v>
      </c>
      <c r="B137" s="34"/>
      <c r="E137" s="29" t="s">
        <v>754</v>
      </c>
      <c r="J137" s="35"/>
    </row>
    <row r="138" spans="1:16" x14ac:dyDescent="0.25">
      <c r="A138" s="27" t="s">
        <v>73</v>
      </c>
      <c r="B138" s="34"/>
      <c r="E138" s="36" t="s">
        <v>1021</v>
      </c>
      <c r="J138" s="35"/>
    </row>
    <row r="139" spans="1:16" ht="90" x14ac:dyDescent="0.25">
      <c r="A139" s="27" t="s">
        <v>75</v>
      </c>
      <c r="B139" s="34"/>
      <c r="E139" s="29" t="s">
        <v>528</v>
      </c>
      <c r="J139" s="35"/>
    </row>
    <row r="140" spans="1:16" ht="30" x14ac:dyDescent="0.25">
      <c r="A140" s="27" t="s">
        <v>66</v>
      </c>
      <c r="B140" s="27">
        <v>33</v>
      </c>
      <c r="C140" s="28" t="s">
        <v>1025</v>
      </c>
      <c r="D140" s="27" t="s">
        <v>84</v>
      </c>
      <c r="E140" s="29" t="s">
        <v>1026</v>
      </c>
      <c r="F140" s="30"/>
      <c r="G140" s="31">
        <v>30</v>
      </c>
      <c r="H140" s="32">
        <v>0</v>
      </c>
      <c r="I140" s="32">
        <f>ROUND(G140*H140,P4)</f>
        <v>0</v>
      </c>
      <c r="J140" s="27"/>
      <c r="O140" s="33">
        <f>I140*0.21</f>
        <v>0</v>
      </c>
      <c r="P140">
        <v>3</v>
      </c>
    </row>
    <row r="141" spans="1:16" ht="30" x14ac:dyDescent="0.25">
      <c r="A141" s="27" t="s">
        <v>71</v>
      </c>
      <c r="B141" s="34"/>
      <c r="E141" s="29" t="s">
        <v>1027</v>
      </c>
      <c r="J141" s="35"/>
    </row>
    <row r="142" spans="1:16" x14ac:dyDescent="0.25">
      <c r="A142" s="27" t="s">
        <v>73</v>
      </c>
      <c r="B142" s="34"/>
      <c r="E142" s="36" t="s">
        <v>188</v>
      </c>
      <c r="J142" s="35"/>
    </row>
    <row r="143" spans="1:16" x14ac:dyDescent="0.25">
      <c r="A143" s="27" t="s">
        <v>75</v>
      </c>
      <c r="B143" s="37"/>
      <c r="C143" s="38"/>
      <c r="D143" s="38"/>
      <c r="E143" s="41"/>
      <c r="F143" s="38"/>
      <c r="G143" s="38"/>
      <c r="H143" s="38"/>
      <c r="I143" s="38"/>
      <c r="J143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5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23</v>
      </c>
      <c r="I3" s="16">
        <f>SUMIFS(I8:I151,A8:A151,"SD")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23</v>
      </c>
      <c r="D4" s="45"/>
      <c r="E4" s="14" t="s">
        <v>24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SUMIFS(I9:I15,A9:A15,"P")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129.161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95" x14ac:dyDescent="0.25">
      <c r="A10" s="27" t="s">
        <v>71</v>
      </c>
      <c r="B10" s="34"/>
      <c r="E10" s="29" t="s">
        <v>1028</v>
      </c>
      <c r="J10" s="35"/>
    </row>
    <row r="11" spans="1:16" x14ac:dyDescent="0.25">
      <c r="A11" s="27" t="s">
        <v>73</v>
      </c>
      <c r="B11" s="34"/>
      <c r="E11" s="36" t="s">
        <v>1029</v>
      </c>
      <c r="J11" s="35"/>
    </row>
    <row r="12" spans="1:16" ht="165" x14ac:dyDescent="0.25">
      <c r="A12" s="27" t="s">
        <v>75</v>
      </c>
      <c r="B12" s="34"/>
      <c r="E12" s="29" t="s">
        <v>1030</v>
      </c>
      <c r="J12" s="35"/>
    </row>
    <row r="13" spans="1:16" x14ac:dyDescent="0.25">
      <c r="A13" s="27" t="s">
        <v>66</v>
      </c>
      <c r="B13" s="27">
        <v>2</v>
      </c>
      <c r="C13" s="28" t="s">
        <v>1031</v>
      </c>
      <c r="D13" s="27" t="s">
        <v>84</v>
      </c>
      <c r="E13" s="29" t="s">
        <v>1032</v>
      </c>
      <c r="F13" s="30" t="s">
        <v>70</v>
      </c>
      <c r="G13" s="31">
        <v>1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30" x14ac:dyDescent="0.25">
      <c r="A14" s="27" t="s">
        <v>71</v>
      </c>
      <c r="B14" s="34"/>
      <c r="E14" s="29" t="s">
        <v>1033</v>
      </c>
      <c r="J14" s="35"/>
    </row>
    <row r="15" spans="1:16" ht="60" x14ac:dyDescent="0.25">
      <c r="A15" s="27" t="s">
        <v>75</v>
      </c>
      <c r="B15" s="34"/>
      <c r="E15" s="29" t="s">
        <v>95</v>
      </c>
      <c r="J15" s="35"/>
    </row>
    <row r="16" spans="1:16" x14ac:dyDescent="0.25">
      <c r="A16" s="21" t="s">
        <v>63</v>
      </c>
      <c r="B16" s="22"/>
      <c r="C16" s="23" t="s">
        <v>161</v>
      </c>
      <c r="D16" s="24"/>
      <c r="E16" s="21" t="s">
        <v>162</v>
      </c>
      <c r="F16" s="24"/>
      <c r="G16" s="24"/>
      <c r="H16" s="24"/>
      <c r="I16" s="25">
        <f>SUMIFS(I17:I48,A17:A48,"P")</f>
        <v>0</v>
      </c>
      <c r="J16" s="26"/>
    </row>
    <row r="17" spans="1:16" x14ac:dyDescent="0.25">
      <c r="A17" s="27" t="s">
        <v>66</v>
      </c>
      <c r="B17" s="27">
        <v>3</v>
      </c>
      <c r="C17" s="28" t="s">
        <v>235</v>
      </c>
      <c r="D17" s="27" t="s">
        <v>84</v>
      </c>
      <c r="E17" s="29" t="s">
        <v>236</v>
      </c>
      <c r="F17" s="30" t="s">
        <v>198</v>
      </c>
      <c r="G17" s="31">
        <v>28.472999999999999</v>
      </c>
      <c r="H17" s="32">
        <v>0</v>
      </c>
      <c r="I17" s="32">
        <f>ROUND(G17*H17,P4)</f>
        <v>0</v>
      </c>
      <c r="J17" s="30" t="s">
        <v>176</v>
      </c>
      <c r="O17" s="33">
        <f>I17*0.21</f>
        <v>0</v>
      </c>
      <c r="P17">
        <v>3</v>
      </c>
    </row>
    <row r="18" spans="1:16" x14ac:dyDescent="0.25">
      <c r="A18" s="27" t="s">
        <v>71</v>
      </c>
      <c r="B18" s="34"/>
      <c r="E18" s="29" t="s">
        <v>1034</v>
      </c>
      <c r="J18" s="35"/>
    </row>
    <row r="19" spans="1:16" x14ac:dyDescent="0.25">
      <c r="A19" s="27" t="s">
        <v>73</v>
      </c>
      <c r="B19" s="34"/>
      <c r="E19" s="36" t="s">
        <v>1035</v>
      </c>
      <c r="J19" s="35"/>
    </row>
    <row r="20" spans="1:16" ht="409.5" x14ac:dyDescent="0.25">
      <c r="A20" s="27" t="s">
        <v>75</v>
      </c>
      <c r="B20" s="34"/>
      <c r="E20" s="29" t="s">
        <v>239</v>
      </c>
      <c r="J20" s="35"/>
    </row>
    <row r="21" spans="1:16" x14ac:dyDescent="0.25">
      <c r="A21" s="27" t="s">
        <v>66</v>
      </c>
      <c r="B21" s="27">
        <v>4</v>
      </c>
      <c r="C21" s="28" t="s">
        <v>253</v>
      </c>
      <c r="D21" s="27" t="s">
        <v>84</v>
      </c>
      <c r="E21" s="29" t="s">
        <v>254</v>
      </c>
      <c r="F21" s="30" t="s">
        <v>198</v>
      </c>
      <c r="G21" s="31">
        <v>28.472999999999999</v>
      </c>
      <c r="H21" s="32">
        <v>0</v>
      </c>
      <c r="I21" s="32">
        <f>ROUND(G21*H21,P4)</f>
        <v>0</v>
      </c>
      <c r="J21" s="30" t="s">
        <v>176</v>
      </c>
      <c r="O21" s="33">
        <f>I21*0.21</f>
        <v>0</v>
      </c>
      <c r="P21">
        <v>3</v>
      </c>
    </row>
    <row r="22" spans="1:16" x14ac:dyDescent="0.25">
      <c r="A22" s="27" t="s">
        <v>71</v>
      </c>
      <c r="B22" s="34"/>
      <c r="E22" s="29" t="s">
        <v>1036</v>
      </c>
      <c r="J22" s="35"/>
    </row>
    <row r="23" spans="1:16" x14ac:dyDescent="0.25">
      <c r="A23" s="27" t="s">
        <v>73</v>
      </c>
      <c r="B23" s="34"/>
      <c r="E23" s="36" t="s">
        <v>1035</v>
      </c>
      <c r="J23" s="35"/>
    </row>
    <row r="24" spans="1:16" ht="60" x14ac:dyDescent="0.25">
      <c r="A24" s="27" t="s">
        <v>75</v>
      </c>
      <c r="B24" s="34"/>
      <c r="E24" s="29" t="s">
        <v>256</v>
      </c>
      <c r="J24" s="35"/>
    </row>
    <row r="25" spans="1:16" x14ac:dyDescent="0.25">
      <c r="A25" s="27" t="s">
        <v>66</v>
      </c>
      <c r="B25" s="27">
        <v>5</v>
      </c>
      <c r="C25" s="28" t="s">
        <v>1037</v>
      </c>
      <c r="D25" s="27" t="s">
        <v>84</v>
      </c>
      <c r="E25" s="29" t="s">
        <v>1038</v>
      </c>
      <c r="F25" s="30" t="s">
        <v>198</v>
      </c>
      <c r="G25" s="31">
        <v>104.45</v>
      </c>
      <c r="H25" s="32">
        <v>0</v>
      </c>
      <c r="I25" s="32">
        <f>ROUND(G25*H25,P4)</f>
        <v>0</v>
      </c>
      <c r="J25" s="30" t="s">
        <v>176</v>
      </c>
      <c r="O25" s="33">
        <f>I25*0.21</f>
        <v>0</v>
      </c>
      <c r="P25">
        <v>3</v>
      </c>
    </row>
    <row r="26" spans="1:16" ht="45" x14ac:dyDescent="0.25">
      <c r="A26" s="27" t="s">
        <v>71</v>
      </c>
      <c r="B26" s="34"/>
      <c r="E26" s="29" t="s">
        <v>1039</v>
      </c>
      <c r="J26" s="35"/>
    </row>
    <row r="27" spans="1:16" ht="90" x14ac:dyDescent="0.25">
      <c r="A27" s="27" t="s">
        <v>73</v>
      </c>
      <c r="B27" s="34"/>
      <c r="E27" s="36" t="s">
        <v>1040</v>
      </c>
      <c r="J27" s="35"/>
    </row>
    <row r="28" spans="1:16" ht="409.5" x14ac:dyDescent="0.25">
      <c r="A28" s="27" t="s">
        <v>75</v>
      </c>
      <c r="B28" s="34"/>
      <c r="E28" s="29" t="s">
        <v>575</v>
      </c>
      <c r="J28" s="35"/>
    </row>
    <row r="29" spans="1:16" x14ac:dyDescent="0.25">
      <c r="A29" s="27" t="s">
        <v>66</v>
      </c>
      <c r="B29" s="27">
        <v>6</v>
      </c>
      <c r="C29" s="28" t="s">
        <v>1041</v>
      </c>
      <c r="D29" s="27" t="s">
        <v>84</v>
      </c>
      <c r="E29" s="29" t="s">
        <v>1042</v>
      </c>
      <c r="F29" s="30" t="s">
        <v>198</v>
      </c>
      <c r="G29" s="31">
        <v>4.8</v>
      </c>
      <c r="H29" s="32">
        <v>0</v>
      </c>
      <c r="I29" s="32">
        <f>ROUND(G29*H29,P4)</f>
        <v>0</v>
      </c>
      <c r="J29" s="30" t="s">
        <v>1043</v>
      </c>
      <c r="O29" s="33">
        <f>I29*0.21</f>
        <v>0</v>
      </c>
      <c r="P29">
        <v>3</v>
      </c>
    </row>
    <row r="30" spans="1:16" ht="30" x14ac:dyDescent="0.25">
      <c r="A30" s="27" t="s">
        <v>71</v>
      </c>
      <c r="B30" s="34"/>
      <c r="E30" s="29" t="s">
        <v>1044</v>
      </c>
      <c r="J30" s="35"/>
    </row>
    <row r="31" spans="1:16" x14ac:dyDescent="0.25">
      <c r="A31" s="27" t="s">
        <v>73</v>
      </c>
      <c r="B31" s="34"/>
      <c r="E31" s="36" t="s">
        <v>1045</v>
      </c>
      <c r="J31" s="35"/>
    </row>
    <row r="32" spans="1:16" ht="409.5" x14ac:dyDescent="0.25">
      <c r="A32" s="27" t="s">
        <v>75</v>
      </c>
      <c r="B32" s="34"/>
      <c r="E32" s="29" t="s">
        <v>261</v>
      </c>
      <c r="J32" s="35"/>
    </row>
    <row r="33" spans="1:16" x14ac:dyDescent="0.25">
      <c r="A33" s="27" t="s">
        <v>66</v>
      </c>
      <c r="B33" s="27">
        <v>7</v>
      </c>
      <c r="C33" s="28" t="s">
        <v>262</v>
      </c>
      <c r="D33" s="27" t="s">
        <v>68</v>
      </c>
      <c r="E33" s="29" t="s">
        <v>263</v>
      </c>
      <c r="F33" s="30" t="s">
        <v>198</v>
      </c>
      <c r="G33" s="31">
        <v>28.472999999999999</v>
      </c>
      <c r="H33" s="32">
        <v>0</v>
      </c>
      <c r="I33" s="32">
        <f>ROUND(G33*H33,P4)</f>
        <v>0</v>
      </c>
      <c r="J33" s="30" t="s">
        <v>176</v>
      </c>
      <c r="O33" s="33">
        <f>I33*0.21</f>
        <v>0</v>
      </c>
      <c r="P33">
        <v>3</v>
      </c>
    </row>
    <row r="34" spans="1:16" x14ac:dyDescent="0.25">
      <c r="A34" s="27" t="s">
        <v>71</v>
      </c>
      <c r="B34" s="34"/>
      <c r="E34" s="29" t="s">
        <v>1046</v>
      </c>
      <c r="J34" s="35"/>
    </row>
    <row r="35" spans="1:16" ht="45" x14ac:dyDescent="0.25">
      <c r="A35" s="27" t="s">
        <v>73</v>
      </c>
      <c r="B35" s="34"/>
      <c r="E35" s="36" t="s">
        <v>1047</v>
      </c>
      <c r="J35" s="35"/>
    </row>
    <row r="36" spans="1:16" ht="285" x14ac:dyDescent="0.25">
      <c r="A36" s="27" t="s">
        <v>75</v>
      </c>
      <c r="B36" s="34"/>
      <c r="E36" s="29" t="s">
        <v>265</v>
      </c>
      <c r="J36" s="35"/>
    </row>
    <row r="37" spans="1:16" x14ac:dyDescent="0.25">
      <c r="A37" s="27" t="s">
        <v>66</v>
      </c>
      <c r="B37" s="27">
        <v>8</v>
      </c>
      <c r="C37" s="28" t="s">
        <v>262</v>
      </c>
      <c r="D37" s="27" t="s">
        <v>77</v>
      </c>
      <c r="E37" s="29" t="s">
        <v>263</v>
      </c>
      <c r="F37" s="30" t="s">
        <v>198</v>
      </c>
      <c r="G37" s="31">
        <v>75.977000000000004</v>
      </c>
      <c r="H37" s="32">
        <v>0</v>
      </c>
      <c r="I37" s="32">
        <f>ROUND(G37*H37,P4)</f>
        <v>0</v>
      </c>
      <c r="J37" s="30" t="s">
        <v>176</v>
      </c>
      <c r="O37" s="33">
        <f>I37*0.21</f>
        <v>0</v>
      </c>
      <c r="P37">
        <v>3</v>
      </c>
    </row>
    <row r="38" spans="1:16" x14ac:dyDescent="0.25">
      <c r="A38" s="27" t="s">
        <v>71</v>
      </c>
      <c r="B38" s="34"/>
      <c r="E38" s="29" t="s">
        <v>1048</v>
      </c>
      <c r="J38" s="35"/>
    </row>
    <row r="39" spans="1:16" ht="45" x14ac:dyDescent="0.25">
      <c r="A39" s="27" t="s">
        <v>73</v>
      </c>
      <c r="B39" s="34"/>
      <c r="E39" s="36" t="s">
        <v>1049</v>
      </c>
      <c r="J39" s="35"/>
    </row>
    <row r="40" spans="1:16" ht="285" x14ac:dyDescent="0.25">
      <c r="A40" s="27" t="s">
        <v>75</v>
      </c>
      <c r="B40" s="34"/>
      <c r="E40" s="29" t="s">
        <v>265</v>
      </c>
      <c r="J40" s="35"/>
    </row>
    <row r="41" spans="1:16" x14ac:dyDescent="0.25">
      <c r="A41" s="27" t="s">
        <v>66</v>
      </c>
      <c r="B41" s="27">
        <v>9</v>
      </c>
      <c r="C41" s="28" t="s">
        <v>589</v>
      </c>
      <c r="D41" s="27" t="s">
        <v>84</v>
      </c>
      <c r="E41" s="29" t="s">
        <v>590</v>
      </c>
      <c r="F41" s="30" t="s">
        <v>198</v>
      </c>
      <c r="G41" s="31">
        <v>23.672999999999998</v>
      </c>
      <c r="H41" s="32">
        <v>0</v>
      </c>
      <c r="I41" s="32">
        <f>ROUND(G41*H41,P4)</f>
        <v>0</v>
      </c>
      <c r="J41" s="30" t="s">
        <v>1043</v>
      </c>
      <c r="O41" s="33">
        <f>I41*0.21</f>
        <v>0</v>
      </c>
      <c r="P41">
        <v>3</v>
      </c>
    </row>
    <row r="42" spans="1:16" ht="30" x14ac:dyDescent="0.25">
      <c r="A42" s="27" t="s">
        <v>71</v>
      </c>
      <c r="B42" s="34"/>
      <c r="E42" s="29" t="s">
        <v>1050</v>
      </c>
      <c r="J42" s="35"/>
    </row>
    <row r="43" spans="1:16" ht="90" x14ac:dyDescent="0.25">
      <c r="A43" s="27" t="s">
        <v>73</v>
      </c>
      <c r="B43" s="34"/>
      <c r="E43" s="36" t="s">
        <v>1051</v>
      </c>
      <c r="J43" s="35"/>
    </row>
    <row r="44" spans="1:16" ht="375" x14ac:dyDescent="0.25">
      <c r="A44" s="27" t="s">
        <v>75</v>
      </c>
      <c r="B44" s="34"/>
      <c r="E44" s="29" t="s">
        <v>592</v>
      </c>
      <c r="J44" s="35"/>
    </row>
    <row r="45" spans="1:16" x14ac:dyDescent="0.25">
      <c r="A45" s="27" t="s">
        <v>66</v>
      </c>
      <c r="B45" s="27">
        <v>10</v>
      </c>
      <c r="C45" s="28" t="s">
        <v>1052</v>
      </c>
      <c r="D45" s="27" t="s">
        <v>84</v>
      </c>
      <c r="E45" s="29" t="s">
        <v>1053</v>
      </c>
      <c r="F45" s="30" t="s">
        <v>198</v>
      </c>
      <c r="G45" s="31">
        <v>15.782</v>
      </c>
      <c r="H45" s="32">
        <v>0</v>
      </c>
      <c r="I45" s="32">
        <f>ROUND(G45*H45,P4)</f>
        <v>0</v>
      </c>
      <c r="J45" s="30" t="s">
        <v>1043</v>
      </c>
      <c r="O45" s="33">
        <f>I45*0.21</f>
        <v>0</v>
      </c>
      <c r="P45">
        <v>3</v>
      </c>
    </row>
    <row r="46" spans="1:16" ht="30" x14ac:dyDescent="0.25">
      <c r="A46" s="27" t="s">
        <v>71</v>
      </c>
      <c r="B46" s="34"/>
      <c r="E46" s="29" t="s">
        <v>1054</v>
      </c>
      <c r="J46" s="35"/>
    </row>
    <row r="47" spans="1:16" ht="90" x14ac:dyDescent="0.25">
      <c r="A47" s="27" t="s">
        <v>73</v>
      </c>
      <c r="B47" s="34"/>
      <c r="E47" s="36" t="s">
        <v>1055</v>
      </c>
      <c r="J47" s="35"/>
    </row>
    <row r="48" spans="1:16" ht="360" x14ac:dyDescent="0.25">
      <c r="A48" s="27" t="s">
        <v>75</v>
      </c>
      <c r="B48" s="34"/>
      <c r="E48" s="29" t="s">
        <v>1056</v>
      </c>
      <c r="J48" s="35"/>
    </row>
    <row r="49" spans="1:16" x14ac:dyDescent="0.25">
      <c r="A49" s="21" t="s">
        <v>63</v>
      </c>
      <c r="B49" s="22"/>
      <c r="C49" s="23" t="s">
        <v>323</v>
      </c>
      <c r="D49" s="24"/>
      <c r="E49" s="21" t="s">
        <v>324</v>
      </c>
      <c r="F49" s="24"/>
      <c r="G49" s="24"/>
      <c r="H49" s="24"/>
      <c r="I49" s="25">
        <f>SUMIFS(I50:I72,A50:A72,"P")</f>
        <v>0</v>
      </c>
      <c r="J49" s="26"/>
    </row>
    <row r="50" spans="1:16" x14ac:dyDescent="0.25">
      <c r="A50" s="27" t="s">
        <v>66</v>
      </c>
      <c r="B50" s="27">
        <v>11</v>
      </c>
      <c r="C50" s="28" t="s">
        <v>1057</v>
      </c>
      <c r="D50" s="27" t="s">
        <v>84</v>
      </c>
      <c r="E50" s="29" t="s">
        <v>1058</v>
      </c>
      <c r="F50" s="30" t="s">
        <v>332</v>
      </c>
      <c r="G50" s="31">
        <v>42.3</v>
      </c>
      <c r="H50" s="32">
        <v>0</v>
      </c>
      <c r="I50" s="32">
        <f>ROUND(G50*H50,P4)</f>
        <v>0</v>
      </c>
      <c r="J50" s="30" t="s">
        <v>1043</v>
      </c>
      <c r="O50" s="33">
        <f>I50*0.21</f>
        <v>0</v>
      </c>
      <c r="P50">
        <v>3</v>
      </c>
    </row>
    <row r="51" spans="1:16" x14ac:dyDescent="0.25">
      <c r="A51" s="27" t="s">
        <v>71</v>
      </c>
      <c r="B51" s="34"/>
      <c r="E51" s="29" t="s">
        <v>1059</v>
      </c>
      <c r="J51" s="35"/>
    </row>
    <row r="52" spans="1:16" ht="225" x14ac:dyDescent="0.25">
      <c r="A52" s="27" t="s">
        <v>75</v>
      </c>
      <c r="B52" s="34"/>
      <c r="E52" s="29" t="s">
        <v>335</v>
      </c>
      <c r="J52" s="35"/>
    </row>
    <row r="53" spans="1:16" x14ac:dyDescent="0.25">
      <c r="A53" s="27" t="s">
        <v>66</v>
      </c>
      <c r="B53" s="27">
        <v>12</v>
      </c>
      <c r="C53" s="28" t="s">
        <v>1060</v>
      </c>
      <c r="D53" s="27" t="s">
        <v>84</v>
      </c>
      <c r="E53" s="29" t="s">
        <v>1061</v>
      </c>
      <c r="F53" s="30" t="s">
        <v>198</v>
      </c>
      <c r="G53" s="31">
        <v>6.7679999999999998</v>
      </c>
      <c r="H53" s="32">
        <v>0</v>
      </c>
      <c r="I53" s="32">
        <f>ROUND(G53*H53,P4)</f>
        <v>0</v>
      </c>
      <c r="J53" s="30" t="s">
        <v>1043</v>
      </c>
      <c r="O53" s="33">
        <f>I53*0.21</f>
        <v>0</v>
      </c>
      <c r="P53">
        <v>3</v>
      </c>
    </row>
    <row r="54" spans="1:16" x14ac:dyDescent="0.25">
      <c r="A54" s="27" t="s">
        <v>71</v>
      </c>
      <c r="B54" s="34"/>
      <c r="E54" s="29" t="s">
        <v>1062</v>
      </c>
      <c r="J54" s="35"/>
    </row>
    <row r="55" spans="1:16" x14ac:dyDescent="0.25">
      <c r="A55" s="27" t="s">
        <v>73</v>
      </c>
      <c r="B55" s="34"/>
      <c r="E55" s="36" t="s">
        <v>1063</v>
      </c>
      <c r="J55" s="35"/>
    </row>
    <row r="56" spans="1:16" ht="105" x14ac:dyDescent="0.25">
      <c r="A56" s="27" t="s">
        <v>75</v>
      </c>
      <c r="B56" s="34"/>
      <c r="E56" s="29" t="s">
        <v>1064</v>
      </c>
      <c r="J56" s="35"/>
    </row>
    <row r="57" spans="1:16" x14ac:dyDescent="0.25">
      <c r="A57" s="27" t="s">
        <v>66</v>
      </c>
      <c r="B57" s="27">
        <v>13</v>
      </c>
      <c r="C57" s="28" t="s">
        <v>1065</v>
      </c>
      <c r="D57" s="27" t="s">
        <v>84</v>
      </c>
      <c r="E57" s="29" t="s">
        <v>1066</v>
      </c>
      <c r="F57" s="30" t="s">
        <v>332</v>
      </c>
      <c r="G57" s="31">
        <v>119</v>
      </c>
      <c r="H57" s="32">
        <v>0</v>
      </c>
      <c r="I57" s="32">
        <f>ROUND(G57*H57,P4)</f>
        <v>0</v>
      </c>
      <c r="J57" s="30" t="s">
        <v>1043</v>
      </c>
      <c r="O57" s="33">
        <f>I57*0.21</f>
        <v>0</v>
      </c>
      <c r="P57">
        <v>3</v>
      </c>
    </row>
    <row r="58" spans="1:16" x14ac:dyDescent="0.25">
      <c r="A58" s="27" t="s">
        <v>71</v>
      </c>
      <c r="B58" s="34"/>
      <c r="E58" s="29" t="s">
        <v>1067</v>
      </c>
      <c r="J58" s="35"/>
    </row>
    <row r="59" spans="1:16" x14ac:dyDescent="0.25">
      <c r="A59" s="27" t="s">
        <v>73</v>
      </c>
      <c r="B59" s="34"/>
      <c r="E59" s="36" t="s">
        <v>1068</v>
      </c>
      <c r="J59" s="35"/>
    </row>
    <row r="60" spans="1:16" ht="135" x14ac:dyDescent="0.25">
      <c r="A60" s="27" t="s">
        <v>75</v>
      </c>
      <c r="B60" s="34"/>
      <c r="E60" s="29" t="s">
        <v>1069</v>
      </c>
      <c r="J60" s="35"/>
    </row>
    <row r="61" spans="1:16" ht="30" x14ac:dyDescent="0.25">
      <c r="A61" s="27" t="s">
        <v>66</v>
      </c>
      <c r="B61" s="27">
        <v>14</v>
      </c>
      <c r="C61" s="28" t="s">
        <v>1070</v>
      </c>
      <c r="D61" s="27" t="s">
        <v>84</v>
      </c>
      <c r="E61" s="29" t="s">
        <v>1071</v>
      </c>
      <c r="F61" s="30" t="s">
        <v>332</v>
      </c>
      <c r="G61" s="31">
        <v>119</v>
      </c>
      <c r="H61" s="32">
        <v>0</v>
      </c>
      <c r="I61" s="32">
        <f>ROUND(G61*H61,P4)</f>
        <v>0</v>
      </c>
      <c r="J61" s="30" t="s">
        <v>1043</v>
      </c>
      <c r="O61" s="33">
        <f>I61*0.21</f>
        <v>0</v>
      </c>
      <c r="P61">
        <v>3</v>
      </c>
    </row>
    <row r="62" spans="1:16" x14ac:dyDescent="0.25">
      <c r="A62" s="27" t="s">
        <v>71</v>
      </c>
      <c r="B62" s="34"/>
      <c r="E62" s="40" t="s">
        <v>84</v>
      </c>
      <c r="J62" s="35"/>
    </row>
    <row r="63" spans="1:16" x14ac:dyDescent="0.25">
      <c r="A63" s="27" t="s">
        <v>73</v>
      </c>
      <c r="B63" s="34"/>
      <c r="E63" s="36" t="s">
        <v>1068</v>
      </c>
      <c r="J63" s="35"/>
    </row>
    <row r="64" spans="1:16" ht="105" x14ac:dyDescent="0.25">
      <c r="A64" s="27" t="s">
        <v>75</v>
      </c>
      <c r="B64" s="34"/>
      <c r="E64" s="29" t="s">
        <v>1072</v>
      </c>
      <c r="J64" s="35"/>
    </row>
    <row r="65" spans="1:16" x14ac:dyDescent="0.25">
      <c r="A65" s="27" t="s">
        <v>66</v>
      </c>
      <c r="B65" s="27">
        <v>15</v>
      </c>
      <c r="C65" s="28" t="s">
        <v>1073</v>
      </c>
      <c r="D65" s="27" t="s">
        <v>84</v>
      </c>
      <c r="E65" s="29" t="s">
        <v>1074</v>
      </c>
      <c r="F65" s="30" t="s">
        <v>198</v>
      </c>
      <c r="G65" s="31">
        <v>19.035</v>
      </c>
      <c r="H65" s="32">
        <v>0</v>
      </c>
      <c r="I65" s="32">
        <f>ROUND(G65*H65,P4)</f>
        <v>0</v>
      </c>
      <c r="J65" s="30" t="s">
        <v>1043</v>
      </c>
      <c r="O65" s="33">
        <f>I65*0.21</f>
        <v>0</v>
      </c>
      <c r="P65">
        <v>3</v>
      </c>
    </row>
    <row r="66" spans="1:16" x14ac:dyDescent="0.25">
      <c r="A66" s="27" t="s">
        <v>71</v>
      </c>
      <c r="B66" s="34"/>
      <c r="E66" s="29" t="s">
        <v>1075</v>
      </c>
      <c r="J66" s="35"/>
    </row>
    <row r="67" spans="1:16" x14ac:dyDescent="0.25">
      <c r="A67" s="27" t="s">
        <v>73</v>
      </c>
      <c r="B67" s="34"/>
      <c r="E67" s="36" t="s">
        <v>1076</v>
      </c>
      <c r="J67" s="35"/>
    </row>
    <row r="68" spans="1:16" ht="409.5" x14ac:dyDescent="0.25">
      <c r="A68" s="27" t="s">
        <v>75</v>
      </c>
      <c r="B68" s="34"/>
      <c r="E68" s="29" t="s">
        <v>1077</v>
      </c>
      <c r="J68" s="35"/>
    </row>
    <row r="69" spans="1:16" x14ac:dyDescent="0.25">
      <c r="A69" s="27" t="s">
        <v>66</v>
      </c>
      <c r="B69" s="27">
        <v>16</v>
      </c>
      <c r="C69" s="28" t="s">
        <v>1078</v>
      </c>
      <c r="D69" s="27" t="s">
        <v>84</v>
      </c>
      <c r="E69" s="29" t="s">
        <v>1079</v>
      </c>
      <c r="F69" s="30" t="s">
        <v>143</v>
      </c>
      <c r="G69" s="31">
        <v>3.4260000000000002</v>
      </c>
      <c r="H69" s="32">
        <v>0</v>
      </c>
      <c r="I69" s="32">
        <f>ROUND(G69*H69,P4)</f>
        <v>0</v>
      </c>
      <c r="J69" s="30" t="s">
        <v>1043</v>
      </c>
      <c r="O69" s="33">
        <f>I69*0.21</f>
        <v>0</v>
      </c>
      <c r="P69">
        <v>3</v>
      </c>
    </row>
    <row r="70" spans="1:16" x14ac:dyDescent="0.25">
      <c r="A70" s="27" t="s">
        <v>71</v>
      </c>
      <c r="B70" s="34"/>
      <c r="E70" s="29" t="s">
        <v>1080</v>
      </c>
      <c r="J70" s="35"/>
    </row>
    <row r="71" spans="1:16" x14ac:dyDescent="0.25">
      <c r="A71" s="27" t="s">
        <v>73</v>
      </c>
      <c r="B71" s="34"/>
      <c r="E71" s="36" t="s">
        <v>1081</v>
      </c>
      <c r="J71" s="35"/>
    </row>
    <row r="72" spans="1:16" ht="375" x14ac:dyDescent="0.25">
      <c r="A72" s="27" t="s">
        <v>75</v>
      </c>
      <c r="B72" s="34"/>
      <c r="E72" s="29" t="s">
        <v>1082</v>
      </c>
      <c r="J72" s="35"/>
    </row>
    <row r="73" spans="1:16" x14ac:dyDescent="0.25">
      <c r="A73" s="21" t="s">
        <v>63</v>
      </c>
      <c r="B73" s="22"/>
      <c r="C73" s="23" t="s">
        <v>1083</v>
      </c>
      <c r="D73" s="24"/>
      <c r="E73" s="21" t="s">
        <v>1084</v>
      </c>
      <c r="F73" s="24"/>
      <c r="G73" s="24"/>
      <c r="H73" s="24"/>
      <c r="I73" s="25">
        <f>SUMIFS(I74:I89,A74:A89,"P")</f>
        <v>0</v>
      </c>
      <c r="J73" s="26"/>
    </row>
    <row r="74" spans="1:16" x14ac:dyDescent="0.25">
      <c r="A74" s="27" t="s">
        <v>66</v>
      </c>
      <c r="B74" s="27">
        <v>17</v>
      </c>
      <c r="C74" s="28" t="s">
        <v>1085</v>
      </c>
      <c r="D74" s="27" t="s">
        <v>84</v>
      </c>
      <c r="E74" s="29" t="s">
        <v>1086</v>
      </c>
      <c r="F74" s="30" t="s">
        <v>198</v>
      </c>
      <c r="G74" s="31">
        <v>5.0759999999999996</v>
      </c>
      <c r="H74" s="32">
        <v>0</v>
      </c>
      <c r="I74" s="32">
        <f>ROUND(G74*H74,P4)</f>
        <v>0</v>
      </c>
      <c r="J74" s="30" t="s">
        <v>1043</v>
      </c>
      <c r="O74" s="33">
        <f>I74*0.21</f>
        <v>0</v>
      </c>
      <c r="P74">
        <v>3</v>
      </c>
    </row>
    <row r="75" spans="1:16" x14ac:dyDescent="0.25">
      <c r="A75" s="27" t="s">
        <v>71</v>
      </c>
      <c r="B75" s="34"/>
      <c r="E75" s="29" t="s">
        <v>1087</v>
      </c>
      <c r="J75" s="35"/>
    </row>
    <row r="76" spans="1:16" x14ac:dyDescent="0.25">
      <c r="A76" s="27" t="s">
        <v>73</v>
      </c>
      <c r="B76" s="34"/>
      <c r="E76" s="36" t="s">
        <v>1088</v>
      </c>
      <c r="J76" s="35"/>
    </row>
    <row r="77" spans="1:16" ht="409.5" x14ac:dyDescent="0.25">
      <c r="A77" s="27" t="s">
        <v>75</v>
      </c>
      <c r="B77" s="34"/>
      <c r="E77" s="29" t="s">
        <v>1077</v>
      </c>
      <c r="J77" s="35"/>
    </row>
    <row r="78" spans="1:16" x14ac:dyDescent="0.25">
      <c r="A78" s="27" t="s">
        <v>66</v>
      </c>
      <c r="B78" s="27">
        <v>18</v>
      </c>
      <c r="C78" s="28" t="s">
        <v>1089</v>
      </c>
      <c r="D78" s="27" t="s">
        <v>84</v>
      </c>
      <c r="E78" s="29" t="s">
        <v>1090</v>
      </c>
      <c r="F78" s="30" t="s">
        <v>143</v>
      </c>
      <c r="G78" s="31">
        <v>0.81200000000000006</v>
      </c>
      <c r="H78" s="32">
        <v>0</v>
      </c>
      <c r="I78" s="32">
        <f>ROUND(G78*H78,P4)</f>
        <v>0</v>
      </c>
      <c r="J78" s="30" t="s">
        <v>1043</v>
      </c>
      <c r="O78" s="33">
        <f>I78*0.21</f>
        <v>0</v>
      </c>
      <c r="P78">
        <v>3</v>
      </c>
    </row>
    <row r="79" spans="1:16" x14ac:dyDescent="0.25">
      <c r="A79" s="27" t="s">
        <v>71</v>
      </c>
      <c r="B79" s="34"/>
      <c r="E79" s="29" t="s">
        <v>1091</v>
      </c>
      <c r="J79" s="35"/>
    </row>
    <row r="80" spans="1:16" x14ac:dyDescent="0.25">
      <c r="A80" s="27" t="s">
        <v>73</v>
      </c>
      <c r="B80" s="34"/>
      <c r="E80" s="36" t="s">
        <v>1092</v>
      </c>
      <c r="J80" s="35"/>
    </row>
    <row r="81" spans="1:16" ht="375" x14ac:dyDescent="0.25">
      <c r="A81" s="27" t="s">
        <v>75</v>
      </c>
      <c r="B81" s="34"/>
      <c r="E81" s="29" t="s">
        <v>1093</v>
      </c>
      <c r="J81" s="35"/>
    </row>
    <row r="82" spans="1:16" ht="30" x14ac:dyDescent="0.25">
      <c r="A82" s="27" t="s">
        <v>66</v>
      </c>
      <c r="B82" s="27">
        <v>19</v>
      </c>
      <c r="C82" s="28" t="s">
        <v>1094</v>
      </c>
      <c r="D82" s="27" t="s">
        <v>84</v>
      </c>
      <c r="E82" s="29" t="s">
        <v>1095</v>
      </c>
      <c r="F82" s="30" t="s">
        <v>198</v>
      </c>
      <c r="G82" s="31">
        <v>15.04</v>
      </c>
      <c r="H82" s="32">
        <v>0</v>
      </c>
      <c r="I82" s="32">
        <f>ROUND(G82*H82,P4)</f>
        <v>0</v>
      </c>
      <c r="J82" s="30" t="s">
        <v>1043</v>
      </c>
      <c r="O82" s="33">
        <f>I82*0.21</f>
        <v>0</v>
      </c>
      <c r="P82">
        <v>3</v>
      </c>
    </row>
    <row r="83" spans="1:16" ht="45" x14ac:dyDescent="0.25">
      <c r="A83" s="27" t="s">
        <v>71</v>
      </c>
      <c r="B83" s="34"/>
      <c r="E83" s="29" t="s">
        <v>1096</v>
      </c>
      <c r="J83" s="35"/>
    </row>
    <row r="84" spans="1:16" x14ac:dyDescent="0.25">
      <c r="A84" s="27" t="s">
        <v>73</v>
      </c>
      <c r="B84" s="34"/>
      <c r="E84" s="36" t="s">
        <v>1097</v>
      </c>
      <c r="J84" s="35"/>
    </row>
    <row r="85" spans="1:16" ht="409.5" x14ac:dyDescent="0.25">
      <c r="A85" s="27" t="s">
        <v>75</v>
      </c>
      <c r="B85" s="34"/>
      <c r="E85" s="29" t="s">
        <v>1077</v>
      </c>
      <c r="J85" s="35"/>
    </row>
    <row r="86" spans="1:16" x14ac:dyDescent="0.25">
      <c r="A86" s="27" t="s">
        <v>66</v>
      </c>
      <c r="B86" s="27">
        <v>20</v>
      </c>
      <c r="C86" s="28" t="s">
        <v>1098</v>
      </c>
      <c r="D86" s="27" t="s">
        <v>84</v>
      </c>
      <c r="E86" s="29" t="s">
        <v>1099</v>
      </c>
      <c r="F86" s="30" t="s">
        <v>143</v>
      </c>
      <c r="G86" s="31">
        <v>2.4060000000000001</v>
      </c>
      <c r="H86" s="32">
        <v>0</v>
      </c>
      <c r="I86" s="32">
        <f>ROUND(G86*H86,P4)</f>
        <v>0</v>
      </c>
      <c r="J86" s="30" t="s">
        <v>1043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1100</v>
      </c>
      <c r="J87" s="35"/>
    </row>
    <row r="88" spans="1:16" x14ac:dyDescent="0.25">
      <c r="A88" s="27" t="s">
        <v>73</v>
      </c>
      <c r="B88" s="34"/>
      <c r="E88" s="36" t="s">
        <v>1101</v>
      </c>
      <c r="J88" s="35"/>
    </row>
    <row r="89" spans="1:16" ht="375" x14ac:dyDescent="0.25">
      <c r="A89" s="27" t="s">
        <v>75</v>
      </c>
      <c r="B89" s="34"/>
      <c r="E89" s="29" t="s">
        <v>1093</v>
      </c>
      <c r="J89" s="35"/>
    </row>
    <row r="90" spans="1:16" x14ac:dyDescent="0.25">
      <c r="A90" s="21" t="s">
        <v>63</v>
      </c>
      <c r="B90" s="22"/>
      <c r="C90" s="23" t="s">
        <v>625</v>
      </c>
      <c r="D90" s="24"/>
      <c r="E90" s="21" t="s">
        <v>626</v>
      </c>
      <c r="F90" s="24"/>
      <c r="G90" s="24"/>
      <c r="H90" s="24"/>
      <c r="I90" s="25">
        <f>SUMIFS(I91:I98,A91:A98,"P")</f>
        <v>0</v>
      </c>
      <c r="J90" s="26"/>
    </row>
    <row r="91" spans="1:16" x14ac:dyDescent="0.25">
      <c r="A91" s="27" t="s">
        <v>66</v>
      </c>
      <c r="B91" s="27">
        <v>21</v>
      </c>
      <c r="C91" s="28" t="s">
        <v>1102</v>
      </c>
      <c r="D91" s="27" t="s">
        <v>84</v>
      </c>
      <c r="E91" s="29" t="s">
        <v>1103</v>
      </c>
      <c r="F91" s="30" t="s">
        <v>332</v>
      </c>
      <c r="G91" s="31">
        <v>4.4000000000000004</v>
      </c>
      <c r="H91" s="32">
        <v>0</v>
      </c>
      <c r="I91" s="32">
        <f>ROUND(G91*H91,P4)</f>
        <v>0</v>
      </c>
      <c r="J91" s="30" t="s">
        <v>1043</v>
      </c>
      <c r="O91" s="33">
        <f>I91*0.21</f>
        <v>0</v>
      </c>
      <c r="P91">
        <v>3</v>
      </c>
    </row>
    <row r="92" spans="1:16" x14ac:dyDescent="0.25">
      <c r="A92" s="27" t="s">
        <v>71</v>
      </c>
      <c r="B92" s="34"/>
      <c r="E92" s="29" t="s">
        <v>1104</v>
      </c>
      <c r="J92" s="35"/>
    </row>
    <row r="93" spans="1:16" x14ac:dyDescent="0.25">
      <c r="A93" s="27" t="s">
        <v>73</v>
      </c>
      <c r="B93" s="34"/>
      <c r="E93" s="36" t="s">
        <v>1105</v>
      </c>
      <c r="J93" s="35"/>
    </row>
    <row r="94" spans="1:16" ht="120" x14ac:dyDescent="0.25">
      <c r="A94" s="27" t="s">
        <v>75</v>
      </c>
      <c r="B94" s="34"/>
      <c r="E94" s="29" t="s">
        <v>1106</v>
      </c>
      <c r="J94" s="35"/>
    </row>
    <row r="95" spans="1:16" x14ac:dyDescent="0.25">
      <c r="A95" s="27" t="s">
        <v>66</v>
      </c>
      <c r="B95" s="27">
        <v>22</v>
      </c>
      <c r="C95" s="28" t="s">
        <v>627</v>
      </c>
      <c r="D95" s="27" t="s">
        <v>84</v>
      </c>
      <c r="E95" s="29" t="s">
        <v>628</v>
      </c>
      <c r="F95" s="30" t="s">
        <v>198</v>
      </c>
      <c r="G95" s="31">
        <v>18.484999999999999</v>
      </c>
      <c r="H95" s="32">
        <v>0</v>
      </c>
      <c r="I95" s="32">
        <f>ROUND(G95*H95,P4)</f>
        <v>0</v>
      </c>
      <c r="J95" s="30" t="s">
        <v>1043</v>
      </c>
      <c r="O95" s="33">
        <f>I95*0.21</f>
        <v>0</v>
      </c>
      <c r="P95">
        <v>3</v>
      </c>
    </row>
    <row r="96" spans="1:16" x14ac:dyDescent="0.25">
      <c r="A96" s="27" t="s">
        <v>71</v>
      </c>
      <c r="B96" s="34"/>
      <c r="E96" s="29" t="s">
        <v>1107</v>
      </c>
      <c r="J96" s="35"/>
    </row>
    <row r="97" spans="1:16" ht="45" x14ac:dyDescent="0.25">
      <c r="A97" s="27" t="s">
        <v>73</v>
      </c>
      <c r="B97" s="34"/>
      <c r="E97" s="36" t="s">
        <v>1108</v>
      </c>
      <c r="J97" s="35"/>
    </row>
    <row r="98" spans="1:16" ht="409.5" x14ac:dyDescent="0.25">
      <c r="A98" s="27" t="s">
        <v>75</v>
      </c>
      <c r="B98" s="34"/>
      <c r="E98" s="29" t="s">
        <v>624</v>
      </c>
      <c r="J98" s="35"/>
    </row>
    <row r="99" spans="1:16" x14ac:dyDescent="0.25">
      <c r="A99" s="21" t="s">
        <v>63</v>
      </c>
      <c r="B99" s="22"/>
      <c r="C99" s="23" t="s">
        <v>350</v>
      </c>
      <c r="D99" s="24"/>
      <c r="E99" s="21" t="s">
        <v>351</v>
      </c>
      <c r="F99" s="24"/>
      <c r="G99" s="24"/>
      <c r="H99" s="24"/>
      <c r="I99" s="25">
        <f>SUMIFS(I100:I105,A100:A105,"P")</f>
        <v>0</v>
      </c>
      <c r="J99" s="26"/>
    </row>
    <row r="100" spans="1:16" x14ac:dyDescent="0.25">
      <c r="A100" s="27" t="s">
        <v>66</v>
      </c>
      <c r="B100" s="27">
        <v>23</v>
      </c>
      <c r="C100" s="28" t="s">
        <v>1109</v>
      </c>
      <c r="D100" s="27" t="s">
        <v>84</v>
      </c>
      <c r="E100" s="29" t="s">
        <v>1110</v>
      </c>
      <c r="F100" s="30" t="s">
        <v>332</v>
      </c>
      <c r="G100" s="31">
        <v>42.3</v>
      </c>
      <c r="H100" s="32">
        <v>0</v>
      </c>
      <c r="I100" s="32">
        <f>ROUND(G100*H100,P4)</f>
        <v>0</v>
      </c>
      <c r="J100" s="30" t="s">
        <v>1043</v>
      </c>
      <c r="O100" s="33">
        <f>I100*0.21</f>
        <v>0</v>
      </c>
      <c r="P100">
        <v>3</v>
      </c>
    </row>
    <row r="101" spans="1:16" x14ac:dyDescent="0.25">
      <c r="A101" s="27" t="s">
        <v>71</v>
      </c>
      <c r="B101" s="34"/>
      <c r="E101" s="29" t="s">
        <v>1111</v>
      </c>
      <c r="J101" s="35"/>
    </row>
    <row r="102" spans="1:16" ht="75" x14ac:dyDescent="0.25">
      <c r="A102" s="27" t="s">
        <v>75</v>
      </c>
      <c r="B102" s="34"/>
      <c r="E102" s="29" t="s">
        <v>1112</v>
      </c>
      <c r="J102" s="35"/>
    </row>
    <row r="103" spans="1:16" x14ac:dyDescent="0.25">
      <c r="A103" s="27" t="s">
        <v>66</v>
      </c>
      <c r="B103" s="27">
        <v>24</v>
      </c>
      <c r="C103" s="28" t="s">
        <v>1113</v>
      </c>
      <c r="D103" s="27" t="s">
        <v>84</v>
      </c>
      <c r="E103" s="29" t="s">
        <v>1114</v>
      </c>
      <c r="F103" s="30" t="s">
        <v>332</v>
      </c>
      <c r="G103" s="31">
        <v>42.3</v>
      </c>
      <c r="H103" s="32">
        <v>0</v>
      </c>
      <c r="I103" s="32">
        <f>ROUND(G103*H103,P4)</f>
        <v>0</v>
      </c>
      <c r="J103" s="30" t="s">
        <v>1043</v>
      </c>
      <c r="O103" s="33">
        <f>I103*0.21</f>
        <v>0</v>
      </c>
      <c r="P103">
        <v>3</v>
      </c>
    </row>
    <row r="104" spans="1:16" x14ac:dyDescent="0.25">
      <c r="A104" s="27" t="s">
        <v>71</v>
      </c>
      <c r="B104" s="34"/>
      <c r="E104" s="29" t="s">
        <v>1111</v>
      </c>
      <c r="J104" s="35"/>
    </row>
    <row r="105" spans="1:16" ht="75" x14ac:dyDescent="0.25">
      <c r="A105" s="27" t="s">
        <v>75</v>
      </c>
      <c r="B105" s="34"/>
      <c r="E105" s="29" t="s">
        <v>1112</v>
      </c>
      <c r="J105" s="35"/>
    </row>
    <row r="106" spans="1:16" x14ac:dyDescent="0.25">
      <c r="A106" s="21" t="s">
        <v>63</v>
      </c>
      <c r="B106" s="22"/>
      <c r="C106" s="23" t="s">
        <v>1115</v>
      </c>
      <c r="D106" s="24"/>
      <c r="E106" s="21" t="s">
        <v>1116</v>
      </c>
      <c r="F106" s="24"/>
      <c r="G106" s="24"/>
      <c r="H106" s="24"/>
      <c r="I106" s="25">
        <f>SUMIFS(I107:I110,A107:A110,"P")</f>
        <v>0</v>
      </c>
      <c r="J106" s="26"/>
    </row>
    <row r="107" spans="1:16" x14ac:dyDescent="0.25">
      <c r="A107" s="27" t="s">
        <v>66</v>
      </c>
      <c r="B107" s="27">
        <v>25</v>
      </c>
      <c r="C107" s="28" t="s">
        <v>1117</v>
      </c>
      <c r="D107" s="27" t="s">
        <v>84</v>
      </c>
      <c r="E107" s="29" t="s">
        <v>1118</v>
      </c>
      <c r="F107" s="30" t="s">
        <v>165</v>
      </c>
      <c r="G107" s="31">
        <v>29.61</v>
      </c>
      <c r="H107" s="32">
        <v>0</v>
      </c>
      <c r="I107" s="32">
        <f>ROUND(G107*H107,P4)</f>
        <v>0</v>
      </c>
      <c r="J107" s="30" t="s">
        <v>1043</v>
      </c>
      <c r="O107" s="33">
        <f>I107*0.21</f>
        <v>0</v>
      </c>
      <c r="P107">
        <v>3</v>
      </c>
    </row>
    <row r="108" spans="1:16" x14ac:dyDescent="0.25">
      <c r="A108" s="27" t="s">
        <v>71</v>
      </c>
      <c r="B108" s="34"/>
      <c r="E108" s="40" t="s">
        <v>84</v>
      </c>
      <c r="J108" s="35"/>
    </row>
    <row r="109" spans="1:16" x14ac:dyDescent="0.25">
      <c r="A109" s="27" t="s">
        <v>73</v>
      </c>
      <c r="B109" s="34"/>
      <c r="E109" s="36" t="s">
        <v>1119</v>
      </c>
      <c r="J109" s="35"/>
    </row>
    <row r="110" spans="1:16" ht="60" x14ac:dyDescent="0.25">
      <c r="A110" s="27" t="s">
        <v>75</v>
      </c>
      <c r="B110" s="34"/>
      <c r="E110" s="29" t="s">
        <v>1120</v>
      </c>
      <c r="J110" s="35"/>
    </row>
    <row r="111" spans="1:16" x14ac:dyDescent="0.25">
      <c r="A111" s="21" t="s">
        <v>63</v>
      </c>
      <c r="B111" s="22"/>
      <c r="C111" s="23" t="s">
        <v>690</v>
      </c>
      <c r="D111" s="24"/>
      <c r="E111" s="21" t="s">
        <v>691</v>
      </c>
      <c r="F111" s="24"/>
      <c r="G111" s="24"/>
      <c r="H111" s="24"/>
      <c r="I111" s="25">
        <f>SUMIFS(I112:I123,A112:A123,"P")</f>
        <v>0</v>
      </c>
      <c r="J111" s="26"/>
    </row>
    <row r="112" spans="1:16" ht="30" x14ac:dyDescent="0.25">
      <c r="A112" s="27" t="s">
        <v>66</v>
      </c>
      <c r="B112" s="27">
        <v>26</v>
      </c>
      <c r="C112" s="28" t="s">
        <v>1121</v>
      </c>
      <c r="D112" s="27" t="s">
        <v>84</v>
      </c>
      <c r="E112" s="29" t="s">
        <v>1122</v>
      </c>
      <c r="F112" s="30" t="s">
        <v>165</v>
      </c>
      <c r="G112" s="31">
        <v>2.2000000000000002</v>
      </c>
      <c r="H112" s="32">
        <v>0</v>
      </c>
      <c r="I112" s="32">
        <f>ROUND(G112*H112,P4)</f>
        <v>0</v>
      </c>
      <c r="J112" s="30" t="s">
        <v>1043</v>
      </c>
      <c r="O112" s="33">
        <f>I112*0.21</f>
        <v>0</v>
      </c>
      <c r="P112">
        <v>3</v>
      </c>
    </row>
    <row r="113" spans="1:16" x14ac:dyDescent="0.25">
      <c r="A113" s="27" t="s">
        <v>71</v>
      </c>
      <c r="B113" s="34"/>
      <c r="E113" s="29" t="s">
        <v>1123</v>
      </c>
      <c r="J113" s="35"/>
    </row>
    <row r="114" spans="1:16" x14ac:dyDescent="0.25">
      <c r="A114" s="27" t="s">
        <v>73</v>
      </c>
      <c r="B114" s="34"/>
      <c r="E114" s="36" t="s">
        <v>1124</v>
      </c>
      <c r="J114" s="35"/>
    </row>
    <row r="115" spans="1:16" ht="285" x14ac:dyDescent="0.25">
      <c r="A115" s="27" t="s">
        <v>75</v>
      </c>
      <c r="B115" s="34"/>
      <c r="E115" s="29" t="s">
        <v>696</v>
      </c>
      <c r="J115" s="35"/>
    </row>
    <row r="116" spans="1:16" x14ac:dyDescent="0.25">
      <c r="A116" s="27" t="s">
        <v>66</v>
      </c>
      <c r="B116" s="27">
        <v>27</v>
      </c>
      <c r="C116" s="28" t="s">
        <v>1125</v>
      </c>
      <c r="D116" s="27" t="s">
        <v>84</v>
      </c>
      <c r="E116" s="29" t="s">
        <v>1126</v>
      </c>
      <c r="F116" s="30" t="s">
        <v>165</v>
      </c>
      <c r="G116" s="31">
        <v>138.56</v>
      </c>
      <c r="H116" s="32">
        <v>0</v>
      </c>
      <c r="I116" s="32">
        <f>ROUND(G116*H116,P4)</f>
        <v>0</v>
      </c>
      <c r="J116" s="30" t="s">
        <v>1043</v>
      </c>
      <c r="O116" s="33">
        <f>I116*0.21</f>
        <v>0</v>
      </c>
      <c r="P116">
        <v>3</v>
      </c>
    </row>
    <row r="117" spans="1:16" ht="30" x14ac:dyDescent="0.25">
      <c r="A117" s="27" t="s">
        <v>71</v>
      </c>
      <c r="B117" s="34"/>
      <c r="E117" s="29" t="s">
        <v>1127</v>
      </c>
      <c r="J117" s="35"/>
    </row>
    <row r="118" spans="1:16" ht="45" x14ac:dyDescent="0.25">
      <c r="A118" s="27" t="s">
        <v>73</v>
      </c>
      <c r="B118" s="34"/>
      <c r="E118" s="36" t="s">
        <v>1128</v>
      </c>
      <c r="J118" s="35"/>
    </row>
    <row r="119" spans="1:16" ht="75" x14ac:dyDescent="0.25">
      <c r="A119" s="27" t="s">
        <v>75</v>
      </c>
      <c r="B119" s="34"/>
      <c r="E119" s="29" t="s">
        <v>1129</v>
      </c>
      <c r="J119" s="35"/>
    </row>
    <row r="120" spans="1:16" x14ac:dyDescent="0.25">
      <c r="A120" s="27" t="s">
        <v>66</v>
      </c>
      <c r="B120" s="27">
        <v>28</v>
      </c>
      <c r="C120" s="28" t="s">
        <v>1130</v>
      </c>
      <c r="D120" s="27" t="s">
        <v>84</v>
      </c>
      <c r="E120" s="29" t="s">
        <v>1131</v>
      </c>
      <c r="F120" s="30" t="s">
        <v>165</v>
      </c>
      <c r="G120" s="31">
        <v>11.420999999999999</v>
      </c>
      <c r="H120" s="32">
        <v>0</v>
      </c>
      <c r="I120" s="32">
        <f>ROUND(G120*H120,P4)</f>
        <v>0</v>
      </c>
      <c r="J120" s="30" t="s">
        <v>1043</v>
      </c>
      <c r="O120" s="33">
        <f>I120*0.21</f>
        <v>0</v>
      </c>
      <c r="P120">
        <v>3</v>
      </c>
    </row>
    <row r="121" spans="1:16" x14ac:dyDescent="0.25">
      <c r="A121" s="27" t="s">
        <v>71</v>
      </c>
      <c r="B121" s="34"/>
      <c r="E121" s="29" t="s">
        <v>1132</v>
      </c>
      <c r="J121" s="35"/>
    </row>
    <row r="122" spans="1:16" x14ac:dyDescent="0.25">
      <c r="A122" s="27" t="s">
        <v>73</v>
      </c>
      <c r="B122" s="34"/>
      <c r="E122" s="36" t="s">
        <v>1133</v>
      </c>
      <c r="J122" s="35"/>
    </row>
    <row r="123" spans="1:16" ht="120" x14ac:dyDescent="0.25">
      <c r="A123" s="27" t="s">
        <v>75</v>
      </c>
      <c r="B123" s="34"/>
      <c r="E123" s="29" t="s">
        <v>1134</v>
      </c>
      <c r="J123" s="35"/>
    </row>
    <row r="124" spans="1:16" x14ac:dyDescent="0.25">
      <c r="A124" s="21" t="s">
        <v>63</v>
      </c>
      <c r="B124" s="22"/>
      <c r="C124" s="23" t="s">
        <v>413</v>
      </c>
      <c r="D124" s="24"/>
      <c r="E124" s="21" t="s">
        <v>414</v>
      </c>
      <c r="F124" s="24"/>
      <c r="G124" s="24"/>
      <c r="H124" s="24"/>
      <c r="I124" s="25">
        <f>SUMIFS(I125:I132,A125:A132,"P")</f>
        <v>0</v>
      </c>
      <c r="J124" s="26"/>
    </row>
    <row r="125" spans="1:16" x14ac:dyDescent="0.25">
      <c r="A125" s="27" t="s">
        <v>66</v>
      </c>
      <c r="B125" s="27">
        <v>29</v>
      </c>
      <c r="C125" s="28" t="s">
        <v>1135</v>
      </c>
      <c r="D125" s="27" t="s">
        <v>84</v>
      </c>
      <c r="E125" s="29" t="s">
        <v>1136</v>
      </c>
      <c r="F125" s="30" t="s">
        <v>332</v>
      </c>
      <c r="G125" s="31">
        <v>2.4</v>
      </c>
      <c r="H125" s="32">
        <v>0</v>
      </c>
      <c r="I125" s="32">
        <f>ROUND(G125*H125,P4)</f>
        <v>0</v>
      </c>
      <c r="J125" s="30" t="s">
        <v>1043</v>
      </c>
      <c r="O125" s="33">
        <f>I125*0.21</f>
        <v>0</v>
      </c>
      <c r="P125">
        <v>3</v>
      </c>
    </row>
    <row r="126" spans="1:16" x14ac:dyDescent="0.25">
      <c r="A126" s="27" t="s">
        <v>71</v>
      </c>
      <c r="B126" s="34"/>
      <c r="E126" s="29" t="s">
        <v>1137</v>
      </c>
      <c r="J126" s="35"/>
    </row>
    <row r="127" spans="1:16" x14ac:dyDescent="0.25">
      <c r="A127" s="27" t="s">
        <v>73</v>
      </c>
      <c r="B127" s="34"/>
      <c r="E127" s="36" t="s">
        <v>1138</v>
      </c>
      <c r="J127" s="35"/>
    </row>
    <row r="128" spans="1:16" ht="330" x14ac:dyDescent="0.25">
      <c r="A128" s="27" t="s">
        <v>75</v>
      </c>
      <c r="B128" s="34"/>
      <c r="E128" s="29" t="s">
        <v>1139</v>
      </c>
      <c r="J128" s="35"/>
    </row>
    <row r="129" spans="1:16" x14ac:dyDescent="0.25">
      <c r="A129" s="27" t="s">
        <v>66</v>
      </c>
      <c r="B129" s="27">
        <v>30</v>
      </c>
      <c r="C129" s="28" t="s">
        <v>1140</v>
      </c>
      <c r="D129" s="27" t="s">
        <v>84</v>
      </c>
      <c r="E129" s="29" t="s">
        <v>1141</v>
      </c>
      <c r="F129" s="30" t="s">
        <v>332</v>
      </c>
      <c r="G129" s="31">
        <v>1.6</v>
      </c>
      <c r="H129" s="32">
        <v>0</v>
      </c>
      <c r="I129" s="32">
        <f>ROUND(G129*H129,P4)</f>
        <v>0</v>
      </c>
      <c r="J129" s="30" t="s">
        <v>1043</v>
      </c>
      <c r="O129" s="33">
        <f>I129*0.21</f>
        <v>0</v>
      </c>
      <c r="P129">
        <v>3</v>
      </c>
    </row>
    <row r="130" spans="1:16" x14ac:dyDescent="0.25">
      <c r="A130" s="27" t="s">
        <v>71</v>
      </c>
      <c r="B130" s="34"/>
      <c r="E130" s="29" t="s">
        <v>1142</v>
      </c>
      <c r="J130" s="35"/>
    </row>
    <row r="131" spans="1:16" x14ac:dyDescent="0.25">
      <c r="A131" s="27" t="s">
        <v>73</v>
      </c>
      <c r="B131" s="34"/>
      <c r="E131" s="36" t="s">
        <v>1143</v>
      </c>
      <c r="J131" s="35"/>
    </row>
    <row r="132" spans="1:16" ht="330" x14ac:dyDescent="0.25">
      <c r="A132" s="27" t="s">
        <v>75</v>
      </c>
      <c r="B132" s="34"/>
      <c r="E132" s="29" t="s">
        <v>1139</v>
      </c>
      <c r="J132" s="35"/>
    </row>
    <row r="133" spans="1:16" x14ac:dyDescent="0.25">
      <c r="A133" s="21" t="s">
        <v>63</v>
      </c>
      <c r="B133" s="22"/>
      <c r="C133" s="23" t="s">
        <v>430</v>
      </c>
      <c r="D133" s="24"/>
      <c r="E133" s="21" t="s">
        <v>431</v>
      </c>
      <c r="F133" s="24"/>
      <c r="G133" s="24"/>
      <c r="H133" s="24"/>
      <c r="I133" s="25">
        <f>SUMIFS(I134:I151,A134:A151,"P")</f>
        <v>0</v>
      </c>
      <c r="J133" s="26"/>
    </row>
    <row r="134" spans="1:16" x14ac:dyDescent="0.25">
      <c r="A134" s="27" t="s">
        <v>66</v>
      </c>
      <c r="B134" s="27">
        <v>31</v>
      </c>
      <c r="C134" s="28" t="s">
        <v>1144</v>
      </c>
      <c r="D134" s="27" t="s">
        <v>84</v>
      </c>
      <c r="E134" s="29" t="s">
        <v>1145</v>
      </c>
      <c r="F134" s="30" t="s">
        <v>332</v>
      </c>
      <c r="G134" s="31">
        <v>42.1</v>
      </c>
      <c r="H134" s="32">
        <v>0</v>
      </c>
      <c r="I134" s="32">
        <f>ROUND(G134*H134,P4)</f>
        <v>0</v>
      </c>
      <c r="J134" s="30" t="s">
        <v>1043</v>
      </c>
      <c r="O134" s="33">
        <f>I134*0.21</f>
        <v>0</v>
      </c>
      <c r="P134">
        <v>3</v>
      </c>
    </row>
    <row r="135" spans="1:16" ht="30" x14ac:dyDescent="0.25">
      <c r="A135" s="27" t="s">
        <v>71</v>
      </c>
      <c r="B135" s="34"/>
      <c r="E135" s="29" t="s">
        <v>1146</v>
      </c>
      <c r="J135" s="35"/>
    </row>
    <row r="136" spans="1:16" ht="120" x14ac:dyDescent="0.25">
      <c r="A136" s="27" t="s">
        <v>75</v>
      </c>
      <c r="B136" s="34"/>
      <c r="E136" s="29" t="s">
        <v>1147</v>
      </c>
      <c r="J136" s="35"/>
    </row>
    <row r="137" spans="1:16" x14ac:dyDescent="0.25">
      <c r="A137" s="27" t="s">
        <v>66</v>
      </c>
      <c r="B137" s="27">
        <v>32</v>
      </c>
      <c r="C137" s="28" t="s">
        <v>1148</v>
      </c>
      <c r="D137" s="27" t="s">
        <v>84</v>
      </c>
      <c r="E137" s="29" t="s">
        <v>1149</v>
      </c>
      <c r="F137" s="30" t="s">
        <v>122</v>
      </c>
      <c r="G137" s="31">
        <v>8</v>
      </c>
      <c r="H137" s="32">
        <v>0</v>
      </c>
      <c r="I137" s="32">
        <f>ROUND(G137*H137,P4)</f>
        <v>0</v>
      </c>
      <c r="J137" s="30" t="s">
        <v>1043</v>
      </c>
      <c r="O137" s="33">
        <f>I137*0.21</f>
        <v>0</v>
      </c>
      <c r="P137">
        <v>3</v>
      </c>
    </row>
    <row r="138" spans="1:16" ht="30" x14ac:dyDescent="0.25">
      <c r="A138" s="27" t="s">
        <v>71</v>
      </c>
      <c r="B138" s="34"/>
      <c r="E138" s="29" t="s">
        <v>1150</v>
      </c>
      <c r="J138" s="35"/>
    </row>
    <row r="139" spans="1:16" x14ac:dyDescent="0.25">
      <c r="A139" s="27" t="s">
        <v>73</v>
      </c>
      <c r="B139" s="34"/>
      <c r="E139" s="36" t="s">
        <v>1151</v>
      </c>
      <c r="J139" s="35"/>
    </row>
    <row r="140" spans="1:16" ht="75" x14ac:dyDescent="0.25">
      <c r="A140" s="27" t="s">
        <v>75</v>
      </c>
      <c r="B140" s="34"/>
      <c r="E140" s="29" t="s">
        <v>1152</v>
      </c>
      <c r="J140" s="35"/>
    </row>
    <row r="141" spans="1:16" x14ac:dyDescent="0.25">
      <c r="A141" s="27" t="s">
        <v>66</v>
      </c>
      <c r="B141" s="27">
        <v>33</v>
      </c>
      <c r="C141" s="28" t="s">
        <v>1153</v>
      </c>
      <c r="D141" s="27" t="s">
        <v>84</v>
      </c>
      <c r="E141" s="29" t="s">
        <v>1154</v>
      </c>
      <c r="F141" s="30" t="s">
        <v>122</v>
      </c>
      <c r="G141" s="31">
        <v>1</v>
      </c>
      <c r="H141" s="32">
        <v>0</v>
      </c>
      <c r="I141" s="32">
        <f>ROUND(G141*H141,P4)</f>
        <v>0</v>
      </c>
      <c r="J141" s="30" t="s">
        <v>1043</v>
      </c>
      <c r="O141" s="33">
        <f>I141*0.21</f>
        <v>0</v>
      </c>
      <c r="P141">
        <v>3</v>
      </c>
    </row>
    <row r="142" spans="1:16" x14ac:dyDescent="0.25">
      <c r="A142" s="27" t="s">
        <v>71</v>
      </c>
      <c r="B142" s="34"/>
      <c r="E142" s="29" t="s">
        <v>1155</v>
      </c>
      <c r="J142" s="35"/>
    </row>
    <row r="143" spans="1:16" ht="90" x14ac:dyDescent="0.25">
      <c r="A143" s="27" t="s">
        <v>75</v>
      </c>
      <c r="B143" s="34"/>
      <c r="E143" s="29" t="s">
        <v>1156</v>
      </c>
      <c r="J143" s="35"/>
    </row>
    <row r="144" spans="1:16" x14ac:dyDescent="0.25">
      <c r="A144" s="27" t="s">
        <v>66</v>
      </c>
      <c r="B144" s="27">
        <v>34</v>
      </c>
      <c r="C144" s="28" t="s">
        <v>1157</v>
      </c>
      <c r="D144" s="27" t="s">
        <v>84</v>
      </c>
      <c r="E144" s="29" t="s">
        <v>1158</v>
      </c>
      <c r="F144" s="30" t="s">
        <v>165</v>
      </c>
      <c r="G144" s="31">
        <v>2.12</v>
      </c>
      <c r="H144" s="32">
        <v>0</v>
      </c>
      <c r="I144" s="32">
        <f>ROUND(G144*H144,P4)</f>
        <v>0</v>
      </c>
      <c r="J144" s="30" t="s">
        <v>1043</v>
      </c>
      <c r="O144" s="33">
        <f>I144*0.21</f>
        <v>0</v>
      </c>
      <c r="P144">
        <v>3</v>
      </c>
    </row>
    <row r="145" spans="1:16" x14ac:dyDescent="0.25">
      <c r="A145" s="27" t="s">
        <v>71</v>
      </c>
      <c r="B145" s="34"/>
      <c r="E145" s="29" t="s">
        <v>1159</v>
      </c>
      <c r="J145" s="35"/>
    </row>
    <row r="146" spans="1:16" x14ac:dyDescent="0.25">
      <c r="A146" s="27" t="s">
        <v>73</v>
      </c>
      <c r="B146" s="34"/>
      <c r="E146" s="36" t="s">
        <v>1160</v>
      </c>
      <c r="J146" s="35"/>
    </row>
    <row r="147" spans="1:16" ht="90" x14ac:dyDescent="0.25">
      <c r="A147" s="27" t="s">
        <v>75</v>
      </c>
      <c r="B147" s="34"/>
      <c r="E147" s="29" t="s">
        <v>1161</v>
      </c>
      <c r="J147" s="35"/>
    </row>
    <row r="148" spans="1:16" ht="30" x14ac:dyDescent="0.25">
      <c r="A148" s="27" t="s">
        <v>66</v>
      </c>
      <c r="B148" s="27">
        <v>35</v>
      </c>
      <c r="C148" s="28" t="s">
        <v>1162</v>
      </c>
      <c r="D148" s="27" t="s">
        <v>84</v>
      </c>
      <c r="E148" s="29" t="s">
        <v>1163</v>
      </c>
      <c r="F148" s="30" t="s">
        <v>332</v>
      </c>
      <c r="G148" s="31">
        <v>7.4</v>
      </c>
      <c r="H148" s="32">
        <v>0</v>
      </c>
      <c r="I148" s="32">
        <f>ROUND(G148*H148,P4)</f>
        <v>0</v>
      </c>
      <c r="J148" s="30" t="s">
        <v>1043</v>
      </c>
      <c r="O148" s="33">
        <f>I148*0.21</f>
        <v>0</v>
      </c>
      <c r="P148">
        <v>3</v>
      </c>
    </row>
    <row r="149" spans="1:16" x14ac:dyDescent="0.25">
      <c r="A149" s="27" t="s">
        <v>71</v>
      </c>
      <c r="B149" s="34"/>
      <c r="E149" s="29" t="s">
        <v>1159</v>
      </c>
      <c r="J149" s="35"/>
    </row>
    <row r="150" spans="1:16" x14ac:dyDescent="0.25">
      <c r="A150" s="27" t="s">
        <v>73</v>
      </c>
      <c r="B150" s="34"/>
      <c r="E150" s="36" t="s">
        <v>1164</v>
      </c>
      <c r="J150" s="35"/>
    </row>
    <row r="151" spans="1:16" ht="90" x14ac:dyDescent="0.25">
      <c r="A151" s="27" t="s">
        <v>75</v>
      </c>
      <c r="B151" s="37"/>
      <c r="C151" s="38"/>
      <c r="D151" s="38"/>
      <c r="E151" s="29" t="s">
        <v>528</v>
      </c>
      <c r="F151" s="38"/>
      <c r="G151" s="38"/>
      <c r="H151" s="38"/>
      <c r="I151" s="38"/>
      <c r="J151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25</v>
      </c>
      <c r="I3" s="16">
        <f>SUMIFS(I8:I167,A8:A167,"SD")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25</v>
      </c>
      <c r="D4" s="45"/>
      <c r="E4" s="14" t="s">
        <v>26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SUMIFS(I9:I15,A9:A15,"P")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864.06799999999998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80" x14ac:dyDescent="0.25">
      <c r="A10" s="27" t="s">
        <v>71</v>
      </c>
      <c r="B10" s="34"/>
      <c r="E10" s="29" t="s">
        <v>1165</v>
      </c>
      <c r="J10" s="35"/>
    </row>
    <row r="11" spans="1:16" ht="60" x14ac:dyDescent="0.25">
      <c r="A11" s="27" t="s">
        <v>73</v>
      </c>
      <c r="B11" s="34"/>
      <c r="E11" s="36" t="s">
        <v>1166</v>
      </c>
      <c r="J11" s="35"/>
    </row>
    <row r="12" spans="1:16" ht="165" x14ac:dyDescent="0.25">
      <c r="A12" s="27" t="s">
        <v>75</v>
      </c>
      <c r="B12" s="34"/>
      <c r="E12" s="29" t="s">
        <v>1030</v>
      </c>
      <c r="J12" s="35"/>
    </row>
    <row r="13" spans="1:16" x14ac:dyDescent="0.25">
      <c r="A13" s="27" t="s">
        <v>66</v>
      </c>
      <c r="B13" s="27">
        <v>2</v>
      </c>
      <c r="C13" s="28" t="s">
        <v>1031</v>
      </c>
      <c r="D13" s="27" t="s">
        <v>84</v>
      </c>
      <c r="E13" s="29" t="s">
        <v>1032</v>
      </c>
      <c r="F13" s="30" t="s">
        <v>70</v>
      </c>
      <c r="G13" s="31">
        <v>1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30" x14ac:dyDescent="0.25">
      <c r="A14" s="27" t="s">
        <v>71</v>
      </c>
      <c r="B14" s="34"/>
      <c r="E14" s="29" t="s">
        <v>1167</v>
      </c>
      <c r="J14" s="35"/>
    </row>
    <row r="15" spans="1:16" ht="60" x14ac:dyDescent="0.25">
      <c r="A15" s="27" t="s">
        <v>75</v>
      </c>
      <c r="B15" s="34"/>
      <c r="E15" s="29" t="s">
        <v>95</v>
      </c>
      <c r="J15" s="35"/>
    </row>
    <row r="16" spans="1:16" x14ac:dyDescent="0.25">
      <c r="A16" s="21" t="s">
        <v>63</v>
      </c>
      <c r="B16" s="22"/>
      <c r="C16" s="23" t="s">
        <v>161</v>
      </c>
      <c r="D16" s="24"/>
      <c r="E16" s="21" t="s">
        <v>162</v>
      </c>
      <c r="F16" s="24"/>
      <c r="G16" s="24"/>
      <c r="H16" s="24"/>
      <c r="I16" s="25">
        <f>SUMIFS(I17:I48,A17:A48,"P")</f>
        <v>0</v>
      </c>
      <c r="J16" s="26"/>
    </row>
    <row r="17" spans="1:16" x14ac:dyDescent="0.25">
      <c r="A17" s="27" t="s">
        <v>66</v>
      </c>
      <c r="B17" s="27">
        <v>3</v>
      </c>
      <c r="C17" s="28" t="s">
        <v>235</v>
      </c>
      <c r="D17" s="27"/>
      <c r="E17" s="29" t="s">
        <v>236</v>
      </c>
      <c r="F17" s="30" t="s">
        <v>198</v>
      </c>
      <c r="G17" s="31">
        <v>196</v>
      </c>
      <c r="H17" s="32">
        <v>0</v>
      </c>
      <c r="I17" s="32">
        <f>ROUND(G17*H17,P4)</f>
        <v>0</v>
      </c>
      <c r="J17" s="30" t="s">
        <v>176</v>
      </c>
      <c r="O17" s="33">
        <f>I17*0.21</f>
        <v>0</v>
      </c>
      <c r="P17">
        <v>3</v>
      </c>
    </row>
    <row r="18" spans="1:16" x14ac:dyDescent="0.25">
      <c r="A18" s="27" t="s">
        <v>71</v>
      </c>
      <c r="B18" s="34"/>
      <c r="E18" s="29" t="s">
        <v>1034</v>
      </c>
      <c r="J18" s="35"/>
    </row>
    <row r="19" spans="1:16" x14ac:dyDescent="0.25">
      <c r="A19" s="27" t="s">
        <v>73</v>
      </c>
      <c r="B19" s="34"/>
      <c r="E19" s="36" t="s">
        <v>1168</v>
      </c>
      <c r="J19" s="35"/>
    </row>
    <row r="20" spans="1:16" ht="409.5" x14ac:dyDescent="0.25">
      <c r="A20" s="27" t="s">
        <v>75</v>
      </c>
      <c r="B20" s="34"/>
      <c r="E20" s="29" t="s">
        <v>239</v>
      </c>
      <c r="J20" s="35"/>
    </row>
    <row r="21" spans="1:16" x14ac:dyDescent="0.25">
      <c r="A21" s="27" t="s">
        <v>66</v>
      </c>
      <c r="B21" s="27">
        <v>4</v>
      </c>
      <c r="C21" s="28" t="s">
        <v>253</v>
      </c>
      <c r="D21" s="27" t="s">
        <v>84</v>
      </c>
      <c r="E21" s="29" t="s">
        <v>254</v>
      </c>
      <c r="F21" s="30" t="s">
        <v>198</v>
      </c>
      <c r="G21" s="31">
        <v>196</v>
      </c>
      <c r="H21" s="32">
        <v>0</v>
      </c>
      <c r="I21" s="32">
        <f>ROUND(G21*H21,P4)</f>
        <v>0</v>
      </c>
      <c r="J21" s="30" t="s">
        <v>176</v>
      </c>
      <c r="O21" s="33">
        <f>I21*0.21</f>
        <v>0</v>
      </c>
      <c r="P21">
        <v>3</v>
      </c>
    </row>
    <row r="22" spans="1:16" x14ac:dyDescent="0.25">
      <c r="A22" s="27" t="s">
        <v>71</v>
      </c>
      <c r="B22" s="34"/>
      <c r="E22" s="29" t="s">
        <v>1036</v>
      </c>
      <c r="J22" s="35"/>
    </row>
    <row r="23" spans="1:16" x14ac:dyDescent="0.25">
      <c r="A23" s="27" t="s">
        <v>73</v>
      </c>
      <c r="B23" s="34"/>
      <c r="E23" s="36" t="s">
        <v>1168</v>
      </c>
      <c r="J23" s="35"/>
    </row>
    <row r="24" spans="1:16" ht="60" x14ac:dyDescent="0.25">
      <c r="A24" s="27" t="s">
        <v>75</v>
      </c>
      <c r="B24" s="34"/>
      <c r="E24" s="29" t="s">
        <v>256</v>
      </c>
      <c r="J24" s="35"/>
    </row>
    <row r="25" spans="1:16" x14ac:dyDescent="0.25">
      <c r="A25" s="27" t="s">
        <v>66</v>
      </c>
      <c r="B25" s="27">
        <v>5</v>
      </c>
      <c r="C25" s="28" t="s">
        <v>1037</v>
      </c>
      <c r="D25" s="27" t="s">
        <v>84</v>
      </c>
      <c r="E25" s="29" t="s">
        <v>1038</v>
      </c>
      <c r="F25" s="30" t="s">
        <v>198</v>
      </c>
      <c r="G25" s="31">
        <v>654.45000000000005</v>
      </c>
      <c r="H25" s="32">
        <v>0</v>
      </c>
      <c r="I25" s="32">
        <f>ROUND(G25*H25,P4)</f>
        <v>0</v>
      </c>
      <c r="J25" s="30" t="s">
        <v>176</v>
      </c>
      <c r="O25" s="33">
        <f>I25*0.21</f>
        <v>0</v>
      </c>
      <c r="P25">
        <v>3</v>
      </c>
    </row>
    <row r="26" spans="1:16" ht="45" x14ac:dyDescent="0.25">
      <c r="A26" s="27" t="s">
        <v>71</v>
      </c>
      <c r="B26" s="34"/>
      <c r="E26" s="29" t="s">
        <v>1039</v>
      </c>
      <c r="J26" s="35"/>
    </row>
    <row r="27" spans="1:16" ht="135" x14ac:dyDescent="0.25">
      <c r="A27" s="27" t="s">
        <v>73</v>
      </c>
      <c r="B27" s="34"/>
      <c r="E27" s="36" t="s">
        <v>1169</v>
      </c>
      <c r="J27" s="35"/>
    </row>
    <row r="28" spans="1:16" ht="409.5" x14ac:dyDescent="0.25">
      <c r="A28" s="27" t="s">
        <v>75</v>
      </c>
      <c r="B28" s="34"/>
      <c r="E28" s="29" t="s">
        <v>575</v>
      </c>
      <c r="J28" s="35"/>
    </row>
    <row r="29" spans="1:16" x14ac:dyDescent="0.25">
      <c r="A29" s="27" t="s">
        <v>66</v>
      </c>
      <c r="B29" s="27">
        <v>6</v>
      </c>
      <c r="C29" s="28" t="s">
        <v>1041</v>
      </c>
      <c r="D29" s="27" t="s">
        <v>84</v>
      </c>
      <c r="E29" s="29" t="s">
        <v>1042</v>
      </c>
      <c r="F29" s="30" t="s">
        <v>198</v>
      </c>
      <c r="G29" s="31">
        <v>24</v>
      </c>
      <c r="H29" s="32">
        <v>0</v>
      </c>
      <c r="I29" s="32">
        <f>ROUND(G29*H29,P4)</f>
        <v>0</v>
      </c>
      <c r="J29" s="30" t="s">
        <v>176</v>
      </c>
      <c r="O29" s="33">
        <f>I29*0.21</f>
        <v>0</v>
      </c>
      <c r="P29">
        <v>3</v>
      </c>
    </row>
    <row r="30" spans="1:16" ht="30" x14ac:dyDescent="0.25">
      <c r="A30" s="27" t="s">
        <v>71</v>
      </c>
      <c r="B30" s="34"/>
      <c r="E30" s="29" t="s">
        <v>1044</v>
      </c>
      <c r="J30" s="35"/>
    </row>
    <row r="31" spans="1:16" x14ac:dyDescent="0.25">
      <c r="A31" s="27" t="s">
        <v>73</v>
      </c>
      <c r="B31" s="34"/>
      <c r="E31" s="36" t="s">
        <v>1170</v>
      </c>
      <c r="J31" s="35"/>
    </row>
    <row r="32" spans="1:16" ht="409.5" x14ac:dyDescent="0.25">
      <c r="A32" s="27" t="s">
        <v>75</v>
      </c>
      <c r="B32" s="34"/>
      <c r="E32" s="29" t="s">
        <v>261</v>
      </c>
      <c r="J32" s="35"/>
    </row>
    <row r="33" spans="1:16" x14ac:dyDescent="0.25">
      <c r="A33" s="27" t="s">
        <v>66</v>
      </c>
      <c r="B33" s="27">
        <v>7</v>
      </c>
      <c r="C33" s="28" t="s">
        <v>262</v>
      </c>
      <c r="D33" s="27" t="s">
        <v>68</v>
      </c>
      <c r="E33" s="29" t="s">
        <v>263</v>
      </c>
      <c r="F33" s="30" t="s">
        <v>198</v>
      </c>
      <c r="G33" s="31">
        <v>196</v>
      </c>
      <c r="H33" s="32">
        <v>0</v>
      </c>
      <c r="I33" s="32">
        <f>ROUND(G33*H33,P4)</f>
        <v>0</v>
      </c>
      <c r="J33" s="30" t="s">
        <v>176</v>
      </c>
      <c r="O33" s="33">
        <f>I33*0.21</f>
        <v>0</v>
      </c>
      <c r="P33">
        <v>3</v>
      </c>
    </row>
    <row r="34" spans="1:16" x14ac:dyDescent="0.25">
      <c r="A34" s="27" t="s">
        <v>71</v>
      </c>
      <c r="B34" s="34"/>
      <c r="E34" s="29" t="s">
        <v>1046</v>
      </c>
      <c r="J34" s="35"/>
    </row>
    <row r="35" spans="1:16" ht="45" x14ac:dyDescent="0.25">
      <c r="A35" s="27" t="s">
        <v>73</v>
      </c>
      <c r="B35" s="34"/>
      <c r="E35" s="36" t="s">
        <v>1171</v>
      </c>
      <c r="J35" s="35"/>
    </row>
    <row r="36" spans="1:16" ht="285" x14ac:dyDescent="0.25">
      <c r="A36" s="27" t="s">
        <v>75</v>
      </c>
      <c r="B36" s="34"/>
      <c r="E36" s="29" t="s">
        <v>265</v>
      </c>
      <c r="J36" s="35"/>
    </row>
    <row r="37" spans="1:16" x14ac:dyDescent="0.25">
      <c r="A37" s="27" t="s">
        <v>66</v>
      </c>
      <c r="B37" s="27">
        <v>8</v>
      </c>
      <c r="C37" s="28" t="s">
        <v>262</v>
      </c>
      <c r="D37" s="27" t="s">
        <v>77</v>
      </c>
      <c r="E37" s="29" t="s">
        <v>263</v>
      </c>
      <c r="F37" s="30" t="s">
        <v>198</v>
      </c>
      <c r="G37" s="31">
        <v>458.45</v>
      </c>
      <c r="H37" s="32">
        <v>0</v>
      </c>
      <c r="I37" s="32">
        <f>ROUND(G37*H37,P4)</f>
        <v>0</v>
      </c>
      <c r="J37" s="30" t="s">
        <v>176</v>
      </c>
      <c r="O37" s="33">
        <f>I37*0.21</f>
        <v>0</v>
      </c>
      <c r="P37">
        <v>3</v>
      </c>
    </row>
    <row r="38" spans="1:16" x14ac:dyDescent="0.25">
      <c r="A38" s="27" t="s">
        <v>71</v>
      </c>
      <c r="B38" s="34"/>
      <c r="E38" s="29" t="s">
        <v>1048</v>
      </c>
      <c r="J38" s="35"/>
    </row>
    <row r="39" spans="1:16" ht="45" x14ac:dyDescent="0.25">
      <c r="A39" s="27" t="s">
        <v>73</v>
      </c>
      <c r="B39" s="34"/>
      <c r="E39" s="36" t="s">
        <v>1172</v>
      </c>
      <c r="J39" s="35"/>
    </row>
    <row r="40" spans="1:16" ht="285" x14ac:dyDescent="0.25">
      <c r="A40" s="27" t="s">
        <v>75</v>
      </c>
      <c r="B40" s="34"/>
      <c r="E40" s="29" t="s">
        <v>265</v>
      </c>
      <c r="J40" s="35"/>
    </row>
    <row r="41" spans="1:16" x14ac:dyDescent="0.25">
      <c r="A41" s="27" t="s">
        <v>66</v>
      </c>
      <c r="B41" s="27">
        <v>9</v>
      </c>
      <c r="C41" s="28" t="s">
        <v>589</v>
      </c>
      <c r="D41" s="27" t="s">
        <v>84</v>
      </c>
      <c r="E41" s="29" t="s">
        <v>590</v>
      </c>
      <c r="F41" s="30" t="s">
        <v>198</v>
      </c>
      <c r="G41" s="31">
        <v>172</v>
      </c>
      <c r="H41" s="32">
        <v>0</v>
      </c>
      <c r="I41" s="32">
        <f>ROUND(G41*H41,P4)</f>
        <v>0</v>
      </c>
      <c r="J41" s="30" t="s">
        <v>176</v>
      </c>
      <c r="O41" s="33">
        <f>I41*0.21</f>
        <v>0</v>
      </c>
      <c r="P41">
        <v>3</v>
      </c>
    </row>
    <row r="42" spans="1:16" ht="30" x14ac:dyDescent="0.25">
      <c r="A42" s="27" t="s">
        <v>71</v>
      </c>
      <c r="B42" s="34"/>
      <c r="E42" s="29" t="s">
        <v>1173</v>
      </c>
      <c r="J42" s="35"/>
    </row>
    <row r="43" spans="1:16" ht="150" x14ac:dyDescent="0.25">
      <c r="A43" s="27" t="s">
        <v>73</v>
      </c>
      <c r="B43" s="34"/>
      <c r="E43" s="36" t="s">
        <v>1174</v>
      </c>
      <c r="J43" s="35"/>
    </row>
    <row r="44" spans="1:16" ht="375" x14ac:dyDescent="0.25">
      <c r="A44" s="27" t="s">
        <v>75</v>
      </c>
      <c r="B44" s="34"/>
      <c r="E44" s="29" t="s">
        <v>592</v>
      </c>
      <c r="J44" s="35"/>
    </row>
    <row r="45" spans="1:16" x14ac:dyDescent="0.25">
      <c r="A45" s="27" t="s">
        <v>66</v>
      </c>
      <c r="B45" s="27">
        <v>10</v>
      </c>
      <c r="C45" s="28" t="s">
        <v>1052</v>
      </c>
      <c r="D45" s="27" t="s">
        <v>84</v>
      </c>
      <c r="E45" s="29" t="s">
        <v>1053</v>
      </c>
      <c r="F45" s="30" t="s">
        <v>198</v>
      </c>
      <c r="G45" s="31">
        <v>225.25</v>
      </c>
      <c r="H45" s="32">
        <v>0</v>
      </c>
      <c r="I45" s="32">
        <f>ROUND(G45*H45,P4)</f>
        <v>0</v>
      </c>
      <c r="J45" s="30" t="s">
        <v>176</v>
      </c>
      <c r="O45" s="33">
        <f>I45*0.21</f>
        <v>0</v>
      </c>
      <c r="P45">
        <v>3</v>
      </c>
    </row>
    <row r="46" spans="1:16" x14ac:dyDescent="0.25">
      <c r="A46" s="27" t="s">
        <v>71</v>
      </c>
      <c r="B46" s="34"/>
      <c r="E46" s="29" t="s">
        <v>1175</v>
      </c>
      <c r="J46" s="35"/>
    </row>
    <row r="47" spans="1:16" ht="135" x14ac:dyDescent="0.25">
      <c r="A47" s="27" t="s">
        <v>73</v>
      </c>
      <c r="B47" s="34"/>
      <c r="E47" s="36" t="s">
        <v>1176</v>
      </c>
      <c r="J47" s="35"/>
    </row>
    <row r="48" spans="1:16" ht="360" x14ac:dyDescent="0.25">
      <c r="A48" s="27" t="s">
        <v>75</v>
      </c>
      <c r="B48" s="34"/>
      <c r="E48" s="29" t="s">
        <v>1056</v>
      </c>
      <c r="J48" s="35"/>
    </row>
    <row r="49" spans="1:16" x14ac:dyDescent="0.25">
      <c r="A49" s="21" t="s">
        <v>63</v>
      </c>
      <c r="B49" s="22"/>
      <c r="C49" s="23" t="s">
        <v>323</v>
      </c>
      <c r="D49" s="24"/>
      <c r="E49" s="21" t="s">
        <v>324</v>
      </c>
      <c r="F49" s="24"/>
      <c r="G49" s="24"/>
      <c r="H49" s="24"/>
      <c r="I49" s="25">
        <f>SUMIFS(I50:I108,A50:A108,"P")</f>
        <v>0</v>
      </c>
      <c r="J49" s="26"/>
    </row>
    <row r="50" spans="1:16" x14ac:dyDescent="0.25">
      <c r="A50" s="27" t="s">
        <v>66</v>
      </c>
      <c r="B50" s="27">
        <v>11</v>
      </c>
      <c r="C50" s="28" t="s">
        <v>1177</v>
      </c>
      <c r="D50" s="27" t="s">
        <v>84</v>
      </c>
      <c r="E50" s="29" t="s">
        <v>1178</v>
      </c>
      <c r="F50" s="30" t="s">
        <v>198</v>
      </c>
      <c r="G50" s="31">
        <v>14.6</v>
      </c>
      <c r="H50" s="32">
        <v>0</v>
      </c>
      <c r="I50" s="32">
        <f>ROUND(G50*H50,P4)</f>
        <v>0</v>
      </c>
      <c r="J50" s="30" t="s">
        <v>1043</v>
      </c>
      <c r="O50" s="33">
        <f>I50*0.21</f>
        <v>0</v>
      </c>
      <c r="P50">
        <v>3</v>
      </c>
    </row>
    <row r="51" spans="1:16" x14ac:dyDescent="0.25">
      <c r="A51" s="27" t="s">
        <v>71</v>
      </c>
      <c r="B51" s="34"/>
      <c r="E51" s="29" t="s">
        <v>1179</v>
      </c>
      <c r="J51" s="35"/>
    </row>
    <row r="52" spans="1:16" x14ac:dyDescent="0.25">
      <c r="A52" s="27" t="s">
        <v>73</v>
      </c>
      <c r="B52" s="34"/>
      <c r="E52" s="36" t="s">
        <v>1180</v>
      </c>
      <c r="J52" s="35"/>
    </row>
    <row r="53" spans="1:16" ht="105" x14ac:dyDescent="0.25">
      <c r="A53" s="27" t="s">
        <v>75</v>
      </c>
      <c r="B53" s="34"/>
      <c r="E53" s="29" t="s">
        <v>1181</v>
      </c>
      <c r="J53" s="35"/>
    </row>
    <row r="54" spans="1:16" x14ac:dyDescent="0.25">
      <c r="A54" s="27" t="s">
        <v>66</v>
      </c>
      <c r="B54" s="27">
        <v>12</v>
      </c>
      <c r="C54" s="28" t="s">
        <v>325</v>
      </c>
      <c r="D54" s="27" t="s">
        <v>84</v>
      </c>
      <c r="E54" s="29" t="s">
        <v>326</v>
      </c>
      <c r="F54" s="30" t="s">
        <v>165</v>
      </c>
      <c r="G54" s="31">
        <v>73</v>
      </c>
      <c r="H54" s="32">
        <v>0</v>
      </c>
      <c r="I54" s="32">
        <f>ROUND(G54*H54,P4)</f>
        <v>0</v>
      </c>
      <c r="J54" s="30" t="s">
        <v>1043</v>
      </c>
      <c r="O54" s="33">
        <f>I54*0.21</f>
        <v>0</v>
      </c>
      <c r="P54">
        <v>3</v>
      </c>
    </row>
    <row r="55" spans="1:16" x14ac:dyDescent="0.25">
      <c r="A55" s="27" t="s">
        <v>71</v>
      </c>
      <c r="B55" s="34"/>
      <c r="E55" s="40" t="s">
        <v>84</v>
      </c>
      <c r="J55" s="35"/>
    </row>
    <row r="56" spans="1:16" x14ac:dyDescent="0.25">
      <c r="A56" s="27" t="s">
        <v>73</v>
      </c>
      <c r="B56" s="34"/>
      <c r="E56" s="36" t="s">
        <v>1182</v>
      </c>
      <c r="J56" s="35"/>
    </row>
    <row r="57" spans="1:16" ht="105" x14ac:dyDescent="0.25">
      <c r="A57" s="27" t="s">
        <v>75</v>
      </c>
      <c r="B57" s="34"/>
      <c r="E57" s="29" t="s">
        <v>329</v>
      </c>
      <c r="J57" s="35"/>
    </row>
    <row r="58" spans="1:16" x14ac:dyDescent="0.25">
      <c r="A58" s="27" t="s">
        <v>66</v>
      </c>
      <c r="B58" s="27">
        <v>13</v>
      </c>
      <c r="C58" s="28" t="s">
        <v>1057</v>
      </c>
      <c r="D58" s="27" t="s">
        <v>68</v>
      </c>
      <c r="E58" s="29" t="s">
        <v>1058</v>
      </c>
      <c r="F58" s="30" t="s">
        <v>332</v>
      </c>
      <c r="G58" s="31">
        <v>76</v>
      </c>
      <c r="H58" s="32">
        <v>0</v>
      </c>
      <c r="I58" s="32">
        <f>ROUND(G58*H58,P4)</f>
        <v>0</v>
      </c>
      <c r="J58" s="30" t="s">
        <v>1043</v>
      </c>
      <c r="O58" s="33">
        <f>I58*0.21</f>
        <v>0</v>
      </c>
      <c r="P58">
        <v>3</v>
      </c>
    </row>
    <row r="59" spans="1:16" ht="30" x14ac:dyDescent="0.25">
      <c r="A59" s="27" t="s">
        <v>71</v>
      </c>
      <c r="B59" s="34"/>
      <c r="E59" s="29" t="s">
        <v>1183</v>
      </c>
      <c r="J59" s="35"/>
    </row>
    <row r="60" spans="1:16" x14ac:dyDescent="0.25">
      <c r="A60" s="27" t="s">
        <v>73</v>
      </c>
      <c r="B60" s="34"/>
      <c r="E60" s="36" t="s">
        <v>1184</v>
      </c>
      <c r="J60" s="35"/>
    </row>
    <row r="61" spans="1:16" ht="225" x14ac:dyDescent="0.25">
      <c r="A61" s="27" t="s">
        <v>75</v>
      </c>
      <c r="B61" s="34"/>
      <c r="E61" s="29" t="s">
        <v>335</v>
      </c>
      <c r="J61" s="35"/>
    </row>
    <row r="62" spans="1:16" x14ac:dyDescent="0.25">
      <c r="A62" s="27" t="s">
        <v>66</v>
      </c>
      <c r="B62" s="27">
        <v>14</v>
      </c>
      <c r="C62" s="28" t="s">
        <v>1057</v>
      </c>
      <c r="D62" s="27" t="s">
        <v>77</v>
      </c>
      <c r="E62" s="29" t="s">
        <v>1058</v>
      </c>
      <c r="F62" s="30" t="s">
        <v>332</v>
      </c>
      <c r="G62" s="31">
        <v>9.25</v>
      </c>
      <c r="H62" s="32">
        <v>0</v>
      </c>
      <c r="I62" s="32">
        <f>ROUND(G62*H62,P4)</f>
        <v>0</v>
      </c>
      <c r="J62" s="30" t="s">
        <v>1043</v>
      </c>
      <c r="O62" s="33">
        <f>I62*0.21</f>
        <v>0</v>
      </c>
      <c r="P62">
        <v>3</v>
      </c>
    </row>
    <row r="63" spans="1:16" ht="30" x14ac:dyDescent="0.25">
      <c r="A63" s="27" t="s">
        <v>71</v>
      </c>
      <c r="B63" s="34"/>
      <c r="E63" s="29" t="s">
        <v>1185</v>
      </c>
      <c r="J63" s="35"/>
    </row>
    <row r="64" spans="1:16" x14ac:dyDescent="0.25">
      <c r="A64" s="27" t="s">
        <v>73</v>
      </c>
      <c r="B64" s="34"/>
      <c r="E64" s="36" t="s">
        <v>1186</v>
      </c>
      <c r="J64" s="35"/>
    </row>
    <row r="65" spans="1:16" ht="225" x14ac:dyDescent="0.25">
      <c r="A65" s="27" t="s">
        <v>75</v>
      </c>
      <c r="B65" s="34"/>
      <c r="E65" s="29" t="s">
        <v>335</v>
      </c>
      <c r="J65" s="35"/>
    </row>
    <row r="66" spans="1:16" x14ac:dyDescent="0.25">
      <c r="A66" s="27" t="s">
        <v>66</v>
      </c>
      <c r="B66" s="27">
        <v>15</v>
      </c>
      <c r="C66" s="28" t="s">
        <v>1060</v>
      </c>
      <c r="D66" s="27" t="s">
        <v>84</v>
      </c>
      <c r="E66" s="29" t="s">
        <v>1061</v>
      </c>
      <c r="F66" s="30" t="s">
        <v>198</v>
      </c>
      <c r="G66" s="31">
        <v>11.68</v>
      </c>
      <c r="H66" s="32">
        <v>0</v>
      </c>
      <c r="I66" s="32">
        <f>ROUND(G66*H66,P4)</f>
        <v>0</v>
      </c>
      <c r="J66" s="30" t="s">
        <v>1043</v>
      </c>
      <c r="O66" s="33">
        <f>I66*0.21</f>
        <v>0</v>
      </c>
      <c r="P66">
        <v>3</v>
      </c>
    </row>
    <row r="67" spans="1:16" x14ac:dyDescent="0.25">
      <c r="A67" s="27" t="s">
        <v>71</v>
      </c>
      <c r="B67" s="34"/>
      <c r="E67" s="29" t="s">
        <v>1062</v>
      </c>
      <c r="J67" s="35"/>
    </row>
    <row r="68" spans="1:16" x14ac:dyDescent="0.25">
      <c r="A68" s="27" t="s">
        <v>73</v>
      </c>
      <c r="B68" s="34"/>
      <c r="E68" s="36" t="s">
        <v>1187</v>
      </c>
      <c r="J68" s="35"/>
    </row>
    <row r="69" spans="1:16" ht="105" x14ac:dyDescent="0.25">
      <c r="A69" s="27" t="s">
        <v>75</v>
      </c>
      <c r="B69" s="34"/>
      <c r="E69" s="29" t="s">
        <v>1064</v>
      </c>
      <c r="J69" s="35"/>
    </row>
    <row r="70" spans="1:16" x14ac:dyDescent="0.25">
      <c r="A70" s="27" t="s">
        <v>66</v>
      </c>
      <c r="B70" s="27">
        <v>16</v>
      </c>
      <c r="C70" s="28" t="s">
        <v>1188</v>
      </c>
      <c r="D70" s="27" t="s">
        <v>84</v>
      </c>
      <c r="E70" s="29" t="s">
        <v>1189</v>
      </c>
      <c r="F70" s="30" t="s">
        <v>198</v>
      </c>
      <c r="G70" s="31">
        <v>22.219000000000001</v>
      </c>
      <c r="H70" s="32">
        <v>0</v>
      </c>
      <c r="I70" s="32">
        <f>ROUND(G70*H70,P4)</f>
        <v>0</v>
      </c>
      <c r="J70" s="30" t="s">
        <v>1043</v>
      </c>
      <c r="O70" s="33">
        <f>I70*0.21</f>
        <v>0</v>
      </c>
      <c r="P70">
        <v>3</v>
      </c>
    </row>
    <row r="71" spans="1:16" x14ac:dyDescent="0.25">
      <c r="A71" s="27" t="s">
        <v>71</v>
      </c>
      <c r="B71" s="34"/>
      <c r="E71" s="29" t="s">
        <v>1190</v>
      </c>
      <c r="J71" s="35"/>
    </row>
    <row r="72" spans="1:16" ht="105" x14ac:dyDescent="0.25">
      <c r="A72" s="27" t="s">
        <v>73</v>
      </c>
      <c r="B72" s="34"/>
      <c r="E72" s="36" t="s">
        <v>1191</v>
      </c>
      <c r="J72" s="35"/>
    </row>
    <row r="73" spans="1:16" ht="409.5" x14ac:dyDescent="0.25">
      <c r="A73" s="27" t="s">
        <v>75</v>
      </c>
      <c r="B73" s="34"/>
      <c r="E73" s="29" t="s">
        <v>1192</v>
      </c>
      <c r="J73" s="35"/>
    </row>
    <row r="74" spans="1:16" x14ac:dyDescent="0.25">
      <c r="A74" s="27" t="s">
        <v>66</v>
      </c>
      <c r="B74" s="27">
        <v>17</v>
      </c>
      <c r="C74" s="28" t="s">
        <v>1193</v>
      </c>
      <c r="D74" s="27" t="s">
        <v>84</v>
      </c>
      <c r="E74" s="29" t="s">
        <v>1194</v>
      </c>
      <c r="F74" s="30" t="s">
        <v>143</v>
      </c>
      <c r="G74" s="31">
        <v>16.882999999999999</v>
      </c>
      <c r="H74" s="32">
        <v>0</v>
      </c>
      <c r="I74" s="32">
        <f>ROUND(G74*H74,P4)</f>
        <v>0</v>
      </c>
      <c r="J74" s="30" t="s">
        <v>1043</v>
      </c>
      <c r="O74" s="33">
        <f>I74*0.21</f>
        <v>0</v>
      </c>
      <c r="P74">
        <v>3</v>
      </c>
    </row>
    <row r="75" spans="1:16" ht="30" x14ac:dyDescent="0.25">
      <c r="A75" s="27" t="s">
        <v>71</v>
      </c>
      <c r="B75" s="34"/>
      <c r="E75" s="29" t="s">
        <v>1195</v>
      </c>
      <c r="J75" s="35"/>
    </row>
    <row r="76" spans="1:16" ht="120" x14ac:dyDescent="0.25">
      <c r="A76" s="27" t="s">
        <v>73</v>
      </c>
      <c r="B76" s="34"/>
      <c r="E76" s="36" t="s">
        <v>1196</v>
      </c>
      <c r="J76" s="35"/>
    </row>
    <row r="77" spans="1:16" ht="135" x14ac:dyDescent="0.25">
      <c r="A77" s="27" t="s">
        <v>75</v>
      </c>
      <c r="B77" s="34"/>
      <c r="E77" s="29" t="s">
        <v>1197</v>
      </c>
      <c r="J77" s="35"/>
    </row>
    <row r="78" spans="1:16" x14ac:dyDescent="0.25">
      <c r="A78" s="27" t="s">
        <v>66</v>
      </c>
      <c r="B78" s="27">
        <v>18</v>
      </c>
      <c r="C78" s="28" t="s">
        <v>1198</v>
      </c>
      <c r="D78" s="27" t="s">
        <v>84</v>
      </c>
      <c r="E78" s="29" t="s">
        <v>1199</v>
      </c>
      <c r="F78" s="30" t="s">
        <v>198</v>
      </c>
      <c r="G78" s="31">
        <v>23.24</v>
      </c>
      <c r="H78" s="32">
        <v>0</v>
      </c>
      <c r="I78" s="32">
        <f>ROUND(G78*H78,P4)</f>
        <v>0</v>
      </c>
      <c r="J78" s="30" t="s">
        <v>1043</v>
      </c>
      <c r="O78" s="33">
        <f>I78*0.21</f>
        <v>0</v>
      </c>
      <c r="P78">
        <v>3</v>
      </c>
    </row>
    <row r="79" spans="1:16" x14ac:dyDescent="0.25">
      <c r="A79" s="27" t="s">
        <v>71</v>
      </c>
      <c r="B79" s="34"/>
      <c r="E79" s="29" t="s">
        <v>1200</v>
      </c>
      <c r="J79" s="35"/>
    </row>
    <row r="80" spans="1:16" ht="105" x14ac:dyDescent="0.25">
      <c r="A80" s="27" t="s">
        <v>73</v>
      </c>
      <c r="B80" s="34"/>
      <c r="E80" s="36" t="s">
        <v>1201</v>
      </c>
      <c r="J80" s="35"/>
    </row>
    <row r="81" spans="1:16" ht="90" x14ac:dyDescent="0.25">
      <c r="A81" s="27" t="s">
        <v>75</v>
      </c>
      <c r="B81" s="34"/>
      <c r="E81" s="29" t="s">
        <v>1202</v>
      </c>
      <c r="J81" s="35"/>
    </row>
    <row r="82" spans="1:16" ht="30" x14ac:dyDescent="0.25">
      <c r="A82" s="27" t="s">
        <v>66</v>
      </c>
      <c r="B82" s="27">
        <v>19</v>
      </c>
      <c r="C82" s="28" t="s">
        <v>1203</v>
      </c>
      <c r="D82" s="27" t="s">
        <v>84</v>
      </c>
      <c r="E82" s="29" t="s">
        <v>1204</v>
      </c>
      <c r="F82" s="30" t="s">
        <v>332</v>
      </c>
      <c r="G82" s="31">
        <v>126</v>
      </c>
      <c r="H82" s="32">
        <v>0</v>
      </c>
      <c r="I82" s="32">
        <f>ROUND(G82*H82,P4)</f>
        <v>0</v>
      </c>
      <c r="J82" s="30" t="s">
        <v>1043</v>
      </c>
      <c r="O82" s="33">
        <f>I82*0.21</f>
        <v>0</v>
      </c>
      <c r="P82">
        <v>3</v>
      </c>
    </row>
    <row r="83" spans="1:16" x14ac:dyDescent="0.25">
      <c r="A83" s="27" t="s">
        <v>71</v>
      </c>
      <c r="B83" s="34"/>
      <c r="E83" s="29" t="s">
        <v>1205</v>
      </c>
      <c r="J83" s="35"/>
    </row>
    <row r="84" spans="1:16" x14ac:dyDescent="0.25">
      <c r="A84" s="27" t="s">
        <v>73</v>
      </c>
      <c r="B84" s="34"/>
      <c r="E84" s="36" t="s">
        <v>1206</v>
      </c>
      <c r="J84" s="35"/>
    </row>
    <row r="85" spans="1:16" ht="105" x14ac:dyDescent="0.25">
      <c r="A85" s="27" t="s">
        <v>75</v>
      </c>
      <c r="B85" s="34"/>
      <c r="E85" s="29" t="s">
        <v>1072</v>
      </c>
      <c r="J85" s="35"/>
    </row>
    <row r="86" spans="1:16" x14ac:dyDescent="0.25">
      <c r="A86" s="27" t="s">
        <v>66</v>
      </c>
      <c r="B86" s="27">
        <v>20</v>
      </c>
      <c r="C86" s="28" t="s">
        <v>1207</v>
      </c>
      <c r="D86" s="27" t="s">
        <v>84</v>
      </c>
      <c r="E86" s="29" t="s">
        <v>1208</v>
      </c>
      <c r="F86" s="30" t="s">
        <v>332</v>
      </c>
      <c r="G86" s="31">
        <v>703</v>
      </c>
      <c r="H86" s="32">
        <v>0</v>
      </c>
      <c r="I86" s="32">
        <f>ROUND(G86*H86,P4)</f>
        <v>0</v>
      </c>
      <c r="J86" s="30" t="s">
        <v>1043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1209</v>
      </c>
      <c r="J87" s="35"/>
    </row>
    <row r="88" spans="1:16" ht="105" x14ac:dyDescent="0.25">
      <c r="A88" s="27" t="s">
        <v>73</v>
      </c>
      <c r="B88" s="34"/>
      <c r="E88" s="36" t="s">
        <v>1210</v>
      </c>
      <c r="J88" s="35"/>
    </row>
    <row r="89" spans="1:16" ht="255" x14ac:dyDescent="0.25">
      <c r="A89" s="27" t="s">
        <v>75</v>
      </c>
      <c r="B89" s="34"/>
      <c r="E89" s="29" t="s">
        <v>1211</v>
      </c>
      <c r="J89" s="35"/>
    </row>
    <row r="90" spans="1:16" x14ac:dyDescent="0.25">
      <c r="A90" s="27" t="s">
        <v>66</v>
      </c>
      <c r="B90" s="27">
        <v>21</v>
      </c>
      <c r="C90" s="28" t="s">
        <v>1212</v>
      </c>
      <c r="D90" s="27" t="s">
        <v>84</v>
      </c>
      <c r="E90" s="29" t="s">
        <v>1213</v>
      </c>
      <c r="F90" s="30" t="s">
        <v>198</v>
      </c>
      <c r="G90" s="31">
        <v>78.075000000000003</v>
      </c>
      <c r="H90" s="32">
        <v>0</v>
      </c>
      <c r="I90" s="32">
        <f>ROUND(G90*H90,P4)</f>
        <v>0</v>
      </c>
      <c r="J90" s="30" t="s">
        <v>1043</v>
      </c>
      <c r="O90" s="33">
        <f>I90*0.21</f>
        <v>0</v>
      </c>
      <c r="P90">
        <v>3</v>
      </c>
    </row>
    <row r="91" spans="1:16" x14ac:dyDescent="0.25">
      <c r="A91" s="27" t="s">
        <v>71</v>
      </c>
      <c r="B91" s="34"/>
      <c r="E91" s="29" t="s">
        <v>1075</v>
      </c>
      <c r="J91" s="35"/>
    </row>
    <row r="92" spans="1:16" x14ac:dyDescent="0.25">
      <c r="A92" s="27" t="s">
        <v>73</v>
      </c>
      <c r="B92" s="34"/>
      <c r="E92" s="36" t="s">
        <v>1214</v>
      </c>
      <c r="J92" s="35"/>
    </row>
    <row r="93" spans="1:16" ht="409.5" x14ac:dyDescent="0.25">
      <c r="A93" s="27" t="s">
        <v>75</v>
      </c>
      <c r="B93" s="34"/>
      <c r="E93" s="29" t="s">
        <v>1077</v>
      </c>
      <c r="J93" s="35"/>
    </row>
    <row r="94" spans="1:16" x14ac:dyDescent="0.25">
      <c r="A94" s="27" t="s">
        <v>66</v>
      </c>
      <c r="B94" s="27">
        <v>22</v>
      </c>
      <c r="C94" s="28" t="s">
        <v>1078</v>
      </c>
      <c r="D94" s="27" t="s">
        <v>84</v>
      </c>
      <c r="E94" s="29" t="s">
        <v>1079</v>
      </c>
      <c r="F94" s="30" t="s">
        <v>143</v>
      </c>
      <c r="G94" s="31">
        <v>3.0459999999999998</v>
      </c>
      <c r="H94" s="32">
        <v>0</v>
      </c>
      <c r="I94" s="32">
        <f>ROUND(G94*H94,P4)</f>
        <v>0</v>
      </c>
      <c r="J94" s="30" t="s">
        <v>1043</v>
      </c>
      <c r="O94" s="33">
        <f>I94*0.21</f>
        <v>0</v>
      </c>
      <c r="P94">
        <v>3</v>
      </c>
    </row>
    <row r="95" spans="1:16" x14ac:dyDescent="0.25">
      <c r="A95" s="27" t="s">
        <v>71</v>
      </c>
      <c r="B95" s="34"/>
      <c r="E95" s="29" t="s">
        <v>1215</v>
      </c>
      <c r="J95" s="35"/>
    </row>
    <row r="96" spans="1:16" x14ac:dyDescent="0.25">
      <c r="A96" s="27" t="s">
        <v>73</v>
      </c>
      <c r="B96" s="34"/>
      <c r="E96" s="36" t="s">
        <v>1216</v>
      </c>
      <c r="J96" s="35"/>
    </row>
    <row r="97" spans="1:16" ht="375" x14ac:dyDescent="0.25">
      <c r="A97" s="27" t="s">
        <v>75</v>
      </c>
      <c r="B97" s="34"/>
      <c r="E97" s="29" t="s">
        <v>1082</v>
      </c>
      <c r="J97" s="35"/>
    </row>
    <row r="98" spans="1:16" x14ac:dyDescent="0.25">
      <c r="A98" s="27" t="s">
        <v>66</v>
      </c>
      <c r="B98" s="27">
        <v>23</v>
      </c>
      <c r="C98" s="28" t="s">
        <v>1217</v>
      </c>
      <c r="D98" s="27" t="s">
        <v>84</v>
      </c>
      <c r="E98" s="29" t="s">
        <v>1218</v>
      </c>
      <c r="F98" s="30" t="s">
        <v>122</v>
      </c>
      <c r="G98" s="31">
        <v>14</v>
      </c>
      <c r="H98" s="32">
        <v>0</v>
      </c>
      <c r="I98" s="32">
        <f>ROUND(G98*H98,P4)</f>
        <v>0</v>
      </c>
      <c r="J98" s="30" t="s">
        <v>1043</v>
      </c>
      <c r="O98" s="33">
        <f>I98*0.21</f>
        <v>0</v>
      </c>
      <c r="P98">
        <v>3</v>
      </c>
    </row>
    <row r="99" spans="1:16" x14ac:dyDescent="0.25">
      <c r="A99" s="27" t="s">
        <v>71</v>
      </c>
      <c r="B99" s="34"/>
      <c r="E99" s="29" t="s">
        <v>1219</v>
      </c>
      <c r="J99" s="35"/>
    </row>
    <row r="100" spans="1:16" ht="240" x14ac:dyDescent="0.25">
      <c r="A100" s="27" t="s">
        <v>75</v>
      </c>
      <c r="B100" s="34"/>
      <c r="E100" s="29" t="s">
        <v>1220</v>
      </c>
      <c r="J100" s="35"/>
    </row>
    <row r="101" spans="1:16" x14ac:dyDescent="0.25">
      <c r="A101" s="27" t="s">
        <v>66</v>
      </c>
      <c r="B101" s="27">
        <v>24</v>
      </c>
      <c r="C101" s="28" t="s">
        <v>1221</v>
      </c>
      <c r="D101" s="27" t="s">
        <v>84</v>
      </c>
      <c r="E101" s="29" t="s">
        <v>1222</v>
      </c>
      <c r="F101" s="30" t="s">
        <v>165</v>
      </c>
      <c r="G101" s="31">
        <v>292</v>
      </c>
      <c r="H101" s="32">
        <v>0</v>
      </c>
      <c r="I101" s="32">
        <f>ROUND(G101*H101,P4)</f>
        <v>0</v>
      </c>
      <c r="J101" s="30" t="s">
        <v>1043</v>
      </c>
      <c r="O101" s="33">
        <f>I101*0.21</f>
        <v>0</v>
      </c>
      <c r="P101">
        <v>3</v>
      </c>
    </row>
    <row r="102" spans="1:16" x14ac:dyDescent="0.25">
      <c r="A102" s="27" t="s">
        <v>71</v>
      </c>
      <c r="B102" s="34"/>
      <c r="E102" s="29" t="s">
        <v>1223</v>
      </c>
      <c r="J102" s="35"/>
    </row>
    <row r="103" spans="1:16" x14ac:dyDescent="0.25">
      <c r="A103" s="27" t="s">
        <v>73</v>
      </c>
      <c r="B103" s="34"/>
      <c r="E103" s="36" t="s">
        <v>1224</v>
      </c>
      <c r="J103" s="35"/>
    </row>
    <row r="104" spans="1:16" ht="180" x14ac:dyDescent="0.25">
      <c r="A104" s="27" t="s">
        <v>75</v>
      </c>
      <c r="B104" s="34"/>
      <c r="E104" s="29" t="s">
        <v>1225</v>
      </c>
      <c r="J104" s="35"/>
    </row>
    <row r="105" spans="1:16" x14ac:dyDescent="0.25">
      <c r="A105" s="27" t="s">
        <v>66</v>
      </c>
      <c r="B105" s="27">
        <v>25</v>
      </c>
      <c r="C105" s="28" t="s">
        <v>1226</v>
      </c>
      <c r="D105" s="27" t="s">
        <v>84</v>
      </c>
      <c r="E105" s="29" t="s">
        <v>1227</v>
      </c>
      <c r="F105" s="30" t="s">
        <v>165</v>
      </c>
      <c r="G105" s="31">
        <v>146</v>
      </c>
      <c r="H105" s="32">
        <v>0</v>
      </c>
      <c r="I105" s="32">
        <f>ROUND(G105*H105,P4)</f>
        <v>0</v>
      </c>
      <c r="J105" s="30" t="s">
        <v>1043</v>
      </c>
      <c r="O105" s="33">
        <f>I105*0.21</f>
        <v>0</v>
      </c>
      <c r="P105">
        <v>3</v>
      </c>
    </row>
    <row r="106" spans="1:16" x14ac:dyDescent="0.25">
      <c r="A106" s="27" t="s">
        <v>71</v>
      </c>
      <c r="B106" s="34"/>
      <c r="E106" s="29" t="s">
        <v>1228</v>
      </c>
      <c r="J106" s="35"/>
    </row>
    <row r="107" spans="1:16" x14ac:dyDescent="0.25">
      <c r="A107" s="27" t="s">
        <v>73</v>
      </c>
      <c r="B107" s="34"/>
      <c r="E107" s="36" t="s">
        <v>1229</v>
      </c>
      <c r="J107" s="35"/>
    </row>
    <row r="108" spans="1:16" ht="180" x14ac:dyDescent="0.25">
      <c r="A108" s="27" t="s">
        <v>75</v>
      </c>
      <c r="B108" s="34"/>
      <c r="E108" s="29" t="s">
        <v>1230</v>
      </c>
      <c r="J108" s="35"/>
    </row>
    <row r="109" spans="1:16" x14ac:dyDescent="0.25">
      <c r="A109" s="21" t="s">
        <v>63</v>
      </c>
      <c r="B109" s="22"/>
      <c r="C109" s="23" t="s">
        <v>1083</v>
      </c>
      <c r="D109" s="24"/>
      <c r="E109" s="21" t="s">
        <v>1084</v>
      </c>
      <c r="F109" s="24"/>
      <c r="G109" s="24"/>
      <c r="H109" s="24"/>
      <c r="I109" s="25">
        <f>SUMIFS(I110:I125,A110:A125,"P")</f>
        <v>0</v>
      </c>
      <c r="J109" s="26"/>
    </row>
    <row r="110" spans="1:16" x14ac:dyDescent="0.25">
      <c r="A110" s="27" t="s">
        <v>66</v>
      </c>
      <c r="B110" s="27">
        <v>26</v>
      </c>
      <c r="C110" s="28" t="s">
        <v>1085</v>
      </c>
      <c r="D110" s="27" t="s">
        <v>84</v>
      </c>
      <c r="E110" s="29" t="s">
        <v>1086</v>
      </c>
      <c r="F110" s="30" t="s">
        <v>198</v>
      </c>
      <c r="G110" s="31">
        <v>8.7769999999999992</v>
      </c>
      <c r="H110" s="32">
        <v>0</v>
      </c>
      <c r="I110" s="32">
        <f>ROUND(G110*H110,P4)</f>
        <v>0</v>
      </c>
      <c r="J110" s="30" t="s">
        <v>1043</v>
      </c>
      <c r="O110" s="33">
        <f>I110*0.21</f>
        <v>0</v>
      </c>
      <c r="P110">
        <v>3</v>
      </c>
    </row>
    <row r="111" spans="1:16" x14ac:dyDescent="0.25">
      <c r="A111" s="27" t="s">
        <v>71</v>
      </c>
      <c r="B111" s="34"/>
      <c r="E111" s="29" t="s">
        <v>1087</v>
      </c>
      <c r="J111" s="35"/>
    </row>
    <row r="112" spans="1:16" x14ac:dyDescent="0.25">
      <c r="A112" s="27" t="s">
        <v>73</v>
      </c>
      <c r="B112" s="34"/>
      <c r="E112" s="36" t="s">
        <v>1231</v>
      </c>
      <c r="J112" s="35"/>
    </row>
    <row r="113" spans="1:16" ht="409.5" x14ac:dyDescent="0.25">
      <c r="A113" s="27" t="s">
        <v>75</v>
      </c>
      <c r="B113" s="34"/>
      <c r="E113" s="29" t="s">
        <v>1077</v>
      </c>
      <c r="J113" s="35"/>
    </row>
    <row r="114" spans="1:16" x14ac:dyDescent="0.25">
      <c r="A114" s="27" t="s">
        <v>66</v>
      </c>
      <c r="B114" s="27">
        <v>27</v>
      </c>
      <c r="C114" s="28" t="s">
        <v>1089</v>
      </c>
      <c r="D114" s="27" t="s">
        <v>84</v>
      </c>
      <c r="E114" s="29" t="s">
        <v>1090</v>
      </c>
      <c r="F114" s="30" t="s">
        <v>143</v>
      </c>
      <c r="G114" s="31">
        <v>1.4039999999999999</v>
      </c>
      <c r="H114" s="32">
        <v>0</v>
      </c>
      <c r="I114" s="32">
        <f>ROUND(G114*H114,P4)</f>
        <v>0</v>
      </c>
      <c r="J114" s="30" t="s">
        <v>1043</v>
      </c>
      <c r="O114" s="33">
        <f>I114*0.21</f>
        <v>0</v>
      </c>
      <c r="P114">
        <v>3</v>
      </c>
    </row>
    <row r="115" spans="1:16" x14ac:dyDescent="0.25">
      <c r="A115" s="27" t="s">
        <v>71</v>
      </c>
      <c r="B115" s="34"/>
      <c r="E115" s="29" t="s">
        <v>1091</v>
      </c>
      <c r="J115" s="35"/>
    </row>
    <row r="116" spans="1:16" x14ac:dyDescent="0.25">
      <c r="A116" s="27" t="s">
        <v>73</v>
      </c>
      <c r="B116" s="34"/>
      <c r="E116" s="36" t="s">
        <v>1232</v>
      </c>
      <c r="J116" s="35"/>
    </row>
    <row r="117" spans="1:16" ht="375" x14ac:dyDescent="0.25">
      <c r="A117" s="27" t="s">
        <v>75</v>
      </c>
      <c r="B117" s="34"/>
      <c r="E117" s="29" t="s">
        <v>1093</v>
      </c>
      <c r="J117" s="35"/>
    </row>
    <row r="118" spans="1:16" ht="30" x14ac:dyDescent="0.25">
      <c r="A118" s="27" t="s">
        <v>66</v>
      </c>
      <c r="B118" s="27">
        <v>28</v>
      </c>
      <c r="C118" s="28" t="s">
        <v>1094</v>
      </c>
      <c r="D118" s="27" t="s">
        <v>84</v>
      </c>
      <c r="E118" s="29" t="s">
        <v>1095</v>
      </c>
      <c r="F118" s="30" t="s">
        <v>198</v>
      </c>
      <c r="G118" s="31">
        <v>51.38</v>
      </c>
      <c r="H118" s="32">
        <v>0</v>
      </c>
      <c r="I118" s="32">
        <f>ROUND(G118*H118,P4)</f>
        <v>0</v>
      </c>
      <c r="J118" s="30" t="s">
        <v>1043</v>
      </c>
      <c r="O118" s="33">
        <f>I118*0.21</f>
        <v>0</v>
      </c>
      <c r="P118">
        <v>3</v>
      </c>
    </row>
    <row r="119" spans="1:16" x14ac:dyDescent="0.25">
      <c r="A119" s="27" t="s">
        <v>71</v>
      </c>
      <c r="B119" s="34"/>
      <c r="E119" s="29" t="s">
        <v>1233</v>
      </c>
      <c r="J119" s="35"/>
    </row>
    <row r="120" spans="1:16" x14ac:dyDescent="0.25">
      <c r="A120" s="27" t="s">
        <v>73</v>
      </c>
      <c r="B120" s="34"/>
      <c r="E120" s="36" t="s">
        <v>1234</v>
      </c>
      <c r="J120" s="35"/>
    </row>
    <row r="121" spans="1:16" ht="409.5" x14ac:dyDescent="0.25">
      <c r="A121" s="27" t="s">
        <v>75</v>
      </c>
      <c r="B121" s="34"/>
      <c r="E121" s="29" t="s">
        <v>1077</v>
      </c>
      <c r="J121" s="35"/>
    </row>
    <row r="122" spans="1:16" x14ac:dyDescent="0.25">
      <c r="A122" s="27" t="s">
        <v>66</v>
      </c>
      <c r="B122" s="27">
        <v>29</v>
      </c>
      <c r="C122" s="28" t="s">
        <v>1098</v>
      </c>
      <c r="D122" s="27" t="s">
        <v>84</v>
      </c>
      <c r="E122" s="29" t="s">
        <v>1099</v>
      </c>
      <c r="F122" s="30" t="s">
        <v>143</v>
      </c>
      <c r="G122" s="31">
        <v>8.2210000000000001</v>
      </c>
      <c r="H122" s="32">
        <v>0</v>
      </c>
      <c r="I122" s="32">
        <f>ROUND(G122*H122,P4)</f>
        <v>0</v>
      </c>
      <c r="J122" s="30" t="s">
        <v>1043</v>
      </c>
      <c r="O122" s="33">
        <f>I122*0.21</f>
        <v>0</v>
      </c>
      <c r="P122">
        <v>3</v>
      </c>
    </row>
    <row r="123" spans="1:16" x14ac:dyDescent="0.25">
      <c r="A123" s="27" t="s">
        <v>71</v>
      </c>
      <c r="B123" s="34"/>
      <c r="E123" s="29" t="s">
        <v>1100</v>
      </c>
      <c r="J123" s="35"/>
    </row>
    <row r="124" spans="1:16" x14ac:dyDescent="0.25">
      <c r="A124" s="27" t="s">
        <v>73</v>
      </c>
      <c r="B124" s="34"/>
      <c r="E124" s="36" t="s">
        <v>1235</v>
      </c>
      <c r="J124" s="35"/>
    </row>
    <row r="125" spans="1:16" ht="375" x14ac:dyDescent="0.25">
      <c r="A125" s="27" t="s">
        <v>75</v>
      </c>
      <c r="B125" s="34"/>
      <c r="E125" s="29" t="s">
        <v>1093</v>
      </c>
      <c r="J125" s="35"/>
    </row>
    <row r="126" spans="1:16" x14ac:dyDescent="0.25">
      <c r="A126" s="21" t="s">
        <v>63</v>
      </c>
      <c r="B126" s="22"/>
      <c r="C126" s="23" t="s">
        <v>625</v>
      </c>
      <c r="D126" s="24"/>
      <c r="E126" s="21" t="s">
        <v>626</v>
      </c>
      <c r="F126" s="24"/>
      <c r="G126" s="24"/>
      <c r="H126" s="24"/>
      <c r="I126" s="25">
        <f>SUMIFS(I127:I134,A127:A134,"P")</f>
        <v>0</v>
      </c>
      <c r="J126" s="26"/>
    </row>
    <row r="127" spans="1:16" x14ac:dyDescent="0.25">
      <c r="A127" s="27" t="s">
        <v>66</v>
      </c>
      <c r="B127" s="27">
        <v>30</v>
      </c>
      <c r="C127" s="28" t="s">
        <v>1102</v>
      </c>
      <c r="D127" s="27" t="s">
        <v>84</v>
      </c>
      <c r="E127" s="29" t="s">
        <v>1103</v>
      </c>
      <c r="F127" s="30" t="s">
        <v>332</v>
      </c>
      <c r="G127" s="31">
        <v>9.5</v>
      </c>
      <c r="H127" s="32">
        <v>0</v>
      </c>
      <c r="I127" s="32">
        <f>ROUND(G127*H127,P4)</f>
        <v>0</v>
      </c>
      <c r="J127" s="30" t="s">
        <v>1043</v>
      </c>
      <c r="O127" s="33">
        <f>I127*0.21</f>
        <v>0</v>
      </c>
      <c r="P127">
        <v>3</v>
      </c>
    </row>
    <row r="128" spans="1:16" x14ac:dyDescent="0.25">
      <c r="A128" s="27" t="s">
        <v>71</v>
      </c>
      <c r="B128" s="34"/>
      <c r="E128" s="29" t="s">
        <v>1104</v>
      </c>
      <c r="J128" s="35"/>
    </row>
    <row r="129" spans="1:16" x14ac:dyDescent="0.25">
      <c r="A129" s="27" t="s">
        <v>73</v>
      </c>
      <c r="B129" s="34"/>
      <c r="E129" s="36" t="s">
        <v>1236</v>
      </c>
      <c r="J129" s="35"/>
    </row>
    <row r="130" spans="1:16" ht="120" x14ac:dyDescent="0.25">
      <c r="A130" s="27" t="s">
        <v>75</v>
      </c>
      <c r="B130" s="34"/>
      <c r="E130" s="29" t="s">
        <v>1106</v>
      </c>
      <c r="J130" s="35"/>
    </row>
    <row r="131" spans="1:16" x14ac:dyDescent="0.25">
      <c r="A131" s="27" t="s">
        <v>66</v>
      </c>
      <c r="B131" s="27">
        <v>31</v>
      </c>
      <c r="C131" s="28" t="s">
        <v>627</v>
      </c>
      <c r="D131" s="27" t="s">
        <v>84</v>
      </c>
      <c r="E131" s="29" t="s">
        <v>628</v>
      </c>
      <c r="F131" s="30" t="s">
        <v>198</v>
      </c>
      <c r="G131" s="31">
        <v>44.527999999999999</v>
      </c>
      <c r="H131" s="32">
        <v>0</v>
      </c>
      <c r="I131" s="32">
        <f>ROUND(G131*H131,P4)</f>
        <v>0</v>
      </c>
      <c r="J131" s="30" t="s">
        <v>1043</v>
      </c>
      <c r="O131" s="33">
        <f>I131*0.21</f>
        <v>0</v>
      </c>
      <c r="P131">
        <v>3</v>
      </c>
    </row>
    <row r="132" spans="1:16" x14ac:dyDescent="0.25">
      <c r="A132" s="27" t="s">
        <v>71</v>
      </c>
      <c r="B132" s="34"/>
      <c r="E132" s="29" t="s">
        <v>1107</v>
      </c>
      <c r="J132" s="35"/>
    </row>
    <row r="133" spans="1:16" ht="45" x14ac:dyDescent="0.25">
      <c r="A133" s="27" t="s">
        <v>73</v>
      </c>
      <c r="B133" s="34"/>
      <c r="E133" s="36" t="s">
        <v>1237</v>
      </c>
      <c r="J133" s="35"/>
    </row>
    <row r="134" spans="1:16" ht="409.5" x14ac:dyDescent="0.25">
      <c r="A134" s="27" t="s">
        <v>75</v>
      </c>
      <c r="B134" s="34"/>
      <c r="E134" s="29" t="s">
        <v>624</v>
      </c>
      <c r="J134" s="35"/>
    </row>
    <row r="135" spans="1:16" x14ac:dyDescent="0.25">
      <c r="A135" s="21" t="s">
        <v>63</v>
      </c>
      <c r="B135" s="22"/>
      <c r="C135" s="23" t="s">
        <v>1115</v>
      </c>
      <c r="D135" s="24"/>
      <c r="E135" s="21" t="s">
        <v>1116</v>
      </c>
      <c r="F135" s="24"/>
      <c r="G135" s="24"/>
      <c r="H135" s="24"/>
      <c r="I135" s="25">
        <f>SUMIFS(I136:I139,A136:A139,"P")</f>
        <v>0</v>
      </c>
      <c r="J135" s="26"/>
    </row>
    <row r="136" spans="1:16" x14ac:dyDescent="0.25">
      <c r="A136" s="27" t="s">
        <v>66</v>
      </c>
      <c r="B136" s="27">
        <v>32</v>
      </c>
      <c r="C136" s="28" t="s">
        <v>1117</v>
      </c>
      <c r="D136" s="27" t="s">
        <v>84</v>
      </c>
      <c r="E136" s="29" t="s">
        <v>1118</v>
      </c>
      <c r="F136" s="30" t="s">
        <v>165</v>
      </c>
      <c r="G136" s="31">
        <v>21.9</v>
      </c>
      <c r="H136" s="32">
        <v>0</v>
      </c>
      <c r="I136" s="32">
        <f>ROUND(G136*H136,P4)</f>
        <v>0</v>
      </c>
      <c r="J136" s="30" t="s">
        <v>1043</v>
      </c>
      <c r="O136" s="33">
        <f>I136*0.21</f>
        <v>0</v>
      </c>
      <c r="P136">
        <v>3</v>
      </c>
    </row>
    <row r="137" spans="1:16" x14ac:dyDescent="0.25">
      <c r="A137" s="27" t="s">
        <v>71</v>
      </c>
      <c r="B137" s="34"/>
      <c r="E137" s="40" t="s">
        <v>84</v>
      </c>
      <c r="J137" s="35"/>
    </row>
    <row r="138" spans="1:16" x14ac:dyDescent="0.25">
      <c r="A138" s="27" t="s">
        <v>73</v>
      </c>
      <c r="B138" s="34"/>
      <c r="E138" s="36" t="s">
        <v>1238</v>
      </c>
      <c r="J138" s="35"/>
    </row>
    <row r="139" spans="1:16" ht="60" x14ac:dyDescent="0.25">
      <c r="A139" s="27" t="s">
        <v>75</v>
      </c>
      <c r="B139" s="34"/>
      <c r="E139" s="29" t="s">
        <v>1120</v>
      </c>
      <c r="J139" s="35"/>
    </row>
    <row r="140" spans="1:16" x14ac:dyDescent="0.25">
      <c r="A140" s="21" t="s">
        <v>63</v>
      </c>
      <c r="B140" s="22"/>
      <c r="C140" s="23" t="s">
        <v>690</v>
      </c>
      <c r="D140" s="24"/>
      <c r="E140" s="21" t="s">
        <v>691</v>
      </c>
      <c r="F140" s="24"/>
      <c r="G140" s="24"/>
      <c r="H140" s="24"/>
      <c r="I140" s="25">
        <f>SUMIFS(I141:I148,A141:A148,"P")</f>
        <v>0</v>
      </c>
      <c r="J140" s="26"/>
    </row>
    <row r="141" spans="1:16" ht="30" x14ac:dyDescent="0.25">
      <c r="A141" s="27" t="s">
        <v>66</v>
      </c>
      <c r="B141" s="27">
        <v>33</v>
      </c>
      <c r="C141" s="28" t="s">
        <v>1121</v>
      </c>
      <c r="D141" s="27" t="s">
        <v>84</v>
      </c>
      <c r="E141" s="29" t="s">
        <v>1122</v>
      </c>
      <c r="F141" s="30" t="s">
        <v>165</v>
      </c>
      <c r="G141" s="31">
        <v>5.5</v>
      </c>
      <c r="H141" s="32">
        <v>0</v>
      </c>
      <c r="I141" s="32">
        <f>ROUND(G141*H141,P4)</f>
        <v>0</v>
      </c>
      <c r="J141" s="30" t="s">
        <v>1043</v>
      </c>
      <c r="O141" s="33">
        <f>I141*0.21</f>
        <v>0</v>
      </c>
      <c r="P141">
        <v>3</v>
      </c>
    </row>
    <row r="142" spans="1:16" x14ac:dyDescent="0.25">
      <c r="A142" s="27" t="s">
        <v>71</v>
      </c>
      <c r="B142" s="34"/>
      <c r="E142" s="29" t="s">
        <v>1123</v>
      </c>
      <c r="J142" s="35"/>
    </row>
    <row r="143" spans="1:16" x14ac:dyDescent="0.25">
      <c r="A143" s="27" t="s">
        <v>73</v>
      </c>
      <c r="B143" s="34"/>
      <c r="E143" s="36" t="s">
        <v>1239</v>
      </c>
      <c r="J143" s="35"/>
    </row>
    <row r="144" spans="1:16" ht="285" x14ac:dyDescent="0.25">
      <c r="A144" s="27" t="s">
        <v>75</v>
      </c>
      <c r="B144" s="34"/>
      <c r="E144" s="29" t="s">
        <v>696</v>
      </c>
      <c r="J144" s="35"/>
    </row>
    <row r="145" spans="1:16" x14ac:dyDescent="0.25">
      <c r="A145" s="27" t="s">
        <v>66</v>
      </c>
      <c r="B145" s="27">
        <v>34</v>
      </c>
      <c r="C145" s="28" t="s">
        <v>1125</v>
      </c>
      <c r="D145" s="27" t="s">
        <v>84</v>
      </c>
      <c r="E145" s="29" t="s">
        <v>1126</v>
      </c>
      <c r="F145" s="30" t="s">
        <v>165</v>
      </c>
      <c r="G145" s="31">
        <v>634.20500000000004</v>
      </c>
      <c r="H145" s="32">
        <v>0</v>
      </c>
      <c r="I145" s="32">
        <f>ROUND(G145*H145,P4)</f>
        <v>0</v>
      </c>
      <c r="J145" s="30" t="s">
        <v>1043</v>
      </c>
      <c r="O145" s="33">
        <f>I145*0.21</f>
        <v>0</v>
      </c>
      <c r="P145">
        <v>3</v>
      </c>
    </row>
    <row r="146" spans="1:16" ht="30" x14ac:dyDescent="0.25">
      <c r="A146" s="27" t="s">
        <v>71</v>
      </c>
      <c r="B146" s="34"/>
      <c r="E146" s="29" t="s">
        <v>1127</v>
      </c>
      <c r="J146" s="35"/>
    </row>
    <row r="147" spans="1:16" ht="60" x14ac:dyDescent="0.25">
      <c r="A147" s="27" t="s">
        <v>73</v>
      </c>
      <c r="B147" s="34"/>
      <c r="E147" s="36" t="s">
        <v>1240</v>
      </c>
      <c r="J147" s="35"/>
    </row>
    <row r="148" spans="1:16" ht="75" x14ac:dyDescent="0.25">
      <c r="A148" s="27" t="s">
        <v>75</v>
      </c>
      <c r="B148" s="34"/>
      <c r="E148" s="29" t="s">
        <v>1129</v>
      </c>
      <c r="J148" s="35"/>
    </row>
    <row r="149" spans="1:16" x14ac:dyDescent="0.25">
      <c r="A149" s="21" t="s">
        <v>63</v>
      </c>
      <c r="B149" s="22"/>
      <c r="C149" s="23" t="s">
        <v>430</v>
      </c>
      <c r="D149" s="24"/>
      <c r="E149" s="21" t="s">
        <v>431</v>
      </c>
      <c r="F149" s="24"/>
      <c r="G149" s="24"/>
      <c r="H149" s="24"/>
      <c r="I149" s="25">
        <f>SUMIFS(I150:I167,A150:A167,"P")</f>
        <v>0</v>
      </c>
      <c r="J149" s="26"/>
    </row>
    <row r="150" spans="1:16" x14ac:dyDescent="0.25">
      <c r="A150" s="27" t="s">
        <v>66</v>
      </c>
      <c r="B150" s="27">
        <v>35</v>
      </c>
      <c r="C150" s="28" t="s">
        <v>1144</v>
      </c>
      <c r="D150" s="27" t="s">
        <v>84</v>
      </c>
      <c r="E150" s="29" t="s">
        <v>1145</v>
      </c>
      <c r="F150" s="30" t="s">
        <v>332</v>
      </c>
      <c r="G150" s="31">
        <v>73.3</v>
      </c>
      <c r="H150" s="32">
        <v>0</v>
      </c>
      <c r="I150" s="32">
        <f>ROUND(G150*H150,P4)</f>
        <v>0</v>
      </c>
      <c r="J150" s="30" t="s">
        <v>1043</v>
      </c>
      <c r="O150" s="33">
        <f>I150*0.21</f>
        <v>0</v>
      </c>
      <c r="P150">
        <v>3</v>
      </c>
    </row>
    <row r="151" spans="1:16" ht="30" x14ac:dyDescent="0.25">
      <c r="A151" s="27" t="s">
        <v>71</v>
      </c>
      <c r="B151" s="34"/>
      <c r="E151" s="29" t="s">
        <v>1146</v>
      </c>
      <c r="J151" s="35"/>
    </row>
    <row r="152" spans="1:16" ht="120" x14ac:dyDescent="0.25">
      <c r="A152" s="27" t="s">
        <v>75</v>
      </c>
      <c r="B152" s="34"/>
      <c r="E152" s="29" t="s">
        <v>1147</v>
      </c>
      <c r="J152" s="35"/>
    </row>
    <row r="153" spans="1:16" x14ac:dyDescent="0.25">
      <c r="A153" s="27" t="s">
        <v>66</v>
      </c>
      <c r="B153" s="27">
        <v>36</v>
      </c>
      <c r="C153" s="28" t="s">
        <v>1148</v>
      </c>
      <c r="D153" s="27" t="s">
        <v>84</v>
      </c>
      <c r="E153" s="29" t="s">
        <v>1149</v>
      </c>
      <c r="F153" s="30" t="s">
        <v>122</v>
      </c>
      <c r="G153" s="31">
        <v>14</v>
      </c>
      <c r="H153" s="32">
        <v>0</v>
      </c>
      <c r="I153" s="32">
        <f>ROUND(G153*H153,P4)</f>
        <v>0</v>
      </c>
      <c r="J153" s="30" t="s">
        <v>1043</v>
      </c>
      <c r="O153" s="33">
        <f>I153*0.21</f>
        <v>0</v>
      </c>
      <c r="P153">
        <v>3</v>
      </c>
    </row>
    <row r="154" spans="1:16" ht="30" x14ac:dyDescent="0.25">
      <c r="A154" s="27" t="s">
        <v>71</v>
      </c>
      <c r="B154" s="34"/>
      <c r="E154" s="29" t="s">
        <v>1150</v>
      </c>
      <c r="J154" s="35"/>
    </row>
    <row r="155" spans="1:16" x14ac:dyDescent="0.25">
      <c r="A155" s="27" t="s">
        <v>73</v>
      </c>
      <c r="B155" s="34"/>
      <c r="E155" s="36" t="s">
        <v>1241</v>
      </c>
      <c r="J155" s="35"/>
    </row>
    <row r="156" spans="1:16" ht="75" x14ac:dyDescent="0.25">
      <c r="A156" s="27" t="s">
        <v>75</v>
      </c>
      <c r="B156" s="34"/>
      <c r="E156" s="29" t="s">
        <v>1152</v>
      </c>
      <c r="J156" s="35"/>
    </row>
    <row r="157" spans="1:16" x14ac:dyDescent="0.25">
      <c r="A157" s="27" t="s">
        <v>66</v>
      </c>
      <c r="B157" s="27">
        <v>37</v>
      </c>
      <c r="C157" s="28" t="s">
        <v>1153</v>
      </c>
      <c r="D157" s="27" t="s">
        <v>84</v>
      </c>
      <c r="E157" s="29" t="s">
        <v>1154</v>
      </c>
      <c r="F157" s="30" t="s">
        <v>122</v>
      </c>
      <c r="G157" s="31">
        <v>1</v>
      </c>
      <c r="H157" s="32">
        <v>0</v>
      </c>
      <c r="I157" s="32">
        <f>ROUND(G157*H157,P4)</f>
        <v>0</v>
      </c>
      <c r="J157" s="30" t="s">
        <v>1043</v>
      </c>
      <c r="O157" s="33">
        <f>I157*0.21</f>
        <v>0</v>
      </c>
      <c r="P157">
        <v>3</v>
      </c>
    </row>
    <row r="158" spans="1:16" x14ac:dyDescent="0.25">
      <c r="A158" s="27" t="s">
        <v>71</v>
      </c>
      <c r="B158" s="34"/>
      <c r="E158" s="29" t="s">
        <v>1155</v>
      </c>
      <c r="J158" s="35"/>
    </row>
    <row r="159" spans="1:16" ht="90" x14ac:dyDescent="0.25">
      <c r="A159" s="27" t="s">
        <v>75</v>
      </c>
      <c r="B159" s="34"/>
      <c r="E159" s="29" t="s">
        <v>1156</v>
      </c>
      <c r="J159" s="35"/>
    </row>
    <row r="160" spans="1:16" x14ac:dyDescent="0.25">
      <c r="A160" s="27" t="s">
        <v>66</v>
      </c>
      <c r="B160" s="27">
        <v>38</v>
      </c>
      <c r="C160" s="28" t="s">
        <v>1157</v>
      </c>
      <c r="D160" s="27" t="s">
        <v>84</v>
      </c>
      <c r="E160" s="29" t="s">
        <v>1158</v>
      </c>
      <c r="F160" s="30" t="s">
        <v>165</v>
      </c>
      <c r="G160" s="31">
        <v>4.5199999999999996</v>
      </c>
      <c r="H160" s="32">
        <v>0</v>
      </c>
      <c r="I160" s="32">
        <f>ROUND(G160*H160,P4)</f>
        <v>0</v>
      </c>
      <c r="J160" s="30" t="s">
        <v>1043</v>
      </c>
      <c r="O160" s="33">
        <f>I160*0.21</f>
        <v>0</v>
      </c>
      <c r="P160">
        <v>3</v>
      </c>
    </row>
    <row r="161" spans="1:16" x14ac:dyDescent="0.25">
      <c r="A161" s="27" t="s">
        <v>71</v>
      </c>
      <c r="B161" s="34"/>
      <c r="E161" s="29" t="s">
        <v>1159</v>
      </c>
      <c r="J161" s="35"/>
    </row>
    <row r="162" spans="1:16" x14ac:dyDescent="0.25">
      <c r="A162" s="27" t="s">
        <v>73</v>
      </c>
      <c r="B162" s="34"/>
      <c r="E162" s="36" t="s">
        <v>1242</v>
      </c>
      <c r="J162" s="35"/>
    </row>
    <row r="163" spans="1:16" ht="90" x14ac:dyDescent="0.25">
      <c r="A163" s="27" t="s">
        <v>75</v>
      </c>
      <c r="B163" s="34"/>
      <c r="E163" s="29" t="s">
        <v>1161</v>
      </c>
      <c r="J163" s="35"/>
    </row>
    <row r="164" spans="1:16" ht="30" x14ac:dyDescent="0.25">
      <c r="A164" s="27" t="s">
        <v>66</v>
      </c>
      <c r="B164" s="27">
        <v>39</v>
      </c>
      <c r="C164" s="28" t="s">
        <v>1162</v>
      </c>
      <c r="D164" s="27" t="s">
        <v>84</v>
      </c>
      <c r="E164" s="29" t="s">
        <v>1163</v>
      </c>
      <c r="F164" s="30" t="s">
        <v>332</v>
      </c>
      <c r="G164" s="31">
        <v>15.5</v>
      </c>
      <c r="H164" s="32">
        <v>0</v>
      </c>
      <c r="I164" s="32">
        <f>ROUND(G164*H164,P4)</f>
        <v>0</v>
      </c>
      <c r="J164" s="30" t="s">
        <v>1043</v>
      </c>
      <c r="O164" s="33">
        <f>I164*0.21</f>
        <v>0</v>
      </c>
      <c r="P164">
        <v>3</v>
      </c>
    </row>
    <row r="165" spans="1:16" x14ac:dyDescent="0.25">
      <c r="A165" s="27" t="s">
        <v>71</v>
      </c>
      <c r="B165" s="34"/>
      <c r="E165" s="29" t="s">
        <v>1159</v>
      </c>
      <c r="J165" s="35"/>
    </row>
    <row r="166" spans="1:16" x14ac:dyDescent="0.25">
      <c r="A166" s="27" t="s">
        <v>73</v>
      </c>
      <c r="B166" s="34"/>
      <c r="E166" s="36" t="s">
        <v>1243</v>
      </c>
      <c r="J166" s="35"/>
    </row>
    <row r="167" spans="1:16" ht="90" x14ac:dyDescent="0.25">
      <c r="A167" s="27" t="s">
        <v>75</v>
      </c>
      <c r="B167" s="37"/>
      <c r="C167" s="38"/>
      <c r="D167" s="38"/>
      <c r="E167" s="29" t="s">
        <v>528</v>
      </c>
      <c r="F167" s="38"/>
      <c r="G167" s="38"/>
      <c r="H167" s="38"/>
      <c r="I167" s="38"/>
      <c r="J167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Rekapitulace</vt:lpstr>
      <vt:lpstr>000</vt:lpstr>
      <vt:lpstr>101</vt:lpstr>
      <vt:lpstr>111</vt:lpstr>
      <vt:lpstr>121</vt:lpstr>
      <vt:lpstr>171.1</vt:lpstr>
      <vt:lpstr>171.2</vt:lpstr>
      <vt:lpstr>211</vt:lpstr>
      <vt:lpstr>212</vt:lpstr>
      <vt:lpstr>301.1</vt:lpstr>
      <vt:lpstr>301.2</vt:lpstr>
      <vt:lpstr>302</vt:lpstr>
      <vt:lpstr>431</vt:lpstr>
      <vt:lpstr>452</vt:lpstr>
      <vt:lpstr>501</vt:lpstr>
      <vt:lpstr>701</vt:lpstr>
      <vt:lpstr>801</vt:lpstr>
      <vt:lpstr>802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aspe-pha</dc:creator>
  <cp:lastModifiedBy>Martina Krouparová</cp:lastModifiedBy>
  <dcterms:created xsi:type="dcterms:W3CDTF">2025-04-09T09:03:38Z</dcterms:created>
  <dcterms:modified xsi:type="dcterms:W3CDTF">2025-04-09T09:07:05Z</dcterms:modified>
</cp:coreProperties>
</file>