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 Midakon s.r.o\Akce\2023\23_35_Mníšek pod Brdy\Rozpočet\čistopis aktualizace recyklační skládky\"/>
    </mc:Choice>
  </mc:AlternateContent>
  <bookViews>
    <workbookView xWindow="0" yWindow="0" windowWidth="0" windowHeight="0"/>
  </bookViews>
  <sheets>
    <sheet name="Rekapitulace" sheetId="6" r:id="rId1"/>
    <sheet name="SO 000" sheetId="2" r:id="rId2"/>
    <sheet name="SO 201.0" sheetId="3" r:id="rId3"/>
    <sheet name="SO 201.1a" sheetId="4" r:id="rId4"/>
    <sheet name="SO 201.1b" sheetId="5" r:id="rId5"/>
  </sheets>
  <calcPr/>
</workbook>
</file>

<file path=xl/calcChain.xml><?xml version="1.0" encoding="utf-8"?>
<calcChain xmlns="http://schemas.openxmlformats.org/spreadsheetml/2006/main">
  <c i="6" l="1" r="E13"/>
  <c r="D13"/>
  <c r="C13"/>
  <c r="E12"/>
  <c r="D12"/>
  <c r="C12"/>
  <c r="E11"/>
  <c r="D11"/>
  <c r="C11"/>
  <c r="E10"/>
  <c r="D10"/>
  <c r="C10"/>
  <c r="C7"/>
  <c r="C6"/>
  <c i="5" r="I3"/>
  <c r="I92"/>
  <c r="O93"/>
  <c r="I93"/>
  <c r="I75"/>
  <c r="O88"/>
  <c r="I88"/>
  <c r="O84"/>
  <c r="I84"/>
  <c r="O80"/>
  <c r="I80"/>
  <c r="O76"/>
  <c r="I76"/>
  <c r="I58"/>
  <c r="O71"/>
  <c r="I71"/>
  <c r="O67"/>
  <c r="I67"/>
  <c r="O63"/>
  <c r="I63"/>
  <c r="O59"/>
  <c r="I59"/>
  <c r="I33"/>
  <c r="O54"/>
  <c r="I54"/>
  <c r="O50"/>
  <c r="I50"/>
  <c r="O46"/>
  <c r="I46"/>
  <c r="O42"/>
  <c r="I42"/>
  <c r="O38"/>
  <c r="I38"/>
  <c r="O34"/>
  <c r="I34"/>
  <c r="I8"/>
  <c r="O29"/>
  <c r="I29"/>
  <c r="O25"/>
  <c r="I25"/>
  <c r="O21"/>
  <c r="I21"/>
  <c r="O17"/>
  <c r="I17"/>
  <c r="O13"/>
  <c r="I13"/>
  <c r="O9"/>
  <c r="I9"/>
  <c i="4" r="I3"/>
  <c r="I218"/>
  <c r="O252"/>
  <c r="I252"/>
  <c r="O248"/>
  <c r="I248"/>
  <c r="O244"/>
  <c r="I244"/>
  <c r="O240"/>
  <c r="I240"/>
  <c r="O236"/>
  <c r="I236"/>
  <c r="O232"/>
  <c r="I232"/>
  <c r="O229"/>
  <c r="I229"/>
  <c r="O226"/>
  <c r="I226"/>
  <c r="O223"/>
  <c r="I223"/>
  <c r="O219"/>
  <c r="I219"/>
  <c r="I205"/>
  <c r="O214"/>
  <c r="I214"/>
  <c r="O210"/>
  <c r="I210"/>
  <c r="O206"/>
  <c r="I206"/>
  <c r="I164"/>
  <c r="O201"/>
  <c r="I201"/>
  <c r="O197"/>
  <c r="I197"/>
  <c r="O193"/>
  <c r="I193"/>
  <c r="O189"/>
  <c r="I189"/>
  <c r="O185"/>
  <c r="I185"/>
  <c r="O181"/>
  <c r="I181"/>
  <c r="O177"/>
  <c r="I177"/>
  <c r="O173"/>
  <c r="I173"/>
  <c r="O169"/>
  <c r="I169"/>
  <c r="O165"/>
  <c r="I165"/>
  <c r="I120"/>
  <c r="O161"/>
  <c r="I161"/>
  <c r="O157"/>
  <c r="I157"/>
  <c r="O153"/>
  <c r="I153"/>
  <c r="O149"/>
  <c r="I149"/>
  <c r="O145"/>
  <c r="I145"/>
  <c r="O141"/>
  <c r="I141"/>
  <c r="O137"/>
  <c r="I137"/>
  <c r="O133"/>
  <c r="I133"/>
  <c r="O129"/>
  <c r="I129"/>
  <c r="O125"/>
  <c r="I125"/>
  <c r="O121"/>
  <c r="I121"/>
  <c r="I87"/>
  <c r="O116"/>
  <c r="I116"/>
  <c r="O112"/>
  <c r="I112"/>
  <c r="O108"/>
  <c r="I108"/>
  <c r="O104"/>
  <c r="I104"/>
  <c r="O100"/>
  <c r="I100"/>
  <c r="O96"/>
  <c r="I96"/>
  <c r="O92"/>
  <c r="I92"/>
  <c r="O88"/>
  <c r="I88"/>
  <c r="I58"/>
  <c r="O83"/>
  <c r="I83"/>
  <c r="O79"/>
  <c r="I79"/>
  <c r="O75"/>
  <c r="I75"/>
  <c r="O71"/>
  <c r="I71"/>
  <c r="O67"/>
  <c r="I67"/>
  <c r="O63"/>
  <c r="I63"/>
  <c r="O59"/>
  <c r="I59"/>
  <c r="I29"/>
  <c r="O54"/>
  <c r="I54"/>
  <c r="O50"/>
  <c r="I50"/>
  <c r="O46"/>
  <c r="I46"/>
  <c r="O42"/>
  <c r="I42"/>
  <c r="O38"/>
  <c r="I38"/>
  <c r="O34"/>
  <c r="I34"/>
  <c r="O30"/>
  <c r="I30"/>
  <c r="I8"/>
  <c r="O25"/>
  <c r="I25"/>
  <c r="O21"/>
  <c r="I21"/>
  <c r="O17"/>
  <c r="I17"/>
  <c r="O13"/>
  <c r="I13"/>
  <c r="O9"/>
  <c r="I9"/>
  <c i="3" r="I3"/>
  <c r="I92"/>
  <c r="O124"/>
  <c r="I124"/>
  <c r="O120"/>
  <c r="I120"/>
  <c r="O116"/>
  <c r="I116"/>
  <c r="O112"/>
  <c r="I112"/>
  <c r="O108"/>
  <c r="I108"/>
  <c r="O104"/>
  <c r="I104"/>
  <c r="O101"/>
  <c r="I101"/>
  <c r="O97"/>
  <c r="I97"/>
  <c r="O93"/>
  <c r="I93"/>
  <c r="I87"/>
  <c r="O88"/>
  <c r="I88"/>
  <c r="I33"/>
  <c r="O83"/>
  <c r="I83"/>
  <c r="O79"/>
  <c r="I79"/>
  <c r="O75"/>
  <c r="I75"/>
  <c r="O71"/>
  <c r="I71"/>
  <c r="O67"/>
  <c r="I67"/>
  <c r="O64"/>
  <c r="I64"/>
  <c r="O61"/>
  <c r="I61"/>
  <c r="O57"/>
  <c r="I57"/>
  <c r="O53"/>
  <c r="I53"/>
  <c r="O49"/>
  <c r="I49"/>
  <c r="O45"/>
  <c r="I45"/>
  <c r="O41"/>
  <c r="I41"/>
  <c r="O37"/>
  <c r="I37"/>
  <c r="O34"/>
  <c r="I34"/>
  <c r="I8"/>
  <c r="O29"/>
  <c r="I29"/>
  <c r="O25"/>
  <c r="I25"/>
  <c r="O21"/>
  <c r="I21"/>
  <c r="O17"/>
  <c r="I17"/>
  <c r="O13"/>
  <c r="I13"/>
  <c r="O9"/>
  <c r="I9"/>
  <c i="2" r="I3"/>
  <c r="I8"/>
  <c r="O51"/>
  <c r="I51"/>
  <c r="O48"/>
  <c r="I48"/>
  <c r="O45"/>
  <c r="I45"/>
  <c r="O42"/>
  <c r="I42"/>
  <c r="O39"/>
  <c r="I39"/>
  <c r="O36"/>
  <c r="I36"/>
  <c r="O33"/>
  <c r="I33"/>
  <c r="O30"/>
  <c r="I30"/>
  <c r="O27"/>
  <c r="I27"/>
  <c r="O24"/>
  <c r="I24"/>
  <c r="O21"/>
  <c r="I21"/>
  <c r="O18"/>
  <c r="I18"/>
  <c r="O15"/>
  <c r="I15"/>
  <c r="O12"/>
  <c r="I12"/>
  <c r="O9"/>
  <c r="I9"/>
</calcChain>
</file>

<file path=xl/sharedStrings.xml><?xml version="1.0" encoding="utf-8"?>
<sst xmlns="http://schemas.openxmlformats.org/spreadsheetml/2006/main">
  <si>
    <t>EstiCon</t>
  </si>
  <si>
    <t xml:space="preserve">Firma: </t>
  </si>
  <si>
    <t>Rekapitulace ceny</t>
  </si>
  <si>
    <t>Stavba: 2335 - VY11626 Mníšek pod Brdy, most ev.č. VY11626 – 1</t>
  </si>
  <si>
    <t>Celková cena bez DPH:</t>
  </si>
  <si>
    <t>Celková cena s DPH:</t>
  </si>
  <si>
    <t>Objekt</t>
  </si>
  <si>
    <t>Popis</t>
  </si>
  <si>
    <t>Cena bez DPH</t>
  </si>
  <si>
    <t>DPH</t>
  </si>
  <si>
    <t>Cena s DPH</t>
  </si>
  <si>
    <t>SO 000</t>
  </si>
  <si>
    <t>Vedlejší a ostatní náklady</t>
  </si>
  <si>
    <t>SO 201.0</t>
  </si>
  <si>
    <t>Most ev.č. VY11626-1, část demolice</t>
  </si>
  <si>
    <t>SO 201.1a</t>
  </si>
  <si>
    <t>Most ev.č. VY11616-1, část nový stav</t>
  </si>
  <si>
    <t>SO 201.1b</t>
  </si>
  <si>
    <t>Most ev.č. VY11626-1, část nový stav</t>
  </si>
  <si>
    <t>Soupis prací objektu</t>
  </si>
  <si>
    <t>S</t>
  </si>
  <si>
    <t>Stavba:</t>
  </si>
  <si>
    <t>2335</t>
  </si>
  <si>
    <t>VY11626 Mníšek pod Brdy, most ev.č. VY11626 – 1</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</si>
  <si>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</si>
  <si>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</si>
  <si>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</si>
  <si>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</si>
  <si>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</si>
  <si>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</si>
  <si>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</si>
  <si>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</si>
  <si>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</si>
  <si>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</si>
  <si>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</si>
  <si>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</si>
  <si>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</si>
  <si>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</si>
  <si>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</si>
  <si>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</si>
  <si>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</si>
  <si>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02510</t>
  </si>
  <si>
    <t/>
  </si>
  <si>
    <t>ZKOUŠENÍ MATERIÁLŮ ZKUŠEBNOU ZHOTOVITELE</t>
  </si>
  <si>
    <t>KPL</t>
  </si>
  <si>
    <t>2024_OTSKP ~ 2024</t>
  </si>
  <si>
    <t>PP</t>
  </si>
  <si>
    <t>včetně zkoušek modulu přetvárnosti na pláni a štěrkových vrstvách 
vše dle platných ČSN, ČSN EN, TP, TKP – normy, předpisy, podmínky v souladu s odkazy v PD, SOD, OP; čerpání se souhlasem TD a zástupce objednatele</t>
  </si>
  <si>
    <t>TS</t>
  </si>
  <si>
    <t>zahrnuje veškeré náklady spojené s objednatelem požadovanými zkouškami</t>
  </si>
  <si>
    <t>02730</t>
  </si>
  <si>
    <t>POMOC PRÁCE ZRÍZ NEBO ZAJIŠT OCHRANU INŽENÝRSKÝCH SÍTÍ</t>
  </si>
  <si>
    <t xml:space="preserve">opatření pro ochranu IS dle požadavků správců,  včetně poplatku za vytyčení IS, včetně přemístění/vystranění všech IS</t>
  </si>
  <si>
    <t>zahrnuje veškeré náklady spojené s objednatelem požadovanými zarízeními</t>
  </si>
  <si>
    <t>02910</t>
  </si>
  <si>
    <t>1</t>
  </si>
  <si>
    <t>OSTATNÍ POŽADAVKY - ZEMĚMĚŘIČSKÁ MĚŘENÍ</t>
  </si>
  <si>
    <t>zaměření skutečného provedení stavby na podkladu katastrální mapy,
4x v tištěné podobě, 2x elektronicky</t>
  </si>
  <si>
    <t>zahrnuje veškeré náklady spojené s objednatelem požadovanými pracemi, 
- pro stanovení orientační investorské ceny určete jednotkovou cenu jako 1% odhadované ceny stavby</t>
  </si>
  <si>
    <t>2</t>
  </si>
  <si>
    <t>Předání dat v tzv. jednotném výměnném formátu (JVF - dle specifik Vyhlášky o DTM 393/2020 Sb. Vyhláška o digitální technické mapě kraje)_x000d_
Postup:_x000d_
 _x000d_
1. Geodet dodavatele provede zaměření dotčených úseků pro ZPS (polohopis) a DI+TI (Dopravní a Technická Infrastruktura)_x000d_
2. Geodet dodavatele do DTM sám vytvoří nahraje data ZPS (měl by vědět jak na to, metodika od ČUZK zde: https://www.cuzk.gov.cz/DMVS/Metodika/Metodika_pro_geodety_k_aktualizaci_DTM_v2-1_final.aspx) – předá pak informaci / protokol o úspěšném nahrání._x000d_
3. Geodet požádá projektového manažera o vydání neveřejných dat DTM pro zpracování DI+TI – dodá mapku s vyznačeným rozsahem nebo se může využít přehledná situace stavby (pro výdej dat DI+TI není nutné čekat na úplný závěr stavby)_x000d_
4. Projektový manažer požádá e-mailem o vydání neveřejných dat externího editora, firmu GRID a.s. (na mail zbynek@grid.cz a v kopii kopackova@grid.cz), přiložte mapku (rozsah) a kontakt na geodeta dodavatele. _x000d_
5. GRID skrze ISDMVS zažádá o výdej neveřejných dat, po vydání data předá zpět na geodeta dodavatele a v kopii informuje projektového manažera (PM)_x000d_
6. Geodet upraví data a aktualizuje DI+TI, upravená data v JVF předá zpět na GRID, v kopii informuje PM_x000d_
7. GRID provede kontrolu a nahraje data_x000d_
8. GRID případně reklamuje chybu a opravené znovu nahraje</t>
  </si>
  <si>
    <t>02911</t>
  </si>
  <si>
    <t>OSTATNÍ POŽADAVKY - GEODETICKÉ ZAMĚŘENÍ</t>
  </si>
  <si>
    <t xml:space="preserve">geodetické zaměření během výstavby  
rozsahu dle požadavků ČSN, ČSN EN, TP, TKP a KZP 
včetně vytyčení hranice staveniště  
včetně vyhotovení vytyčovacího protokolu stavby a zaměření včeně výkazu výměr demolovaných částí stavby</t>
  </si>
  <si>
    <t>zahrnuje veškeré náklady spojené s objednatelem požadovanými pracemi</t>
  </si>
  <si>
    <t>02940</t>
  </si>
  <si>
    <t>OSTATNÍ POŽADAVKY - VYPRACOVÁNÍ DOKUMENTACE</t>
  </si>
  <si>
    <t>aktualizace plánu BOZP</t>
  </si>
  <si>
    <t>029412</t>
  </si>
  <si>
    <t>OSTATNÍ POŽADAVKY - VYPRACOVÁNÍ MOSTNÍHO LISTU</t>
  </si>
  <si>
    <t>KUS</t>
  </si>
  <si>
    <t>3 paré, vč.zápisu do BMS</t>
  </si>
  <si>
    <t>02943</t>
  </si>
  <si>
    <t>OSTATNÍ POŽADAVKY - VYPRACOVÁNÍ RDS</t>
  </si>
  <si>
    <t>4 paré + 2x v el.podobě
včetně přepočtu zatížitelnosti mostu</t>
  </si>
  <si>
    <t>02944</t>
  </si>
  <si>
    <t>OSTAT POŽADAVKY - DOKUMENTACE SKUTEČ PROVEDENÍ</t>
  </si>
  <si>
    <t>4 paré + 2x v el.podobě, včetně závěrečné zprávy zhotovitele</t>
  </si>
  <si>
    <t>02945</t>
  </si>
  <si>
    <t>OSTAT POŽADAVKY - GEOMETRICKÝ PLÁN</t>
  </si>
  <si>
    <t xml:space="preserve">geometrický plán pro zápis do kN dle upřesnění TDS
ČERPÁNÍ JEN SE SOUHLASEM OBJEDNATELE
10 ks paré
geometrický plán pro zápis do KN, 10ks paré  
připomínkování konceptu GP majetkoprávnímu oddělením, poté ověření KÚ a nakonec předání ověřeného GP objednateli</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</si>
  <si>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</si>
  <si>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029611</t>
  </si>
  <si>
    <t>OSTATNÍ POŽADAVKY - ODBORNÝ DOZOR</t>
  </si>
  <si>
    <t>HOD</t>
  </si>
  <si>
    <t>Geotechnický dozor</t>
  </si>
  <si>
    <t>Položka zahrnuje:
- veškeré náklady spojené s objednatelem požadovanými pracemi
Položka nezahrnuje:
- x</t>
  </si>
  <si>
    <t>02991</t>
  </si>
  <si>
    <t>OSTATNÍ POŽADAVKY - INFORMAČNÍ TABULE</t>
  </si>
  <si>
    <t>billboard s účastníky výstavby
1,75 x 2,5 m dle grafického návrhu investora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</si>
  <si>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</si>
  <si>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</si>
  <si>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</si>
  <si>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Oplocené zařízení staveniště se stavební buňkou a WC, včetně oboustranného oplocení provizorního chodníku</t>
  </si>
  <si>
    <t>zahrnuje objednatelem povolené náklady na pořízení (event. pronájem), provozování, udržování a likvidaci zhotovitelova zařízení 
Oplocené zařízení staveniště se stavební buňkou a WC.</t>
  </si>
  <si>
    <t>03350</t>
  </si>
  <si>
    <t>SLUŽBY ZAJIŠŤUJÍCÍ REGUL, PŘEVED A OCHRANU VEŘEJ DOPRAVY</t>
  </si>
  <si>
    <t>2024_OTSKP ~ 2024_OTSKP</t>
  </si>
  <si>
    <t>náklady na autobusovou dopravu ROPID, pro vyčíslední aktuální ceny nutno kontaktovat Ropid, odbor příměstské dopravy</t>
  </si>
  <si>
    <t>Položka zahrnuje:
- objednatelem povolené náklady na služby pro zhotovitele
Položka nezahrnuje:
- x</t>
  </si>
  <si>
    <t>03720</t>
  </si>
  <si>
    <t>POMOC PRÁCE ZAJIŠŤ NEBO ZŘÍZ REGULACI A OCHRANU DOPRAVY</t>
  </si>
  <si>
    <t>kompletní realizace/demontáž a vyřízení dopravního značení DIO</t>
  </si>
  <si>
    <t>zahrnuje objednatelem povolené náklady na požadovaná zařízení zhotovitele</t>
  </si>
  <si>
    <t>014102R</t>
  </si>
  <si>
    <t>ULOŽENÍ ODPADU ZE STAVBY NA SKLÁDKU S OPRÁVNĚNÍM K OPĚTOVNÉMU VYUŽITÍ - RECYKLAČNÍ STŘEDISKO</t>
  </si>
  <si>
    <t>T</t>
  </si>
  <si>
    <t xml:space="preserve">beton 2,5t/m3_x000d_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</si>
  <si>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VV</t>
  </si>
  <si>
    <t>(6,489+6,12)*2,5 = 31,523 [A]</t>
  </si>
  <si>
    <t>zahrnuje veškeré poplatky provozovateli skládky související s uložením odpadu na skládce.</t>
  </si>
  <si>
    <t>014103R</t>
  </si>
  <si>
    <t xml:space="preserve">zemina - 1,8 t/m3_x000d_
kámen 2,3 t/m3_x000d_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</si>
  <si>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zemina (84,45+203,964)*1,8 = 519,145 [A]_x000d_
kámen 59,945*2,3 = 137,874 [B]_x000d_
Celkové množství = 657,019</t>
  </si>
  <si>
    <t xml:space="preserve">zemina - 1,8 t/m3_x000d_
Čerpáno jen se souhlasem investora v případě, že dojde k výměně podloží!!! V případě, že se položka čerpat nebude, bude řešen odpočet formou ZBV._x000d_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</si>
  <si>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výměna podloží 109,61*1,8 = 197,298 [A]</t>
  </si>
  <si>
    <t>027111</t>
  </si>
  <si>
    <t>PROVIZORNÍ OBJÍŽDKY - ZRÍZENÍ</t>
  </si>
  <si>
    <t>M2</t>
  </si>
  <si>
    <t>provizorní chodník komlet zřízení, vč zpevnění horního povrchu ŠD/recyklátem tl. 150 mm, vč geotextilie 600g/m2</t>
  </si>
  <si>
    <t>1,50*(18,0+34,0) = 78,000 [A]</t>
  </si>
  <si>
    <t>027113</t>
  </si>
  <si>
    <t>PROVIZORNÍ OBJÍŽDKY - ZRUŠENÍ</t>
  </si>
  <si>
    <t>78 = 78,000 [A]</t>
  </si>
  <si>
    <t>02742</t>
  </si>
  <si>
    <t>PROVIZORNÍ LÁVKY</t>
  </si>
  <si>
    <t>Montáž a demontáž provizorní lávky, vč odvozu a likvidace. Lávka délky 9,0 m, podlaha fošny tl. 50 mm, zábradlí madlové výšky 1,10 m. Uložení lávky na betonový základ 0,5x0,2x1,50. Nosná konstrukce lávky bude upřesněna zhotovitelem, dle použitého materiálu!!!!</t>
  </si>
  <si>
    <t>1,50*5,00 = 7,500</t>
  </si>
  <si>
    <t>Zemní práce</t>
  </si>
  <si>
    <t>11201</t>
  </si>
  <si>
    <t>KÁCENÍ STROMŮ D KMENE DO 0,5M S ODSTRANĚNÍM PAŘEZŮ</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</si>
  <si>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</si>
  <si>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11332</t>
  </si>
  <si>
    <t>ODSTRANĚNÍ PODKLADŮ ZPEVNĚNÝCH PLOCH Z KAMENIVA NESTMELENÉHO</t>
  </si>
  <si>
    <t>M3</t>
  </si>
  <si>
    <t>Včetně odvozu do recyklačního střediska.</t>
  </si>
  <si>
    <t>původní podkladní vrstvy vozovky 71,5*0,45*6,50 = 209,138 [A]_x000d_
množství pro zpětné využití -167,168 = -167,168 [B]_x000d_
nájezdový klín k provizoriu 8,4*4,02/2*2 = 33,768 [C]_x000d_
po chodníky 0,2*1,50*(23,30+5,74) = 8,712 [D]_x000d_
Celkové množství = 84,450</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</si>
  <si>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</si>
  <si>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113321</t>
  </si>
  <si>
    <t>ODSTRAN PODKL ZPEVNĚNÝCH PLOCH Z KAMENIVA NESTMEL, ODVOZ DO 1KM</t>
  </si>
  <si>
    <t>podkladní vozovkové vrstvy
odvoz na meziskládku pro zpětný zásyp za rubem opěry (hutněný zásyp pod HDPE folií) a na svazích komunikace před lícem křídel 
vhodnost a konkrétní výběr materiálu bude určen TDI na stavbě
čerpání položky pouze se souhlasem objednatele</t>
  </si>
  <si>
    <t>pro zpětný zásyp pod HDPE folií 9,50*(4,54+2,74) = 69,160 [A]_x000d_
pro sjezd do stavební jámy 13,72*4 = 54,880 [B]_x000d_
pro zásyp kolem křídel 5,99*1,80*4 = 43,128 [C]_x000d_
Celkové množství = 167,168</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</si>
  <si>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</si>
  <si>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11336</t>
  </si>
  <si>
    <t>ODSTRANĚNÍ PODKLADU ZPEVNĚNÝCH PLOCH ZE SILNIČNÍCH DÍLCŮ (PANELŮ)</t>
  </si>
  <si>
    <t>odvoz na skládku určenou objednatelem</t>
  </si>
  <si>
    <t>panely pod provizoriem 1,00*0,45*4,00*2 = 3,600 [A]</t>
  </si>
  <si>
    <t>11343</t>
  </si>
  <si>
    <t>ODSTRAN KRYTU ZPEVNĚNÝCH PLOCH S ASFALT POJIVEM VČET PODKLADU</t>
  </si>
  <si>
    <t>objednatel požaduje odkup zhotovitelem</t>
  </si>
  <si>
    <t>asf. vrstva na lávce 1,44*0,05*18,80 = 1,354 [A]_x000d_
asf. vrstva na chodníku 0,05*1,50*(21,20+5,74) = 2,021 [B]_x000d_
Celkové množství = 3,375</t>
  </si>
  <si>
    <t>11372</t>
  </si>
  <si>
    <t>FRÉZOVÁNÍ ZPEVNĚNÝCH PLOCH ASFALTOVÝCH</t>
  </si>
  <si>
    <t>objednatel požaduje odkup frézátu zhotovitelem</t>
  </si>
  <si>
    <t>původní vozovka tl. 0,10m 71,5*6,45*0,1 = 46,118 [A]_x000d_
zpětné využití pro zpevnění krajnic -0,5*(16,50+23,0+5,0+29,40+31,80+15,0)*0,15 = -9,053 [B]_x000d_
nájezd k provizoriu 4,00*0,05*8,40*2 = 3,360 [C]_x000d_
Celkové množství = 40,425</t>
  </si>
  <si>
    <t>113721</t>
  </si>
  <si>
    <t>FRÉZOVÁNÍ ZPEVNĚNÝCH PLOCH ASFALTOVÝCH, ODVOZ DO 1KM</t>
  </si>
  <si>
    <t>použití do zpevněných krajnic tl. 150 mm, odvoz na meziskládku</t>
  </si>
  <si>
    <t>9,053 = 9,053 [A]</t>
  </si>
  <si>
    <t>11512</t>
  </si>
  <si>
    <t>ČERPÁNÍ VODY DO 1000 L/MIN</t>
  </si>
  <si>
    <t>bude fakturována dle skutečného čerpání se souhlasem objednatele</t>
  </si>
  <si>
    <t>Položka čerpání vody na povrchu zahrnuje i potrubí, pohotovost záložní čerpací soupravy a zřízení čerpací jímky. Součástí položky je také následná demontáž a likvidace těchto zařízení</t>
  </si>
  <si>
    <t>11527</t>
  </si>
  <si>
    <t>PŘEV VOD NA POVRCHU POTR DN DO 1000MM NEBO ŽLAB R.O. DO 3,6M</t>
  </si>
  <si>
    <t>M</t>
  </si>
  <si>
    <t>dočasné zatrubnění potoka během výstavby
včetně zřízení a odvozu dočasné zemní hrázky</t>
  </si>
  <si>
    <t>Položka převedení vody na povrchu zahrnuje zřízení, udržování a odstranění příslušného zařízení. Převedení vody se uvádí buď průměrem potrubí (DN) nebo délkou rozvinutého obvodu žlabu (r.o.).</t>
  </si>
  <si>
    <t>121101</t>
  </si>
  <si>
    <t>SEJMUTÍ ORNICE NEBO LESNÍ PŮDY S ODVOZEM DO 1KM</t>
  </si>
  <si>
    <t>uložení na dočasnou skládku</t>
  </si>
  <si>
    <t>0,2*(8,15+6,20+16,10) = 6,090 [A]</t>
  </si>
  <si>
    <t>položka zahrnuje sejmutí ornice bez ohledu na tloušťku vrstvy a její vodorovnou dopravu
nezahrnuje uložení na trvalou skládku</t>
  </si>
  <si>
    <t>12273</t>
  </si>
  <si>
    <t>ODKOPÁVKY A PROKOPÁVKY OBECNÉ TŘ. I</t>
  </si>
  <si>
    <t>výkop rubu (10,26+7,88)*10,2 = 185,028 [A]_x000d_
sjezd do stavební jámy 13,76*4,0 = 55,040 [B]_x000d_
výkop pod mostem 8,74*12,40 = 108,376 [C]_x000d_
množství pro zpětné využití -144,48 = -144,480 [D]_x000d_
Celkové množství = 203,964</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</si>
  <si>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</si>
  <si>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Včetně odvozu do recyklačního střediska. Čerpáno jen se souhlasem investora v případě, že dojde k výměně podloží!!! V případě, že se položka čerpat nebude, bude řešen odpočet formou ZBV.</t>
  </si>
  <si>
    <t>výkop pro případnou sanaci podloží za hranou výkopů 0,30*6,50*(21,40+34,81) = 109,610 [A]</t>
  </si>
  <si>
    <t>122731</t>
  </si>
  <si>
    <t>ODKOPÁVKY A PROKOPÁVKY OBECNÉ TŘ. I, ODVOZ DO 1KM</t>
  </si>
  <si>
    <t>pro násyp tělesa po vybourání lávky vlevo před op1 8,60*3,0*5,6 = 144,480 [A]</t>
  </si>
  <si>
    <t>132731</t>
  </si>
  <si>
    <t>HLOUBENÍ RÝH ŠÍŘ DO 2M PAŽ I NEPAŽ TŘ. I, ODVOZ DO 1KM</t>
  </si>
  <si>
    <t>rýha š. 500mm pro výměnu kabelu VO mezi stožáry VO</t>
  </si>
  <si>
    <t>0,50*0,80*(8,35+40,30) = 19,460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</si>
  <si>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</si>
  <si>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7</t>
  </si>
  <si>
    <t>Přidružená stavební výroba</t>
  </si>
  <si>
    <t>74D608</t>
  </si>
  <si>
    <t>DEMONTÁŽE (OSVĚTLENÍ NA TV) KABELŮ NN (STOČENÍM)</t>
  </si>
  <si>
    <t>kabely VO mezi stožáry 70 = 70,000 [A]_x000d_
nezjištěné kabely pod mostem 50 = 50,000 [B]_x000d_
Celkové množství = 120,000</t>
  </si>
  <si>
    <t>1. Položka obsahuje:
 – všechny náklady na demontáž stávajícího zařízení se všemi pomocnými doplňujícími úpravami pro jeho likvidaci
 – naložení vybouraného materiálu na dopravní prostředek
2. Položka neobsahuje:
 X
3. Způsob měření:
Měří se metr délkový v ose vodiče nebo lana.</t>
  </si>
  <si>
    <t>9</t>
  </si>
  <si>
    <t>Ostatní konstrukce a práce</t>
  </si>
  <si>
    <t>9111A3</t>
  </si>
  <si>
    <t>ZÁBRADLÍ SILNIČNÍ S VODOR MADLY - DEMONTÁŽ S PŘESUNEM</t>
  </si>
  <si>
    <t>odstranění ocelového zábradlí na lávce, odstranění betonovo-ocelového zábradlí na mostě
objednatel požaduje odkup ocelové konstrukce určené na odvoz do výkupny kovů zhotovitelem, beton odvoz na recyklační skládku</t>
  </si>
  <si>
    <t>na lávce 10,0*2 = 20,000 [A]_x000d_
na mostě 10,40+6,40 = 16,800 [B]_x000d_
Celkové množství = 36,800</t>
  </si>
  <si>
    <t>položka zahrnuje:
- demontáž a odstranění zařízení
- jeho odvoz na předepsané místo</t>
  </si>
  <si>
    <t>911CC3</t>
  </si>
  <si>
    <t>SVODIDLO BETON, ÚROVEŇ ZADRŽ H2 VÝŠ 0,8M - DEMONTÁŽ S PŘESUNEM</t>
  </si>
  <si>
    <t>odvoz na místo určené objednatelem</t>
  </si>
  <si>
    <t>8,40*2+7,00+8,40*2 = 40,600 [A]</t>
  </si>
  <si>
    <t>Položka zahrnuje:
- demontáž a odstranění zařízení
- jeho odvoz na předepsané místo
Položka nezahrnuje:
- x
Způsob měření:
- vykazuje se délka svodidla v základní výšce, délka náběhů se nezapočítává</t>
  </si>
  <si>
    <t>914183</t>
  </si>
  <si>
    <t>DOPR ZNAČ ZÁKL VEL HLINÍK FÓLIE TŘ 3 - DEMONTÁŽ</t>
  </si>
  <si>
    <t>Položka zahrnuje odstranění, demontáž a odklizení materiálu s odvozem na předepsané místo</t>
  </si>
  <si>
    <t>919113</t>
  </si>
  <si>
    <t>ŘEZÁNÍ ASFALTOVÉHO KRYTU VOZOVEK TL DO 150MM</t>
  </si>
  <si>
    <t>nařezání spáry před frézováním
včetně spotřeby vody</t>
  </si>
  <si>
    <t>6,20+7,00 = 13,200 [A]</t>
  </si>
  <si>
    <t>položka zahrnuje řezání vozovkové vrstvy v předepsané tloušťce, včetně spotřeby vody</t>
  </si>
  <si>
    <t>96613</t>
  </si>
  <si>
    <t>BOURÁNÍ KONSTRUKCÍ Z KAMENE NA MC</t>
  </si>
  <si>
    <t>klenba 8,09*4,71*1,2 = 45,725 [A]_x000d_
opěra lávky 1,50*1,20*0,9 = 1,620 [B]_x000d_
zeď mezi mostem a lávkou 0,80*1,50*10,50 = 12,600 [C]_x000d_
Celkové množství = 59,945</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</si>
  <si>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</si>
  <si>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96615</t>
  </si>
  <si>
    <t>BOURÁNÍ KONSTRUKCÍ Z PROSTÉHO BETONU</t>
  </si>
  <si>
    <t>základ podpěry lávky 0,50*1,20*1,20*1,2 = 0,864 [A]_x000d_
základ opěry lávky 0,45*1,2*2,50*1,2 = 1,620 [B]_x000d_
základ konstrukce v korytě na vtoku 0,3*1,0*1,0*1,2 = 0,360 [C]_x000d_
zídka lemující nájezdový klín k provizoriu 0,50*8,10*0,45/2*4 = 3,645 [D]_x000d_
Celkové množství = 6,489</t>
  </si>
  <si>
    <t>96616</t>
  </si>
  <si>
    <t>BOURÁNÍ KONSTRUKCÍ ZE ŽELEZOBETONU</t>
  </si>
  <si>
    <t>římsa vlevo 0,60*0,15*15,40 = 1,386 [A]_x000d_
římsa vpravo 1,57*0,15*20,10 = 4,734 [B]_x000d_
Celkové množství = 6,120</t>
  </si>
  <si>
    <t>96618</t>
  </si>
  <si>
    <t>BOURÁNÍ KONSTRUKCÍ KOVOVÝCH</t>
  </si>
  <si>
    <t>objednatel požaduje odkup ocelové konstrukce určené na odvoz do výkupny kovů zhotovitelem</t>
  </si>
  <si>
    <t>lávka nosníky U200 0,0253*18,80*2+0,0253*4,00*2 = 1,154 [A]_x000d_
lávka příčníky U100 0,0106*1,44*18 = 0,275 [B]_x000d_
lávka lemovací L100/100 0,0093*18,8*2 = 0,350 [C]_x000d_
lávka podpěra - svařenec 0,4 = 0,400 [D]_x000d_
lávka plech P8 0,063*1,44*18,8 = 1,706 [E]_x000d_
ocelové chráničky 0,004*(15,50+10,50+9,70+9,00+20,0+17,0*2) = 0,395 [F]_x000d_
konstrukce na vtoku v korytě - svařenec 0,2 = 0,200 [G]_x000d_
I140 v římse na výtoku 0,0143*12,20 = 0,174 [H]_x000d_
2xU140 pod římsou na výtoku 0,016*2*12,20 = 0,390 [I]_x000d_
kabelový žlab 0,03*13,00 = 0,390 [J]_x000d_
Celkové množství = 5,434</t>
  </si>
  <si>
    <t>Položka zahrnuje:
- rozebrání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</si>
  <si>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R</t>
  </si>
  <si>
    <t>demontáž mostního provizoria, včetně dopravy na místo určené objednatelem, včetně jeřábu, celková hmotnost_x000d_
20,30 T, provizorium se skládá z rozebíratelných dílců o max hmotnosti jednoho dílce 9,4 T</t>
  </si>
  <si>
    <t>20,30 = 20,300 [A]</t>
  </si>
  <si>
    <t>17411</t>
  </si>
  <si>
    <t>ZÁSYP JAM A RÝH ZEMINOU SE ZHUTNĚNÍM</t>
  </si>
  <si>
    <t>dosypání svahů, líců křídel, zpětného zásypu za opěrami pod HDPE foliií a stevebního sjezdu z vykopaného materiálu z meziskládky</t>
  </si>
  <si>
    <t>z podkladních vrstev vozovky 169,207 = 169,207 [A]_x000d_
z výkopů násyp tělesa vlevo před op 1 144,48 = 144,480 [B]_x000d_
rýha pro kabel VO 19,46 = 19,460 [C]_x000d_
Celkové množství = 333,147</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</si>
  <si>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</si>
  <si>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</si>
  <si>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</si>
  <si>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úprava pláně pod vozovkovými vrstvami, mezi ZÚ/KÚ a hranou výkopu
včetně kontroly Edef,2</t>
  </si>
  <si>
    <t>před op 1 150,02 = 150,020 [A]_x000d_
za op 2 241,48 = 241,480 [B]_x000d_
Celkové množství = 391,500</t>
  </si>
  <si>
    <t>položka zahrnuje úpravu pláně včetně vyrovnání výškových rozdílů. Míru zhutnění určuje projekt.</t>
  </si>
  <si>
    <t>18222</t>
  </si>
  <si>
    <t>ROZPROSTŘENÍ ORNICE VE SVAHU V TL DO 0,15M</t>
  </si>
  <si>
    <t>včetně nákupu!!!</t>
  </si>
  <si>
    <t>(16,30+54,03+17,40+10,55+17,73+10,64+29,76+12,60)*1,2-40,6 = 162,212 [A]</t>
  </si>
  <si>
    <t>Položka zahrnuje:
- nutné přemístění ornice z dočasných skládek vzdálených do 50m
- rozprostření ornice v předepsané tloušťce ve svahu přes 1:5
Položka nezahrnuje:
- x</t>
  </si>
  <si>
    <t>Materiál z meziskládky</t>
  </si>
  <si>
    <t>6,09/0,15 = 40,600 [A]</t>
  </si>
  <si>
    <t>18241</t>
  </si>
  <si>
    <t>ZALOŽENÍ TRÁVNÍKU RUČNÍM VÝSEVEM</t>
  </si>
  <si>
    <t>původní plochy z dočasného záboru včetně ploch svahů a kuželů určených k osetí</t>
  </si>
  <si>
    <t>162,212+40,60 = 202,812 [A]</t>
  </si>
  <si>
    <t>Zahrnuje dodání předepsané travní směsi, její výsev na ornici, zalévání, první pokosení, to vše bez ohledu na sklon terénu</t>
  </si>
  <si>
    <t>Základy</t>
  </si>
  <si>
    <t>21331</t>
  </si>
  <si>
    <t>DRENÁŽNÍ VRSTVY Z BETONU MEZEROVITÉHO (DRENÁŽNÍHO)</t>
  </si>
  <si>
    <t>ochrana drenáže 
dodávka a zásyp se zhutněním vč.dopravy</t>
  </si>
  <si>
    <t>0,3*0,25*10,42*2 = 1,563 [A]_x000d_
z toho v 201.1b 0,3*0,25*1,50*2 = 0,225 [B]_x000d_
Celkové množství A-B = 1,338</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</si>
  <si>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</si>
  <si>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</si>
  <si>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</si>
  <si>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v úžlabí NK</t>
  </si>
  <si>
    <t>0,15*0,04*3,51 = 0,021 [A]</t>
  </si>
  <si>
    <t>27152</t>
  </si>
  <si>
    <t>POLŠTÁŘE POD ZÁKLADY Z KAMENIVA DRCENÉHO</t>
  </si>
  <si>
    <t xml:space="preserve">ŠD  fr 0/63 6,20*0,60*12,62 = 46,946 [A]_x000d_
z toho v 201.1b 6,2*0,60*1,50 = 5,580 [B]_x000d_
Celkové množství A-B = 41,366</t>
  </si>
  <si>
    <t>Položka zahrnuje:
- dodávku a uložení předepsaného kameniva
- mimostaveništní a vnitrostaveništní dopravu 
- není-li v zadávací dokumentaci uvedeno jinak, jedná se o nakupovaný materiál
Položka nezahrnuje:
- x</t>
  </si>
  <si>
    <t>Úprava podloží ma základě vyhodnocení geotechnického dozoru, ŠD fr. 32-250 tl. 0,40 m_x000d_
Čerpáno jen se souhlasem investora v případě, že dojde k výměně podloží!!! V případě, že se položka čerpat nebude, bude řešen odpočet formou ZBV.</t>
  </si>
  <si>
    <t>5,40*0,40*12,0 = 25,920 [A]_x000d_
z toho v 201.1b 5,40*0,40*1,50 = 3,240 [B]_x000d_
Celkové množství A-B = 22,680</t>
  </si>
  <si>
    <t>272325</t>
  </si>
  <si>
    <t>ZÁKLADY ZE ŽELEZOBETONU DO C30/37</t>
  </si>
  <si>
    <t>0,35*4,17*10,60 = 15,471 [A]_x000d_
z toho v 201.1b 0,35*4,17*1,50 = 2,189 [B]_x000d_
Celkové množství A-B = 13,282</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</si>
  <si>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</si>
  <si>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272365</t>
  </si>
  <si>
    <t>VÝZTUŽ ZÁKLADŮ Z OCELI 10505, B500B</t>
  </si>
  <si>
    <t>13,282*0,16 = 2,125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</si>
  <si>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</si>
  <si>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28999</t>
  </si>
  <si>
    <t>OPLÁŠTĚNÍ (ZPEVNĚNÍ) Z FÓLIE</t>
  </si>
  <si>
    <t>HDPE folie v přechodové oblasti
zahrnuje všechny práce a dodávku materiálu vč.množství potřebného na přesahy ( není součástí MJ)</t>
  </si>
  <si>
    <t>(4,29+3,09)*9,50 = 70,110 [A]_x000d_
z toho v 201.1b (4,29+3,09)*1,50 = 11,070 [B]_x000d_
Celkové množství A-B = 59,040</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</si>
  <si>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</si>
  <si>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t>
  </si>
  <si>
    <t>Svislé konstrukce</t>
  </si>
  <si>
    <t>31717</t>
  </si>
  <si>
    <t>KOVOVÉ KONSTRUKCE PRO KOTVENÍ ŘÍMSY</t>
  </si>
  <si>
    <t>KG</t>
  </si>
  <si>
    <t>dodávka a osazení kotevního prvku vč.dodatečných vrtů, zálivky atd.
6,0kg/ks</t>
  </si>
  <si>
    <t>6,0*(11+13+4) = 168,000 [A]</t>
  </si>
  <si>
    <t>Položka zahrnuje dodávku (výrobu) kotevního prvku předepsaného tvaru a jeho osazení do předepsané polohy včetně nezbytných prací (vrty, zálivky apod.)</t>
  </si>
  <si>
    <t>317326</t>
  </si>
  <si>
    <t>ŘÍMSY ZE ŽELEZOBETONU DO C40/50</t>
  </si>
  <si>
    <t>beton C35/45
komplet vč. bednění, povrchové úpravy, pracovních spar, výplně, těsnění a tmelení spar atd..</t>
  </si>
  <si>
    <t>0,28*10,74+0,91*12,24 = 14,146 [A]_x000d_
z toho v 201.1b 0,26*1,50*12,24 = 4,774 [B]_x000d_
Celkové množství A-B = 9,372</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</si>
  <si>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</si>
  <si>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</si>
  <si>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</si>
  <si>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zahrnuje všechny práce a dodávku materiálu vč. spar a oaptření PKO
0,17 t/m3</t>
  </si>
  <si>
    <t>9,372*0,17 = 1,593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</si>
  <si>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</si>
  <si>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</si>
  <si>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</si>
  <si>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kompletní provedení vč.bednění, zřízení pracovních a dilatačních spar, výplně, těsnění a tmelení spar a spojů, zřízení případných prostupů vč.nátěrů proti zemní vlhkosti, letopočtu vlysem do betonu atd.</t>
  </si>
  <si>
    <t>opěry 0,35*11,63*2,65*2 = 21,574 [A]_x000d_
křídla 6,79*0,55*2+10,40*0,55+9,31*0,55 = 18,310 [B]_x000d_
z toho v 201.1b 0,35*1,50*2,65*2 = 2,783 [C]_x000d_
Celkové množství A+B-C = 37,101</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</si>
  <si>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</si>
  <si>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</si>
  <si>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</si>
  <si>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komplet včetně svarů a PKO
0,16t/m3</t>
  </si>
  <si>
    <t>37,101*0,16 = 5,936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</si>
  <si>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</si>
  <si>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389325</t>
  </si>
  <si>
    <t>MOSTNÍ RÁMOVÉ KONSTRUKCE ZE ŽELEZOBETONU C30/37</t>
  </si>
  <si>
    <t>kompletní provedení vč.bednění, zřízení pracovních a dilatačních spar, výplně, těsnění a tmelení spar a spojů, zřízení případných prostupů vč.nátěrů proti zemní vlhkosti atd.</t>
  </si>
  <si>
    <t>1,433*10,60 = 15,190 [A]_x000d_
z toho v 201.1b 1,433*1,50 = 2,150 [B]_x000d_
Celkové množství A-B = 13,040</t>
  </si>
  <si>
    <t>389365</t>
  </si>
  <si>
    <t>VÝZTUŽ MOSTNÍ RÁMOVÉ KONSTRUKCE Z OCELI 10505, B500B</t>
  </si>
  <si>
    <t>zahrnuje všechny práce a dodávku materiálu vč.svarů a opatření PKO 
0,17 t/m3</t>
  </si>
  <si>
    <t>13,04*0,16 = 2,086 [A]</t>
  </si>
  <si>
    <t>4</t>
  </si>
  <si>
    <t>Vodorovné konstrukce</t>
  </si>
  <si>
    <t>451312</t>
  </si>
  <si>
    <t>PODKLADNÍ A VÝPLŇOVÉ VRSTVY Z PROSTÉHO BETONU C12/15</t>
  </si>
  <si>
    <t>podkladní beton pod opěrami a pod drenáží</t>
  </si>
  <si>
    <t>pod základem 0,10*4,39*10,90 = 4,785 [A]_x000d_
pod rubovou drenáží 0,20*10,42*1,00*2 = 4,168 [B]_x000d_
pod přesahem levé římsy za rubem op 0,15*(5,80+2,97)*2,65 = 3,486 [C]_x000d_
z toho v 201.1b 0,10*4,39*10,90+0,20*1,50*1,00*2 = 5,385 [D]_x000d_
Celkové množství A+B+C-D = 7,054</t>
  </si>
  <si>
    <t>451314</t>
  </si>
  <si>
    <t>PODKLADNÍ A VÝPLŇOVÉ VRSTVY Z PROSTÉHO BETONU C25/30</t>
  </si>
  <si>
    <t>podkladní beton tl. 150 mm pod dlažbu z lom. kamene C25/30 a pod schodiště
betonový práh v korytě</t>
  </si>
  <si>
    <t>kámen do betonu pod mostem 0,93*11,10 = 10,323 [A]_x000d_
kámen do betonu mimo most 0,15*(10,75*2,10+6,90)*1,15 = 5,084 [B]_x000d_
Celkové množství = 15,407</t>
  </si>
  <si>
    <t>45152</t>
  </si>
  <si>
    <t>PODKLADNÍ A VÝPLŇOVÉ VRSTVY Z KAMENIVA DRCENÉHO</t>
  </si>
  <si>
    <t>přechodová oblast zásyp - nakupovaný materiál vhodný do násypu
nad HDPE folii
na celou šířku mezi křídly</t>
  </si>
  <si>
    <t>přechodová oblast (4,62*9,50+3,92*9,50)*1,1 = 89,243 [A]_x000d_
z toho v 201.1b (4,62*1,50+3,92*1,50)*1,1 = 14,091 [B]_x000d_
Celkové množství A-B = 75,152</t>
  </si>
  <si>
    <t>položka zahrnuje dodávku předepsaného kameniva, mimostaveništní a vnitrostaveništní dopravu a jeho uložení
není-li v zadávací dokumentaci uvedeno jinak, jedná se o nakupovaný materiál</t>
  </si>
  <si>
    <t>45157</t>
  </si>
  <si>
    <t>PODKLADNÍ A VÝPLŇOVÉ VRSTVY Z KAMENIVA TĚŽENÉHO</t>
  </si>
  <si>
    <t>štěrkopískový obsyp HDPE folie tl.150+150mm</t>
  </si>
  <si>
    <t>0,30*(4,29+3,09)*9,50 = 21,033 [A]_x000d_
z toho v 201.1b 0,30*(4,29+3,09)*1,50 = 3,321 [B]_x000d_
Celkové množství A-B = 17,712</t>
  </si>
  <si>
    <t>45860</t>
  </si>
  <si>
    <t>VÝPLŇ ZA OPĚRAMI A ZDMI Z MEZEROVITÉHO BETONU</t>
  </si>
  <si>
    <t>přechodový klín, kompletní provedení včetně zazubení horního povrchu kvůli pokládce vozovkových vrstev
beton C8/10</t>
  </si>
  <si>
    <t>1,64*9,5*2 = 31,160 [A]_x000d_
z toho v 201.1b 1,64*1,50*2 = 4,920 [B]_x000d_
Celkové množství A-B = 26,240</t>
  </si>
  <si>
    <t>položka zahrnuje:
- dodávku mezerovitého betonu předepsané kvality a zásyp se zhutněním včetně mimostaveništní a vnitrostaveništní dopravy</t>
  </si>
  <si>
    <t>46251</t>
  </si>
  <si>
    <t>ZÁHOZ Z LOMOVÉHO KAMENE</t>
  </si>
  <si>
    <t>0,8*0,8*3,50*2 = 4,480 [A]</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</si>
  <si>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</si>
  <si>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</si>
  <si>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</si>
  <si>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tl. 200 mm
kompletní provedení dlažby vč. položení do bet.lože, spárování, těsnění, tmelení a vyplnění spar proti CHRL
včetně vytvarování do tvaru skluzů</t>
  </si>
  <si>
    <t>kámen do betonu pod mostem 0,20*2,74*11,10 = 6,083 [A]_x000d_
kámen do betonu mimo most 0,20*(10,75*2,10+6,90)*1,15 = 6,779 [B]_x000d_
Celkové množství = 12,862</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</si>
  <si>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</si>
  <si>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</si>
  <si>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</si>
  <si>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3,50*0,5*0,8*2+6,50*0,50*0,80 = 5,400 [A]</t>
  </si>
  <si>
    <t xml:space="preserve">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Položka nezahrnuje:
- x</t>
  </si>
  <si>
    <t>5</t>
  </si>
  <si>
    <t>Komunikace</t>
  </si>
  <si>
    <t>56334</t>
  </si>
  <si>
    <t>VOZOVKOVÉ VRSTVY ZE ŠTĚRKODRTI TL. DO 200MM</t>
  </si>
  <si>
    <t>ŠDa 2x tl. 200 mm</t>
  </si>
  <si>
    <t>vozovka mimo most (188,71+270,02)*1,05*2 = 963,333 [A]_x000d_
chodník 34,50+45,00 = 79,500 [B]_x000d_
Celkové množství = 1042,833</t>
  </si>
  <si>
    <t>Položka zahrnuje:
- dodání kameniva předepsané kvality a zrnitosti
- rozprostření a zhutnění vrstvy v předepsané tloušťce
- zřízení vrstvy bez rozlišení šířky, pokládání vrstvy po etapách
Položka nezahrnuje:
- postřiky, nátěry</t>
  </si>
  <si>
    <t>56336</t>
  </si>
  <si>
    <t>VOZOVKOVÉ VRSTVY ZE ŠTĚRKODRTI TL. DO 300MM</t>
  </si>
  <si>
    <t>případná výměna podloží při nevyhovujícím Edef,2 na pláni
Čerpáno jen se souhlasem investora v případě, že dojde k výměně podloží!!! V případě, že se položka čerpat nebude, bude řešen odpočet formou ZBV.</t>
  </si>
  <si>
    <t>výměna podloží (150,01+241,48)*1,05 = 411,065 [A]</t>
  </si>
  <si>
    <t>- dodání kameniva předepsané kvality a zrnitosti
- rozprostření a zhutnění vrstvy v předepsané tloušťce
- zřízení vrstvy bez rozlišení šířky, pokládání vrstvy po etapách
- nezahrnuje postřiky, nátěry</t>
  </si>
  <si>
    <t>56361</t>
  </si>
  <si>
    <t>VOZOVKOVÉ VRSTVY Z RECYKLOVANÉHO MATERIÁLU TL DO 50MM</t>
  </si>
  <si>
    <t>chodník R-mat 34,50+45,00 = 79,500 [A]</t>
  </si>
  <si>
    <t>Položka zahrnuje:
-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</si>
  <si>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56963</t>
  </si>
  <si>
    <t>ZPEVNĚNÍ KRAJNIC Z RECYKLOVANÉHO MATERIÁLU TL DO 150MM</t>
  </si>
  <si>
    <t>krajnice za římsami z asfaltového recyklátu tl. 150 mm
využití materiálu ze stávající vozovky</t>
  </si>
  <si>
    <t>15,70+24,57+17,45+24,67+8,36 = 90,750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</si>
  <si>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</si>
  <si>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572121</t>
  </si>
  <si>
    <t>INFILTRAČNÍ POSTŘIK ASFALTOVÝ DO 1,0KG/M2</t>
  </si>
  <si>
    <t>1,0 kg/m2</t>
  </si>
  <si>
    <t>mimo most (188,71+270,02)*1,05 = 481,667 [A]_x000d_
chodník 34,50+45,00 = 79,500 [B]_x000d_
Celkové množství = 561,167</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</si>
  <si>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</si>
  <si>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</si>
  <si>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</si>
  <si>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0,30 kg/m2</t>
  </si>
  <si>
    <t>na mostě 3,51*7,00*2 = 49,140 [A]_x000d_
mimo most (188,71+270,02)*1,05 = 481,667 [B]_x000d_
Celkové množství = 530,807</t>
  </si>
  <si>
    <t>574A34</t>
  </si>
  <si>
    <t>ASFALTOVÝ BETON PRO OBRUSNÉ VRSTVY ACO 11+, 11S TL. 40MM</t>
  </si>
  <si>
    <t>ACO 11+ 50/70 tl.40mm</t>
  </si>
  <si>
    <t>na mostě 3,51*7,00 = 24,570 [A]_x000d_
mimo most 188,71+270,02 = 458,730 [B]_x000d_
chodník 34,50+45,00 = 79,500 [C]_x000d_
Celkové množství = 562,800</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</si>
  <si>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</si>
  <si>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574C56</t>
  </si>
  <si>
    <t>ASFALTOVÝ BETON PRO LOŽNÍ VRSTVY ACL 16+, 16S TL. 60MM</t>
  </si>
  <si>
    <t>ACL 16+ 50/70 tl.60mm</t>
  </si>
  <si>
    <t>na mostě 3,51*7,00 = 24,570 [A]_x000d_
mimo most 188,71+270,02 = 458,730 [B]_x000d_
Celkové množství = 483,300</t>
  </si>
  <si>
    <t>574E46</t>
  </si>
  <si>
    <t>ASFALTOVÝ BETON PRO PODKLADNÍ VRSTVY ACP 16+, 16S TL. 50MM</t>
  </si>
  <si>
    <t>ACP 16+ 50/70 tl.50 mm
vč.úpravy napojení</t>
  </si>
  <si>
    <t>mimo most 188,71+270,02 = 458,730 [A]</t>
  </si>
  <si>
    <t>575C53</t>
  </si>
  <si>
    <t>LITÝ ASFALT MA IV (OCHRANA MOSTNÍ IZOLACE) 11 TL. 40MM</t>
  </si>
  <si>
    <t>MA 11 IV, tl.40 mm 
vč.úpravy napojení, ukončení podél obrubníků, dilatačních zařízení atd.</t>
  </si>
  <si>
    <t>na mostě 3,51*7,00 = 24,570 [A]</t>
  </si>
  <si>
    <t>57792A</t>
  </si>
  <si>
    <t>VÝSPRAVA VÝTLUKŮ SMĚSÍ ACO TL. DO 50MM</t>
  </si>
  <si>
    <t>Bude čerpáno jen se souhlasem investora, rozsah bude stanoven po domluvě s cestmistrovským</t>
  </si>
  <si>
    <t>Položka zahrnuje:
- odfrézování nebo jiné odstranění poškozených vozovkových vrstev
- zaříznutí hran
- vyčištění
- nátěr
- dodání a výplň předepsanou zhutněnou balenou asfaltovou směsí
- asfaltová zálivka
Položka nezahrnuje:
- x</t>
  </si>
  <si>
    <t>703232</t>
  </si>
  <si>
    <t>KABELOVÝ ŽLAB NOSNÝ/DRÁTĚNÝ S FUNKČNÍ ODOLNOSTÍ PŘI POŽÁRU VČETNĚ UPEVNĚNÍ A PŘÍSLUŠENSTVÍ SVĚTLÉ ŠÍŘKY PŘES 100 DO 250 MM</t>
  </si>
  <si>
    <t>plastový kabelový žlab světlé velikosti 200x150 mm</t>
  </si>
  <si>
    <t>10,70*2 = 21,400 [A]</t>
  </si>
  <si>
    <t>1. Položka obsahuje:
 – kompletní montáž, rozměření, upevnění, sváření, řezání, spojování a pod. 
 – veškerý spojovací a montážní materiál
 – pomocné mechanismy a nátěr
2. Položka neobsahuje:
 X
3. Způsob měření:
Měří se metr délkový.</t>
  </si>
  <si>
    <t>703322</t>
  </si>
  <si>
    <t>KRYT K NOSNÉMU ŽLABU/ROŠTU NEREZOVÝ VČETNĚ UPEVNĚNÍ A PŘÍSLUŠENSTVÍ SVĚTLÉ ŠÍŘKY PŘES 100 DO 250 MM</t>
  </si>
  <si>
    <t>21,40 = 21,400 [A]</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</si>
  <si>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</si>
  <si>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711112</t>
  </si>
  <si>
    <t>IZOLACE BĚŽNÝCH KONSTRUKCÍ PROTI ZEMNÍ VLHKOSTI ASFALTOVÝMI PÁSY</t>
  </si>
  <si>
    <t>NAIP izolace rubu opěr a křídel, vč přesahů, vč pracovní spáry mezi křídlem a základem na líci</t>
  </si>
  <si>
    <t>rub opěr a základů (2,95+0,33+0,35)*10,43*2*1,3 = 98,438 [A]_x000d_
rub křídel (6,79*2+10,40+9,03)*1,3 = 42,913 [B]_x000d_
pracovní spára na líci a čele 0,30*(11,63+0,4*2)*2*1,3 = 9,695 [C]_x000d_
z toho v 201.1b 2,92*1,50*2*1,3 = 11,388 [D]_x000d_
Celkové množství A+B+C-D = 139,658</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</si>
  <si>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</si>
  <si>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711432</t>
  </si>
  <si>
    <t>IZOLACE MOSTOVEK POD ŘÍMSOU ASFALTOVÝMI PÁSY</t>
  </si>
  <si>
    <t>na horním povrchu křídel</t>
  </si>
  <si>
    <t>(4,86+3,89+3,37+3,86)*0,55*1,3 = 11,426 [A]</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</si>
  <si>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</si>
  <si>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711442</t>
  </si>
  <si>
    <t>IZOLACE MOSTOVEK CELOPLOŠNÁ ASFALTOVÝMI PÁSY S PEČETÍCÍ VRSTVOU</t>
  </si>
  <si>
    <t>na horním povrchu NK</t>
  </si>
  <si>
    <t>3,51*10,60*1,3 = 48,368 [A]_x000d_
z toho v 201.1b 3,51*1,50*1,3 = 6,845 [B]_x000d_
Celkové množství A-B = 41,523</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</si>
  <si>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</si>
  <si>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</si>
  <si>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</si>
  <si>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římsou</t>
  </si>
  <si>
    <t>((0,65*10,74+4,80+3,80)+(3,05*3,51))*1,3 = 34,172 [A]_x000d_
z toho v 201.1b 3,05*1,50*1,30 = 5,948 [B]_x000d_
Celkové množství A-B = 28,224</t>
  </si>
  <si>
    <t xml:space="preserve">položka zahrnuje:
- dodání  předepsaného ochranného materiálu
- zřízení ochrany izolace</t>
  </si>
  <si>
    <t>711509</t>
  </si>
  <si>
    <t>OCHRANA IZOLACE NA POVRCHU TEXTILIÍ</t>
  </si>
  <si>
    <t>rub opěr a křídel 600g/m2</t>
  </si>
  <si>
    <t>rub opěr a základů (2,95+0,33+0,35)*10,43*2*1,3 = 98,438 [A]_x000d_
rub křídel (6,79*2+10,40+9,03)*1,3 = 42,913 [B]_x000d_
horní povrch základu (0,50*2+2,74)*11,63*1,3 = 56,545 [C]_x000d_
líc + dno křídel 0,55*(4,0*2+4,5+5,0)*1,3+5,92+3,98*2+5,04 = 31,433 [D]_x000d_
pod výměnou podloží 6,70*12,0 = 80,400 [E]_x000d_
z toho v 201.1b 2,95*1,50*2+6,70*1,50 = 18,900 [F]_x000d_
Celkové množství A+B+C+D+E-F = 290,829</t>
  </si>
  <si>
    <t>742F43</t>
  </si>
  <si>
    <t>KABEL NN NEBO VODIČ JEDNOŽÍLOVÝ CU FLEXIBILNÍ OD 25 DO 50 MM2</t>
  </si>
  <si>
    <t>70 = 70,000 [A]</t>
  </si>
  <si>
    <t>1. Položka obsahuje:
 – manipulace a uložení kabelu (do země, chráničky, kanálu, na rošty, na TV a pod.)
2. Položka neobsahuje:
 – příchytky, spojky, koncovky, chráničky apod.
3. Způsob měření:
Měří se metr délkový.</t>
  </si>
  <si>
    <t>78382</t>
  </si>
  <si>
    <t>NÁTĚRY BETON KONSTR TYP S2 (OS-B)</t>
  </si>
  <si>
    <t>nátěr nosné konstrukce typ S2</t>
  </si>
  <si>
    <t>0,6*3,15*2 = 3,780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</si>
  <si>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</si>
  <si>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</si>
  <si>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</si>
  <si>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nátěr říms</t>
  </si>
  <si>
    <t>0,3*(10,74+12,24)*2 = 13,788 [A]</t>
  </si>
  <si>
    <t>8</t>
  </si>
  <si>
    <t>Potrubí</t>
  </si>
  <si>
    <t>87533</t>
  </si>
  <si>
    <t>POTRUBÍ DREN Z TRUB PLAST DN DO 150MM</t>
  </si>
  <si>
    <t>rubová drenáž DN150
včetně vyústění na líc opěry</t>
  </si>
  <si>
    <t>11,50*2 = 23,000 [A]_x000d_
z toho v 201.1b 1,50*2 = 3,000 [B]_x000d_
Celkové množství A-B = 20,000</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</si>
  <si>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</si>
  <si>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87627</t>
  </si>
  <si>
    <t>CHRÁNIČKY Z TRUB PLASTOVÝCH DN DO 100MM</t>
  </si>
  <si>
    <t>chránička kabelu VO 75/61 70 = 70,000 [A]</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</si>
  <si>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</si>
  <si>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87633</t>
  </si>
  <si>
    <t>CHRÁNIČKY Z TRUB PLASTOVÝCH DN DO 150MM</t>
  </si>
  <si>
    <t>rezervní chráničky v římse 110/94 14,2*2 = 28,400 [A]</t>
  </si>
  <si>
    <t>9112B1</t>
  </si>
  <si>
    <t>ZÁBRADLÍ MOSTNÍ SE SVISLOU VÝPLNÍ - DODÁVKA A MONTÁŽ</t>
  </si>
  <si>
    <t>10,70+12,20 = 22,900 [A]</t>
  </si>
  <si>
    <t>Položka zahrnuje:
- kompletní dodávku všech dílů zábradlí včetně předepsané povrchové úpravy
- montáž a osazení zábradlí včetně kotvení dle zadávací dokumentace, t.j. kotevní desky, případné nivelační hmoty pod kotevní desky, kotvy a spojovací materiál, vrty a zálivku
Položka nezahrnuje:
- x</t>
  </si>
  <si>
    <t>91345</t>
  </si>
  <si>
    <t>NIVELAČNÍ ZNAČKY KOVOVÉ</t>
  </si>
  <si>
    <t>nulté měření provézt během výstavby, výsledky předat SD</t>
  </si>
  <si>
    <t>položka zahrnuje:
- dodání a osazení nivelační značky včetně nutných zemních prací
- vnitrostaveništní a mimostaveništní dopravu</t>
  </si>
  <si>
    <t>914142</t>
  </si>
  <si>
    <t>DOPRAV ZNAČ ZÁKL VEL OCEL FÓLIE TŘ 3 - MONT S PŘESUNEM</t>
  </si>
  <si>
    <t>montáž stávající značky P2, Eb2</t>
  </si>
  <si>
    <t>Položka zahrnuje:
- dopravu demontované značky z dočasné skládky
- osazení a montáž značky na místě určeném projektem
- nutnou opravu poškozených částí
Položka nezahrnuje:
- dodávku značky</t>
  </si>
  <si>
    <t>914A21</t>
  </si>
  <si>
    <t>EV ČÍSLO MOSTU OCEL S FÓLIÍ TŘ.1 DODÁVKA A MONTÁŽ</t>
  </si>
  <si>
    <t>evidenční čísla mostu</t>
  </si>
  <si>
    <t>položka zahrnuje:
- dodávku a montáž značek v požadovaném provedení</t>
  </si>
  <si>
    <t>917223</t>
  </si>
  <si>
    <t>SILNIČNÍ A CHODNÍKOVÉ OBRUBY Z BETONOVÝCH OBRUBNÍKŮ ŠÍŘ 100MM</t>
  </si>
  <si>
    <t>do betonového lože včetně boční opěry
ukončení zpevnění svahu kamenem do betonu</t>
  </si>
  <si>
    <t>14,40+0,70+2,65*1,2+6,00+13,30+4,90*1,2+0,70+1,15*20+5,50*1,2 = 73,760 [A]</t>
  </si>
  <si>
    <t>Položka zahrnuje:
dodání a pokládku betonových obrubníků o rozměrech předepsaných zadávací dokumentací
betonové lože i boční betonovou opěrku.</t>
  </si>
  <si>
    <t>917224</t>
  </si>
  <si>
    <t>SILNIČNÍ A CHODNÍKOVÉ OBRUBY Z BETONOVÝCH OBRUBNÍKŮ ŠÍŘ 150MM</t>
  </si>
  <si>
    <t>zpevnění za římsami podél komunikace</t>
  </si>
  <si>
    <t>14,70+18,50+2,0*2 = 37,200 [A]</t>
  </si>
  <si>
    <t>919111</t>
  </si>
  <si>
    <t>ŘEZÁNÍ ASFALTOVÉHO KRYTU VOZOVEK TL DO 50MM</t>
  </si>
  <si>
    <t>nařezání spar ve vozovce 
včetně spotřeby vody</t>
  </si>
  <si>
    <t>řezaná spára nad koncem NK 7,70*2 = 15,400 [A]_x000d_
podél říms: 12,24+10,74 = 22,980 [B]_x000d_
mezi obrubníky a vozovkou 2,0*2+4,50+10,20 = 18,700 [C]_x000d_
spára mezi novou a starou vozovkou 6,17+7,02+1,57+1,40 = 16,160 [D]_x000d_
Celkové množství = 73,240</t>
  </si>
  <si>
    <t>931326</t>
  </si>
  <si>
    <t>TĚSNĚNÍ DILATAČ SPAR ASF ZÁLIVKOU MODIFIK PRŮŘ DO 800MM2</t>
  </si>
  <si>
    <t>zatěsnění spáry mezi starou a novou vozovkou</t>
  </si>
  <si>
    <t>položka zahrnuje dodávku a osazení předepsaného materiálu, očištění ploch spáry před úpravou, očištění okolí spáry po úpravě
nezahrnuje těsnící profil</t>
  </si>
  <si>
    <t>93135</t>
  </si>
  <si>
    <t>TĚSNĚNÍ DILATAČ SPAR PRYŽ PÁSKOU NEBO KRUH PROFILEM</t>
  </si>
  <si>
    <t>podél říms 12,24+10,74 = 22,980 [A]</t>
  </si>
  <si>
    <t>položka zahrnuje dodávku a osazení předepsaného materiálu, očištění ploch spáry před úpravou, očištění okolí spáry po úpravě</t>
  </si>
  <si>
    <t>936502</t>
  </si>
  <si>
    <t>DROBNÉ DOPLŇK KONSTR KOVOVÉ POZINK</t>
  </si>
  <si>
    <t>konsturukce á1,0 m pro zavěšení kabelového žlabu, včetně kotvení do římsy</t>
  </si>
  <si>
    <t>25,0*11 = 275,000 [A]</t>
  </si>
  <si>
    <t xml:space="preserve">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
Položka nezahrnuje:
- x</t>
  </si>
  <si>
    <t>0,3*0,25*1,50*2 = 0,225 [B]</t>
  </si>
  <si>
    <t xml:space="preserve">ŠD  fr 0/63 6,2*0,60*1,50 = 5,580 [B]</t>
  </si>
  <si>
    <t>Úprava podloží ma základě vyhodnocení geotechnického dozoru, ŠD fr. 32-250 tl. 0,40 m
ČERPÁNO JEN SE SOUHLASEM INVESTORA!!!</t>
  </si>
  <si>
    <t>z toho v 201.1b 5,40*0,40*1,50 = 3,240 [B]</t>
  </si>
  <si>
    <t>z toho v 201.1b 0,35*4,17*1,50 = 2,189 [B]</t>
  </si>
  <si>
    <t>2,189*0,16 = 0,350 [A]</t>
  </si>
  <si>
    <t>(4,29+3,09)*1,50 = 11,070 [B]</t>
  </si>
  <si>
    <t>0,26*1,50*12,24 = 4,774 [B]</t>
  </si>
  <si>
    <t>4,774*0,17 = 0,812 [A]</t>
  </si>
  <si>
    <t>0,35*1,50*2,65*2 = 2,783 [C]</t>
  </si>
  <si>
    <t>2,783*0,16 = 0,445 [A]</t>
  </si>
  <si>
    <t>1,433*1,50 = 2,150 [B]</t>
  </si>
  <si>
    <t>2,086*0,16 = 0,334 [A]</t>
  </si>
  <si>
    <t>0,10*4,39*10,90+0,20*1,50*1,00*2 = 5,385 [D]</t>
  </si>
  <si>
    <t>(4,62*1,50+3,92*1,50)*1,1 = 14,091 [B]</t>
  </si>
  <si>
    <t>z toho v 201.1b 0,30*(4,29+3,09)*1,50 = 3,321 [B]</t>
  </si>
  <si>
    <t>1,64*1,50*2 = 4,920 [B]</t>
  </si>
  <si>
    <t>2,92*1,50*2*1,3 = 11,388 [D]</t>
  </si>
  <si>
    <t>3,51*1,50*1,3 = 6,845 [B]</t>
  </si>
  <si>
    <t>3,05*1,50*1,30 = 5,948 [B]</t>
  </si>
  <si>
    <t>2,95*1,50*2+6,70*1,50 = 18,900 [F]</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</si>
</sst>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cellStyleXfs>
  <cellXfs count="52">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0" fontId="4" fillId="0" borderId="1" xfId="5" applyBorder="1">
      <alignment horizontal="left" vertical="center" wrapText="1"/>
    </xf>
    <xf numFmtId="165" fontId="4" fillId="0" borderId="1" xfId="5" applyNumberFormat="1" applyBorder="1">
      <alignment horizontal="lef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6" applyFill="1" applyBorder="1">
      <alignment horizontal="left" vertical="center" wrapText="1"/>
    </xf>
    <xf numFmtId="0" fontId="6" fillId="2" borderId="0" xfId="6" applyFill="1" applyBorder="1" applyAlignment="1">
      <alignment horizontal="right" vertical="center" wrapText="1"/>
    </xf>
    <xf numFmtId="0" fontId="0" fillId="2" borderId="0" xfId="0" applyFill="1" applyBorder="1" applyAlignment="1">
      <alignment horizontal="right"/>
    </xf>
    <xf numFmtId="0" fontId="6" fillId="2" borderId="0" xfId="6"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4" borderId="7" xfId="0" applyNumberFormat="1" applyFill="1" applyBorder="1" applyAlignment="1" applyProtection="1">
      <alignment horizontal="center"/>
      <protection locked="0"/>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0" fillId="0" borderId="16" xfId="0" applyBorder="1"/>
    <xf numFmtId="0" fontId="0" fillId="0" borderId="17" xfId="0" applyBorder="1"/>
    <xf numFmtId="0" fontId="0" fillId="0" borderId="18" xfId="0" applyBorder="1"/>
    <xf numFmtId="0" fontId="8" fillId="0" borderId="7" xfId="0" applyFont="1" applyBorder="1" applyAlignment="1">
      <alignment wrapText="1"/>
    </xf>
    <xf numFmtId="0" fontId="0" fillId="0" borderId="0"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Style" xfId="5"/>
    <cellStyle name="StavbaRozpocetHeaderStyle" xfId="6"/>
    <cellStyle name="NadpisStrukturyStyle" xfId="7"/>
    <cellStyle name="StavebniDilStyle" xfId="8"/>
    <cellStyle name="NormalBoldLeftStyle" xfId="9"/>
    <cellStyle name="NormalBoldRightStyle" xfId="10"/>
    <cellStyle name="NormalLeftStyle" xfId="11"/>
    <cellStyle name="NormalRight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SUM(C10:C13)</f>
        <v>0</v>
      </c>
      <c r="D6" s="3"/>
      <c r="E6" s="3"/>
    </row>
    <row r="7">
      <c r="A7" s="3"/>
      <c r="B7" s="5" t="s">
        <v>5</v>
      </c>
      <c r="C7" s="6">
        <f>SUM(E10:E13)</f>
        <v>0</v>
      </c>
      <c r="D7" s="3"/>
      <c r="E7" s="3"/>
    </row>
    <row r="8">
      <c r="A8" s="3"/>
      <c r="B8" s="3"/>
      <c r="C8" s="3"/>
      <c r="D8" s="3"/>
      <c r="E8" s="3"/>
    </row>
    <row r="9">
      <c r="A9" s="7" t="s">
        <v>6</v>
      </c>
      <c r="B9" s="7" t="s">
        <v>7</v>
      </c>
      <c r="C9" s="7" t="s">
        <v>8</v>
      </c>
      <c r="D9" s="7" t="s">
        <v>9</v>
      </c>
      <c r="E9" s="7" t="s">
        <v>10</v>
      </c>
    </row>
    <row r="10">
      <c r="A10" s="8" t="s">
        <v>11</v>
      </c>
      <c r="B10" s="9" t="s">
        <v>12</v>
      </c>
      <c r="C10" s="10">
        <f>'SO 000'!I3</f>
        <v>0</v>
      </c>
      <c r="D10" s="10">
        <f>SUMIFS('SO 000'!O:O,'SO 000'!A:A,"P")</f>
        <v>0</v>
      </c>
      <c r="E10" s="10">
        <f>C10+D10</f>
        <v>0</v>
      </c>
    </row>
    <row r="11" ht="25.5">
      <c r="A11" s="8" t="s">
        <v>13</v>
      </c>
      <c r="B11" s="9" t="s">
        <v>14</v>
      </c>
      <c r="C11" s="10">
        <f>'SO 201.0'!I3</f>
        <v>0</v>
      </c>
      <c r="D11" s="10">
        <f>SUMIFS('SO 201.0'!O:O,'SO 201.0'!A:A,"P")</f>
        <v>0</v>
      </c>
      <c r="E11" s="10">
        <f>C11+D11</f>
        <v>0</v>
      </c>
    </row>
    <row r="12" ht="25.5">
      <c r="A12" s="8" t="s">
        <v>15</v>
      </c>
      <c r="B12" s="9" t="s">
        <v>16</v>
      </c>
      <c r="C12" s="10">
        <f>'SO 201.1a'!I3</f>
        <v>0</v>
      </c>
      <c r="D12" s="10">
        <f>SUMIFS('SO 201.1a'!O:O,'SO 201.1a'!A:A,"P")</f>
        <v>0</v>
      </c>
      <c r="E12" s="10">
        <f>C12+D12</f>
        <v>0</v>
      </c>
    </row>
    <row r="13" ht="25.5">
      <c r="A13" s="8" t="s">
        <v>17</v>
      </c>
      <c r="B13" s="9" t="s">
        <v>18</v>
      </c>
      <c r="C13" s="10">
        <f>'SO 201.1b'!I3</f>
        <v>0</v>
      </c>
      <c r="D13" s="10">
        <f>SUMIFS('SO 201.1b'!O:O,'SO 201.1b'!A:A,"P")</f>
        <v>0</v>
      </c>
      <c r="E13" s="10">
        <f>C13+D13</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24.28516"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19</v>
      </c>
      <c r="F2" s="16"/>
      <c r="G2" s="16"/>
      <c r="H2" s="16"/>
      <c r="I2" s="16"/>
      <c r="J2" s="18"/>
    </row>
    <row r="3">
      <c r="A3" s="3" t="s">
        <v>20</v>
      </c>
      <c r="B3" s="19" t="s">
        <v>21</v>
      </c>
      <c r="C3" s="20" t="s">
        <v>22</v>
      </c>
      <c r="D3" s="21"/>
      <c r="E3" s="22" t="s">
        <v>23</v>
      </c>
      <c r="F3" s="16"/>
      <c r="G3" s="16"/>
      <c r="H3" s="23" t="s">
        <v>11</v>
      </c>
      <c r="I3" s="24">
        <f>SUMIFS(I8:I53,A8:A53,"SD")</f>
        <v>0</v>
      </c>
      <c r="J3" s="18"/>
      <c r="O3">
        <v>0</v>
      </c>
      <c r="P3">
        <v>2</v>
      </c>
    </row>
    <row r="4">
      <c r="A4" s="3" t="s">
        <v>24</v>
      </c>
      <c r="B4" s="19" t="s">
        <v>25</v>
      </c>
      <c r="C4" s="20" t="s">
        <v>11</v>
      </c>
      <c r="D4" s="21"/>
      <c r="E4" s="22" t="s">
        <v>12</v>
      </c>
      <c r="F4" s="16"/>
      <c r="G4" s="16"/>
      <c r="H4" s="16"/>
      <c r="I4" s="16"/>
      <c r="J4" s="18"/>
      <c r="O4">
        <v>0.12</v>
      </c>
      <c r="P4">
        <v>2</v>
      </c>
    </row>
    <row r="5">
      <c r="A5" s="25" t="s">
        <v>26</v>
      </c>
      <c r="B5" s="26" t="s">
        <v>27</v>
      </c>
      <c r="C5" s="7" t="s">
        <v>28</v>
      </c>
      <c r="D5" s="7" t="s">
        <v>29</v>
      </c>
      <c r="E5" s="7" t="s">
        <v>30</v>
      </c>
      <c r="F5" s="7" t="s">
        <v>31</v>
      </c>
      <c r="G5" s="7" t="s">
        <v>32</v>
      </c>
      <c r="H5" s="7" t="s">
        <v>33</v>
      </c>
      <c r="I5" s="7"/>
      <c r="J5" s="27" t="s">
        <v>34</v>
      </c>
      <c r="O5">
        <v>0.20999999999999999</v>
      </c>
    </row>
    <row r="6">
      <c r="A6" s="25"/>
      <c r="B6" s="26"/>
      <c r="C6" s="7"/>
      <c r="D6" s="7"/>
      <c r="E6" s="7"/>
      <c r="F6" s="7"/>
      <c r="G6" s="7"/>
      <c r="H6" s="7" t="s">
        <v>35</v>
      </c>
      <c r="I6" s="7" t="s">
        <v>36</v>
      </c>
      <c r="J6" s="27"/>
    </row>
    <row r="7">
      <c r="A7" s="28">
        <v>0</v>
      </c>
      <c r="B7" s="26">
        <v>1</v>
      </c>
      <c r="C7" s="29">
        <v>2</v>
      </c>
      <c r="D7" s="7">
        <v>3</v>
      </c>
      <c r="E7" s="29">
        <v>4</v>
      </c>
      <c r="F7" s="7">
        <v>5</v>
      </c>
      <c r="G7" s="7">
        <v>6</v>
      </c>
      <c r="H7" s="7">
        <v>7</v>
      </c>
      <c r="I7" s="29">
        <v>8</v>
      </c>
      <c r="J7" s="27">
        <v>9</v>
      </c>
    </row>
    <row r="8">
      <c r="A8" s="30" t="s">
        <v>37</v>
      </c>
      <c r="B8" s="31"/>
      <c r="C8" s="32" t="s">
        <v>38</v>
      </c>
      <c r="D8" s="33"/>
      <c r="E8" s="30" t="s">
        <v>39</v>
      </c>
      <c r="F8" s="33"/>
      <c r="G8" s="33"/>
      <c r="H8" s="33"/>
      <c r="I8" s="34">
        <f>SUMIFS(I9:I53,A9:A53,"P")</f>
        <v>0</v>
      </c>
      <c r="J8" s="35"/>
    </row>
    <row r="9">
      <c r="A9" s="36" t="s">
        <v>40</v>
      </c>
      <c r="B9" s="36">
        <v>1</v>
      </c>
      <c r="C9" s="37" t="s">
        <v>41</v>
      </c>
      <c r="D9" s="36" t="s">
        <v>42</v>
      </c>
      <c r="E9" s="38" t="s">
        <v>43</v>
      </c>
      <c r="F9" s="39" t="s">
        <v>44</v>
      </c>
      <c r="G9" s="40">
        <v>1</v>
      </c>
      <c r="H9" s="41">
        <v>0</v>
      </c>
      <c r="I9" s="42">
        <f>ROUND(G9*H9,P4)</f>
        <v>0</v>
      </c>
      <c r="J9" s="39" t="s">
        <v>45</v>
      </c>
      <c r="O9" s="43">
        <f>I9*0</f>
        <v>0</v>
      </c>
      <c r="P9">
        <v>1</v>
      </c>
    </row>
    <row r="10" ht="60">
      <c r="A10" s="36" t="s">
        <v>46</v>
      </c>
      <c r="B10" s="44"/>
      <c r="C10" s="45"/>
      <c r="D10" s="45"/>
      <c r="E10" s="38" t="s">
        <v>47</v>
      </c>
      <c r="F10" s="45"/>
      <c r="G10" s="45"/>
      <c r="H10" s="45"/>
      <c r="I10" s="45"/>
      <c r="J10" s="46"/>
    </row>
    <row r="11" ht="30">
      <c r="A11" s="36" t="s">
        <v>48</v>
      </c>
      <c r="B11" s="44"/>
      <c r="C11" s="45"/>
      <c r="D11" s="45"/>
      <c r="E11" s="38" t="s">
        <v>49</v>
      </c>
      <c r="F11" s="45"/>
      <c r="G11" s="45"/>
      <c r="H11" s="45"/>
      <c r="I11" s="45"/>
      <c r="J11" s="46"/>
    </row>
    <row r="12">
      <c r="A12" s="36" t="s">
        <v>40</v>
      </c>
      <c r="B12" s="36">
        <v>2</v>
      </c>
      <c r="C12" s="37" t="s">
        <v>50</v>
      </c>
      <c r="D12" s="36" t="s">
        <v>42</v>
      </c>
      <c r="E12" s="38" t="s">
        <v>51</v>
      </c>
      <c r="F12" s="39" t="s">
        <v>44</v>
      </c>
      <c r="G12" s="40">
        <v>1</v>
      </c>
      <c r="H12" s="41">
        <v>0</v>
      </c>
      <c r="I12" s="42">
        <f>ROUND(G12*H12,P4)</f>
        <v>0</v>
      </c>
      <c r="J12" s="39" t="s">
        <v>45</v>
      </c>
      <c r="O12" s="43">
        <f>I12*0.21</f>
        <v>0</v>
      </c>
      <c r="P12">
        <v>3</v>
      </c>
    </row>
    <row r="13" ht="30">
      <c r="A13" s="36" t="s">
        <v>46</v>
      </c>
      <c r="B13" s="44"/>
      <c r="C13" s="45"/>
      <c r="D13" s="45"/>
      <c r="E13" s="38" t="s">
        <v>52</v>
      </c>
      <c r="F13" s="45"/>
      <c r="G13" s="45"/>
      <c r="H13" s="45"/>
      <c r="I13" s="45"/>
      <c r="J13" s="46"/>
    </row>
    <row r="14" ht="30">
      <c r="A14" s="36" t="s">
        <v>48</v>
      </c>
      <c r="B14" s="44"/>
      <c r="C14" s="45"/>
      <c r="D14" s="45"/>
      <c r="E14" s="38" t="s">
        <v>53</v>
      </c>
      <c r="F14" s="45"/>
      <c r="G14" s="45"/>
      <c r="H14" s="45"/>
      <c r="I14" s="45"/>
      <c r="J14" s="46"/>
    </row>
    <row r="15">
      <c r="A15" s="36" t="s">
        <v>40</v>
      </c>
      <c r="B15" s="36">
        <v>3</v>
      </c>
      <c r="C15" s="37" t="s">
        <v>54</v>
      </c>
      <c r="D15" s="36" t="s">
        <v>55</v>
      </c>
      <c r="E15" s="38" t="s">
        <v>56</v>
      </c>
      <c r="F15" s="39" t="s">
        <v>44</v>
      </c>
      <c r="G15" s="40">
        <v>1</v>
      </c>
      <c r="H15" s="41">
        <v>0</v>
      </c>
      <c r="I15" s="42">
        <f>ROUND(G15*H15,P4)</f>
        <v>0</v>
      </c>
      <c r="J15" s="39" t="s">
        <v>45</v>
      </c>
      <c r="O15" s="43">
        <f>I15*0.21</f>
        <v>0</v>
      </c>
      <c r="P15">
        <v>3</v>
      </c>
    </row>
    <row r="16" ht="30">
      <c r="A16" s="36" t="s">
        <v>46</v>
      </c>
      <c r="B16" s="44"/>
      <c r="C16" s="45"/>
      <c r="D16" s="45"/>
      <c r="E16" s="38" t="s">
        <v>57</v>
      </c>
      <c r="F16" s="45"/>
      <c r="G16" s="45"/>
      <c r="H16" s="45"/>
      <c r="I16" s="45"/>
      <c r="J16" s="46"/>
    </row>
    <row r="17" ht="60">
      <c r="A17" s="36" t="s">
        <v>48</v>
      </c>
      <c r="B17" s="44"/>
      <c r="C17" s="45"/>
      <c r="D17" s="45"/>
      <c r="E17" s="38" t="s">
        <v>58</v>
      </c>
      <c r="F17" s="45"/>
      <c r="G17" s="45"/>
      <c r="H17" s="45"/>
      <c r="I17" s="45"/>
      <c r="J17" s="46"/>
    </row>
    <row r="18">
      <c r="A18" s="36" t="s">
        <v>40</v>
      </c>
      <c r="B18" s="36">
        <v>4</v>
      </c>
      <c r="C18" s="37" t="s">
        <v>54</v>
      </c>
      <c r="D18" s="36" t="s">
        <v>59</v>
      </c>
      <c r="E18" s="38" t="s">
        <v>56</v>
      </c>
      <c r="F18" s="39" t="s">
        <v>44</v>
      </c>
      <c r="G18" s="40">
        <v>1</v>
      </c>
      <c r="H18" s="41">
        <v>0</v>
      </c>
      <c r="I18" s="42">
        <f>ROUND(G18*H18,P4)</f>
        <v>0</v>
      </c>
      <c r="J18" s="39" t="s">
        <v>45</v>
      </c>
      <c r="O18" s="43">
        <f>I18*0.21</f>
        <v>0</v>
      </c>
      <c r="P18">
        <v>3</v>
      </c>
    </row>
    <row r="19" ht="390">
      <c r="A19" s="36" t="s">
        <v>46</v>
      </c>
      <c r="B19" s="44"/>
      <c r="C19" s="45"/>
      <c r="D19" s="45"/>
      <c r="E19" s="38" t="s">
        <v>60</v>
      </c>
      <c r="F19" s="45"/>
      <c r="G19" s="45"/>
      <c r="H19" s="45"/>
      <c r="I19" s="45"/>
      <c r="J19" s="46"/>
    </row>
    <row r="20" ht="60">
      <c r="A20" s="36" t="s">
        <v>48</v>
      </c>
      <c r="B20" s="44"/>
      <c r="C20" s="45"/>
      <c r="D20" s="45"/>
      <c r="E20" s="38" t="s">
        <v>58</v>
      </c>
      <c r="F20" s="45"/>
      <c r="G20" s="45"/>
      <c r="H20" s="45"/>
      <c r="I20" s="45"/>
      <c r="J20" s="46"/>
    </row>
    <row r="21">
      <c r="A21" s="36" t="s">
        <v>40</v>
      </c>
      <c r="B21" s="36">
        <v>5</v>
      </c>
      <c r="C21" s="37" t="s">
        <v>61</v>
      </c>
      <c r="D21" s="36" t="s">
        <v>42</v>
      </c>
      <c r="E21" s="38" t="s">
        <v>62</v>
      </c>
      <c r="F21" s="39" t="s">
        <v>44</v>
      </c>
      <c r="G21" s="40">
        <v>1</v>
      </c>
      <c r="H21" s="41">
        <v>0</v>
      </c>
      <c r="I21" s="42">
        <f>ROUND(G21*H21,P4)</f>
        <v>0</v>
      </c>
      <c r="J21" s="39" t="s">
        <v>45</v>
      </c>
      <c r="O21" s="43">
        <f>I21*0.21</f>
        <v>0</v>
      </c>
      <c r="P21">
        <v>3</v>
      </c>
    </row>
    <row r="22" ht="75">
      <c r="A22" s="36" t="s">
        <v>46</v>
      </c>
      <c r="B22" s="44"/>
      <c r="C22" s="45"/>
      <c r="D22" s="45"/>
      <c r="E22" s="38" t="s">
        <v>63</v>
      </c>
      <c r="F22" s="45"/>
      <c r="G22" s="45"/>
      <c r="H22" s="45"/>
      <c r="I22" s="45"/>
      <c r="J22" s="46"/>
    </row>
    <row r="23" ht="30">
      <c r="A23" s="36" t="s">
        <v>48</v>
      </c>
      <c r="B23" s="44"/>
      <c r="C23" s="45"/>
      <c r="D23" s="45"/>
      <c r="E23" s="38" t="s">
        <v>64</v>
      </c>
      <c r="F23" s="45"/>
      <c r="G23" s="45"/>
      <c r="H23" s="45"/>
      <c r="I23" s="45"/>
      <c r="J23" s="46"/>
    </row>
    <row r="24">
      <c r="A24" s="36" t="s">
        <v>40</v>
      </c>
      <c r="B24" s="36">
        <v>6</v>
      </c>
      <c r="C24" s="37" t="s">
        <v>65</v>
      </c>
      <c r="D24" s="36" t="s">
        <v>42</v>
      </c>
      <c r="E24" s="38" t="s">
        <v>66</v>
      </c>
      <c r="F24" s="39" t="s">
        <v>44</v>
      </c>
      <c r="G24" s="40">
        <v>1</v>
      </c>
      <c r="H24" s="41">
        <v>0</v>
      </c>
      <c r="I24" s="42">
        <f>ROUND(G24*H24,P4)</f>
        <v>0</v>
      </c>
      <c r="J24" s="39" t="s">
        <v>45</v>
      </c>
      <c r="O24" s="43">
        <f>I24*0.21</f>
        <v>0</v>
      </c>
      <c r="P24">
        <v>3</v>
      </c>
    </row>
    <row r="25">
      <c r="A25" s="36" t="s">
        <v>46</v>
      </c>
      <c r="B25" s="44"/>
      <c r="C25" s="45"/>
      <c r="D25" s="45"/>
      <c r="E25" s="38" t="s">
        <v>67</v>
      </c>
      <c r="F25" s="45"/>
      <c r="G25" s="45"/>
      <c r="H25" s="45"/>
      <c r="I25" s="45"/>
      <c r="J25" s="46"/>
    </row>
    <row r="26" ht="30">
      <c r="A26" s="36" t="s">
        <v>48</v>
      </c>
      <c r="B26" s="44"/>
      <c r="C26" s="45"/>
      <c r="D26" s="45"/>
      <c r="E26" s="38" t="s">
        <v>64</v>
      </c>
      <c r="F26" s="45"/>
      <c r="G26" s="45"/>
      <c r="H26" s="45"/>
      <c r="I26" s="45"/>
      <c r="J26" s="46"/>
    </row>
    <row r="27">
      <c r="A27" s="36" t="s">
        <v>40</v>
      </c>
      <c r="B27" s="36">
        <v>7</v>
      </c>
      <c r="C27" s="37" t="s">
        <v>68</v>
      </c>
      <c r="D27" s="36" t="s">
        <v>42</v>
      </c>
      <c r="E27" s="38" t="s">
        <v>69</v>
      </c>
      <c r="F27" s="39" t="s">
        <v>70</v>
      </c>
      <c r="G27" s="40">
        <v>1</v>
      </c>
      <c r="H27" s="41">
        <v>0</v>
      </c>
      <c r="I27" s="42">
        <f>ROUND(G27*H27,P4)</f>
        <v>0</v>
      </c>
      <c r="J27" s="39" t="s">
        <v>45</v>
      </c>
      <c r="O27" s="43">
        <f>I27*0.21</f>
        <v>0</v>
      </c>
      <c r="P27">
        <v>3</v>
      </c>
    </row>
    <row r="28">
      <c r="A28" s="36" t="s">
        <v>46</v>
      </c>
      <c r="B28" s="44"/>
      <c r="C28" s="45"/>
      <c r="D28" s="45"/>
      <c r="E28" s="38" t="s">
        <v>71</v>
      </c>
      <c r="F28" s="45"/>
      <c r="G28" s="45"/>
      <c r="H28" s="45"/>
      <c r="I28" s="45"/>
      <c r="J28" s="46"/>
    </row>
    <row r="29" ht="30">
      <c r="A29" s="36" t="s">
        <v>48</v>
      </c>
      <c r="B29" s="44"/>
      <c r="C29" s="45"/>
      <c r="D29" s="45"/>
      <c r="E29" s="38" t="s">
        <v>64</v>
      </c>
      <c r="F29" s="45"/>
      <c r="G29" s="45"/>
      <c r="H29" s="45"/>
      <c r="I29" s="45"/>
      <c r="J29" s="46"/>
    </row>
    <row r="30">
      <c r="A30" s="36" t="s">
        <v>40</v>
      </c>
      <c r="B30" s="36">
        <v>8</v>
      </c>
      <c r="C30" s="37" t="s">
        <v>72</v>
      </c>
      <c r="D30" s="36" t="s">
        <v>42</v>
      </c>
      <c r="E30" s="38" t="s">
        <v>73</v>
      </c>
      <c r="F30" s="39" t="s">
        <v>44</v>
      </c>
      <c r="G30" s="40">
        <v>1</v>
      </c>
      <c r="H30" s="41">
        <v>0</v>
      </c>
      <c r="I30" s="42">
        <f>ROUND(G30*H30,P4)</f>
        <v>0</v>
      </c>
      <c r="J30" s="39" t="s">
        <v>45</v>
      </c>
      <c r="O30" s="43">
        <f>I30*0.21</f>
        <v>0</v>
      </c>
      <c r="P30">
        <v>3</v>
      </c>
    </row>
    <row r="31" ht="30">
      <c r="A31" s="36" t="s">
        <v>46</v>
      </c>
      <c r="B31" s="44"/>
      <c r="C31" s="45"/>
      <c r="D31" s="45"/>
      <c r="E31" s="38" t="s">
        <v>74</v>
      </c>
      <c r="F31" s="45"/>
      <c r="G31" s="45"/>
      <c r="H31" s="45"/>
      <c r="I31" s="45"/>
      <c r="J31" s="46"/>
    </row>
    <row r="32" ht="30">
      <c r="A32" s="36" t="s">
        <v>48</v>
      </c>
      <c r="B32" s="44"/>
      <c r="C32" s="45"/>
      <c r="D32" s="45"/>
      <c r="E32" s="38" t="s">
        <v>64</v>
      </c>
      <c r="F32" s="45"/>
      <c r="G32" s="45"/>
      <c r="H32" s="45"/>
      <c r="I32" s="45"/>
      <c r="J32" s="46"/>
    </row>
    <row r="33">
      <c r="A33" s="36" t="s">
        <v>40</v>
      </c>
      <c r="B33" s="36">
        <v>9</v>
      </c>
      <c r="C33" s="37" t="s">
        <v>75</v>
      </c>
      <c r="D33" s="36" t="s">
        <v>42</v>
      </c>
      <c r="E33" s="38" t="s">
        <v>76</v>
      </c>
      <c r="F33" s="39" t="s">
        <v>44</v>
      </c>
      <c r="G33" s="40">
        <v>1</v>
      </c>
      <c r="H33" s="41">
        <v>0</v>
      </c>
      <c r="I33" s="42">
        <f>ROUND(G33*H33,P4)</f>
        <v>0</v>
      </c>
      <c r="J33" s="39" t="s">
        <v>45</v>
      </c>
      <c r="O33" s="43">
        <f>I33*0.21</f>
        <v>0</v>
      </c>
      <c r="P33">
        <v>3</v>
      </c>
    </row>
    <row r="34">
      <c r="A34" s="36" t="s">
        <v>46</v>
      </c>
      <c r="B34" s="44"/>
      <c r="C34" s="45"/>
      <c r="D34" s="45"/>
      <c r="E34" s="38" t="s">
        <v>77</v>
      </c>
      <c r="F34" s="45"/>
      <c r="G34" s="45"/>
      <c r="H34" s="45"/>
      <c r="I34" s="45"/>
      <c r="J34" s="46"/>
    </row>
    <row r="35" ht="30">
      <c r="A35" s="36" t="s">
        <v>48</v>
      </c>
      <c r="B35" s="44"/>
      <c r="C35" s="45"/>
      <c r="D35" s="45"/>
      <c r="E35" s="38" t="s">
        <v>64</v>
      </c>
      <c r="F35" s="45"/>
      <c r="G35" s="45"/>
      <c r="H35" s="45"/>
      <c r="I35" s="45"/>
      <c r="J35" s="46"/>
    </row>
    <row r="36">
      <c r="A36" s="36" t="s">
        <v>40</v>
      </c>
      <c r="B36" s="36">
        <v>10</v>
      </c>
      <c r="C36" s="37" t="s">
        <v>78</v>
      </c>
      <c r="D36" s="36" t="s">
        <v>42</v>
      </c>
      <c r="E36" s="38" t="s">
        <v>79</v>
      </c>
      <c r="F36" s="39" t="s">
        <v>44</v>
      </c>
      <c r="G36" s="40">
        <v>1</v>
      </c>
      <c r="H36" s="41">
        <v>0</v>
      </c>
      <c r="I36" s="42">
        <f>ROUND(G36*H36,P4)</f>
        <v>0</v>
      </c>
      <c r="J36" s="39" t="s">
        <v>45</v>
      </c>
      <c r="O36" s="43">
        <f>I36*0.21</f>
        <v>0</v>
      </c>
      <c r="P36">
        <v>3</v>
      </c>
    </row>
    <row r="37" ht="90">
      <c r="A37" s="36" t="s">
        <v>46</v>
      </c>
      <c r="B37" s="44"/>
      <c r="C37" s="45"/>
      <c r="D37" s="45"/>
      <c r="E37" s="38" t="s">
        <v>80</v>
      </c>
      <c r="F37" s="45"/>
      <c r="G37" s="45"/>
      <c r="H37" s="45"/>
      <c r="I37" s="45"/>
      <c r="J37" s="46"/>
    </row>
    <row r="38" ht="105">
      <c r="A38" s="36" t="s">
        <v>48</v>
      </c>
      <c r="B38" s="44"/>
      <c r="C38" s="45"/>
      <c r="D38" s="45"/>
      <c r="E38" s="38" t="s">
        <v>81</v>
      </c>
      <c r="F38" s="45"/>
      <c r="G38" s="45"/>
      <c r="H38" s="45"/>
      <c r="I38" s="45"/>
      <c r="J38" s="46"/>
    </row>
    <row r="39">
      <c r="A39" s="36" t="s">
        <v>40</v>
      </c>
      <c r="B39" s="36">
        <v>11</v>
      </c>
      <c r="C39" s="37" t="s">
        <v>82</v>
      </c>
      <c r="D39" s="36" t="s">
        <v>42</v>
      </c>
      <c r="E39" s="38" t="s">
        <v>83</v>
      </c>
      <c r="F39" s="39" t="s">
        <v>84</v>
      </c>
      <c r="G39" s="40">
        <v>10</v>
      </c>
      <c r="H39" s="41">
        <v>0</v>
      </c>
      <c r="I39" s="42">
        <f>ROUND(G39*H39,P4)</f>
        <v>0</v>
      </c>
      <c r="J39" s="39" t="s">
        <v>45</v>
      </c>
      <c r="O39" s="43">
        <f>I39*0.21</f>
        <v>0</v>
      </c>
      <c r="P39">
        <v>3</v>
      </c>
    </row>
    <row r="40">
      <c r="A40" s="36" t="s">
        <v>46</v>
      </c>
      <c r="B40" s="44"/>
      <c r="C40" s="45"/>
      <c r="D40" s="45"/>
      <c r="E40" s="38" t="s">
        <v>85</v>
      </c>
      <c r="F40" s="45"/>
      <c r="G40" s="45"/>
      <c r="H40" s="45"/>
      <c r="I40" s="45"/>
      <c r="J40" s="46"/>
    </row>
    <row r="41" ht="60">
      <c r="A41" s="36" t="s">
        <v>48</v>
      </c>
      <c r="B41" s="44"/>
      <c r="C41" s="45"/>
      <c r="D41" s="45"/>
      <c r="E41" s="38" t="s">
        <v>86</v>
      </c>
      <c r="F41" s="45"/>
      <c r="G41" s="45"/>
      <c r="H41" s="45"/>
      <c r="I41" s="45"/>
      <c r="J41" s="46"/>
    </row>
    <row r="42">
      <c r="A42" s="36" t="s">
        <v>40</v>
      </c>
      <c r="B42" s="36">
        <v>12</v>
      </c>
      <c r="C42" s="37" t="s">
        <v>87</v>
      </c>
      <c r="D42" s="36" t="s">
        <v>42</v>
      </c>
      <c r="E42" s="38" t="s">
        <v>88</v>
      </c>
      <c r="F42" s="39" t="s">
        <v>70</v>
      </c>
      <c r="G42" s="40">
        <v>1</v>
      </c>
      <c r="H42" s="41">
        <v>0</v>
      </c>
      <c r="I42" s="42">
        <f>ROUND(G42*H42,P4)</f>
        <v>0</v>
      </c>
      <c r="J42" s="39" t="s">
        <v>45</v>
      </c>
      <c r="O42" s="43">
        <f>I42*0.21</f>
        <v>0</v>
      </c>
      <c r="P42">
        <v>3</v>
      </c>
    </row>
    <row r="43" ht="30">
      <c r="A43" s="36" t="s">
        <v>46</v>
      </c>
      <c r="B43" s="44"/>
      <c r="C43" s="45"/>
      <c r="D43" s="45"/>
      <c r="E43" s="38" t="s">
        <v>89</v>
      </c>
      <c r="F43" s="45"/>
      <c r="G43" s="45"/>
      <c r="H43" s="45"/>
      <c r="I43" s="45"/>
      <c r="J43" s="46"/>
    </row>
    <row r="44" ht="105">
      <c r="A44" s="36" t="s">
        <v>48</v>
      </c>
      <c r="B44" s="44"/>
      <c r="C44" s="45"/>
      <c r="D44" s="45"/>
      <c r="E44" s="38" t="s">
        <v>90</v>
      </c>
      <c r="F44" s="45"/>
      <c r="G44" s="45"/>
      <c r="H44" s="45"/>
      <c r="I44" s="45"/>
      <c r="J44" s="46"/>
    </row>
    <row r="45">
      <c r="A45" s="36" t="s">
        <v>40</v>
      </c>
      <c r="B45" s="36">
        <v>13</v>
      </c>
      <c r="C45" s="37" t="s">
        <v>91</v>
      </c>
      <c r="D45" s="36" t="s">
        <v>42</v>
      </c>
      <c r="E45" s="38" t="s">
        <v>92</v>
      </c>
      <c r="F45" s="39" t="s">
        <v>44</v>
      </c>
      <c r="G45" s="40">
        <v>1</v>
      </c>
      <c r="H45" s="41">
        <v>0</v>
      </c>
      <c r="I45" s="42">
        <f>ROUND(G45*H45,P4)</f>
        <v>0</v>
      </c>
      <c r="J45" s="39" t="s">
        <v>45</v>
      </c>
      <c r="O45" s="43">
        <f>I45*0.21</f>
        <v>0</v>
      </c>
      <c r="P45">
        <v>3</v>
      </c>
    </row>
    <row r="46" ht="30">
      <c r="A46" s="36" t="s">
        <v>46</v>
      </c>
      <c r="B46" s="44"/>
      <c r="C46" s="45"/>
      <c r="D46" s="45"/>
      <c r="E46" s="38" t="s">
        <v>93</v>
      </c>
      <c r="F46" s="45"/>
      <c r="G46" s="45"/>
      <c r="H46" s="45"/>
      <c r="I46" s="45"/>
      <c r="J46" s="46"/>
    </row>
    <row r="47" ht="45">
      <c r="A47" s="36" t="s">
        <v>48</v>
      </c>
      <c r="B47" s="44"/>
      <c r="C47" s="45"/>
      <c r="D47" s="45"/>
      <c r="E47" s="38" t="s">
        <v>94</v>
      </c>
      <c r="F47" s="45"/>
      <c r="G47" s="45"/>
      <c r="H47" s="45"/>
      <c r="I47" s="45"/>
      <c r="J47" s="46"/>
    </row>
    <row r="48">
      <c r="A48" s="36" t="s">
        <v>40</v>
      </c>
      <c r="B48" s="36">
        <v>14</v>
      </c>
      <c r="C48" s="37" t="s">
        <v>95</v>
      </c>
      <c r="D48" s="36" t="s">
        <v>42</v>
      </c>
      <c r="E48" s="38" t="s">
        <v>96</v>
      </c>
      <c r="F48" s="39" t="s">
        <v>44</v>
      </c>
      <c r="G48" s="40">
        <v>1</v>
      </c>
      <c r="H48" s="41">
        <v>0</v>
      </c>
      <c r="I48" s="42">
        <f>ROUND(G48*H48,P4)</f>
        <v>0</v>
      </c>
      <c r="J48" s="39" t="s">
        <v>97</v>
      </c>
      <c r="O48" s="43">
        <f>I48*0.21</f>
        <v>0</v>
      </c>
      <c r="P48">
        <v>3</v>
      </c>
    </row>
    <row r="49" ht="30">
      <c r="A49" s="36" t="s">
        <v>46</v>
      </c>
      <c r="B49" s="44"/>
      <c r="C49" s="45"/>
      <c r="D49" s="45"/>
      <c r="E49" s="38" t="s">
        <v>98</v>
      </c>
      <c r="F49" s="45"/>
      <c r="G49" s="45"/>
      <c r="H49" s="45"/>
      <c r="I49" s="45"/>
      <c r="J49" s="46"/>
    </row>
    <row r="50" ht="60">
      <c r="A50" s="36" t="s">
        <v>48</v>
      </c>
      <c r="B50" s="44"/>
      <c r="C50" s="45"/>
      <c r="D50" s="45"/>
      <c r="E50" s="38" t="s">
        <v>99</v>
      </c>
      <c r="F50" s="45"/>
      <c r="G50" s="45"/>
      <c r="H50" s="45"/>
      <c r="I50" s="45"/>
      <c r="J50" s="46"/>
    </row>
    <row r="51">
      <c r="A51" s="36" t="s">
        <v>40</v>
      </c>
      <c r="B51" s="36">
        <v>15</v>
      </c>
      <c r="C51" s="37" t="s">
        <v>100</v>
      </c>
      <c r="D51" s="36" t="s">
        <v>42</v>
      </c>
      <c r="E51" s="38" t="s">
        <v>101</v>
      </c>
      <c r="F51" s="39" t="s">
        <v>44</v>
      </c>
      <c r="G51" s="40">
        <v>1</v>
      </c>
      <c r="H51" s="41">
        <v>0</v>
      </c>
      <c r="I51" s="42">
        <f>ROUND(G51*H51,P4)</f>
        <v>0</v>
      </c>
      <c r="J51" s="39" t="s">
        <v>45</v>
      </c>
      <c r="O51" s="43">
        <f>I51*0.21</f>
        <v>0</v>
      </c>
      <c r="P51">
        <v>3</v>
      </c>
    </row>
    <row r="52">
      <c r="A52" s="36" t="s">
        <v>46</v>
      </c>
      <c r="B52" s="44"/>
      <c r="C52" s="45"/>
      <c r="D52" s="45"/>
      <c r="E52" s="38" t="s">
        <v>102</v>
      </c>
      <c r="F52" s="45"/>
      <c r="G52" s="45"/>
      <c r="H52" s="45"/>
      <c r="I52" s="45"/>
      <c r="J52" s="46"/>
    </row>
    <row r="53" ht="30">
      <c r="A53" s="36" t="s">
        <v>48</v>
      </c>
      <c r="B53" s="47"/>
      <c r="C53" s="48"/>
      <c r="D53" s="48"/>
      <c r="E53" s="38" t="s">
        <v>103</v>
      </c>
      <c r="F53" s="48"/>
      <c r="G53" s="48"/>
      <c r="H53" s="48"/>
      <c r="I53" s="48"/>
      <c r="J53" s="49"/>
    </row>
  </sheetData>
  <sheetProtection sheet="1" objects="1" scenarios="1" spinCount="100000" saltValue="tYVPu5V+tN132uRFbQFnfZICre1FiJ6DJxmwCn6tHHTsKMmPA2ozofkrhe84l0FpgkifbmSN8Bph+8WJ/tPxvw==" hashValue="iewB8c5F6k7Ubb4NDqLYiimBlEjhIeA6brCY3BDcWyjre13m7XpbFPquzDVAWtoZRoppzXitMkICbLwgLVkdyA==" algorithmName="SHA-512" password="CC05"/>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7.57031"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19</v>
      </c>
      <c r="F2" s="16"/>
      <c r="G2" s="16"/>
      <c r="H2" s="16"/>
      <c r="I2" s="16"/>
      <c r="J2" s="18"/>
    </row>
    <row r="3">
      <c r="A3" s="3" t="s">
        <v>20</v>
      </c>
      <c r="B3" s="19" t="s">
        <v>21</v>
      </c>
      <c r="C3" s="20" t="s">
        <v>22</v>
      </c>
      <c r="D3" s="21"/>
      <c r="E3" s="22" t="s">
        <v>23</v>
      </c>
      <c r="F3" s="16"/>
      <c r="G3" s="16"/>
      <c r="H3" s="23" t="s">
        <v>13</v>
      </c>
      <c r="I3" s="24">
        <f>SUMIFS(I8:I127,A8:A127,"SD")</f>
        <v>0</v>
      </c>
      <c r="J3" s="18"/>
      <c r="O3">
        <v>0</v>
      </c>
      <c r="P3">
        <v>2</v>
      </c>
    </row>
    <row r="4">
      <c r="A4" s="3" t="s">
        <v>24</v>
      </c>
      <c r="B4" s="19" t="s">
        <v>25</v>
      </c>
      <c r="C4" s="20" t="s">
        <v>13</v>
      </c>
      <c r="D4" s="21"/>
      <c r="E4" s="22" t="s">
        <v>14</v>
      </c>
      <c r="F4" s="16"/>
      <c r="G4" s="16"/>
      <c r="H4" s="16"/>
      <c r="I4" s="16"/>
      <c r="J4" s="18"/>
      <c r="O4">
        <v>0.12</v>
      </c>
      <c r="P4">
        <v>2</v>
      </c>
    </row>
    <row r="5">
      <c r="A5" s="25" t="s">
        <v>26</v>
      </c>
      <c r="B5" s="26" t="s">
        <v>27</v>
      </c>
      <c r="C5" s="7" t="s">
        <v>28</v>
      </c>
      <c r="D5" s="7" t="s">
        <v>29</v>
      </c>
      <c r="E5" s="7" t="s">
        <v>30</v>
      </c>
      <c r="F5" s="7" t="s">
        <v>31</v>
      </c>
      <c r="G5" s="7" t="s">
        <v>32</v>
      </c>
      <c r="H5" s="7" t="s">
        <v>33</v>
      </c>
      <c r="I5" s="7"/>
      <c r="J5" s="27" t="s">
        <v>34</v>
      </c>
      <c r="O5">
        <v>0.20999999999999999</v>
      </c>
    </row>
    <row r="6">
      <c r="A6" s="25"/>
      <c r="B6" s="26"/>
      <c r="C6" s="7"/>
      <c r="D6" s="7"/>
      <c r="E6" s="7"/>
      <c r="F6" s="7"/>
      <c r="G6" s="7"/>
      <c r="H6" s="7" t="s">
        <v>35</v>
      </c>
      <c r="I6" s="7" t="s">
        <v>36</v>
      </c>
      <c r="J6" s="27"/>
    </row>
    <row r="7">
      <c r="A7" s="28">
        <v>0</v>
      </c>
      <c r="B7" s="26">
        <v>1</v>
      </c>
      <c r="C7" s="29">
        <v>2</v>
      </c>
      <c r="D7" s="7">
        <v>3</v>
      </c>
      <c r="E7" s="29">
        <v>4</v>
      </c>
      <c r="F7" s="7">
        <v>5</v>
      </c>
      <c r="G7" s="7">
        <v>6</v>
      </c>
      <c r="H7" s="7">
        <v>7</v>
      </c>
      <c r="I7" s="29">
        <v>8</v>
      </c>
      <c r="J7" s="27">
        <v>9</v>
      </c>
    </row>
    <row r="8">
      <c r="A8" s="30" t="s">
        <v>37</v>
      </c>
      <c r="B8" s="31"/>
      <c r="C8" s="32" t="s">
        <v>38</v>
      </c>
      <c r="D8" s="33"/>
      <c r="E8" s="30" t="s">
        <v>39</v>
      </c>
      <c r="F8" s="33"/>
      <c r="G8" s="33"/>
      <c r="H8" s="33"/>
      <c r="I8" s="34">
        <f>SUMIFS(I9:I32,A9:A32,"P")</f>
        <v>0</v>
      </c>
      <c r="J8" s="35"/>
    </row>
    <row r="9" ht="30">
      <c r="A9" s="36" t="s">
        <v>40</v>
      </c>
      <c r="B9" s="36">
        <v>1</v>
      </c>
      <c r="C9" s="37" t="s">
        <v>104</v>
      </c>
      <c r="D9" s="36"/>
      <c r="E9" s="38" t="s">
        <v>105</v>
      </c>
      <c r="F9" s="39" t="s">
        <v>106</v>
      </c>
      <c r="G9" s="40">
        <v>31.523</v>
      </c>
      <c r="H9" s="41">
        <v>0</v>
      </c>
      <c r="I9" s="42">
        <f>ROUND(G9*H9,P4)</f>
        <v>0</v>
      </c>
      <c r="J9" s="36"/>
      <c r="O9" s="43">
        <f>I9*0.21</f>
        <v>0</v>
      </c>
      <c r="P9">
        <v>3</v>
      </c>
    </row>
    <row r="10" ht="75">
      <c r="A10" s="36" t="s">
        <v>46</v>
      </c>
      <c r="B10" s="44"/>
      <c r="C10" s="45"/>
      <c r="D10" s="45"/>
      <c r="E10" s="38" t="s">
        <v>107</v>
      </c>
      <c r="F10" s="45"/>
      <c r="G10" s="45"/>
      <c r="H10" s="45"/>
      <c r="I10" s="45"/>
      <c r="J10" s="46"/>
    </row>
    <row r="11">
      <c r="A11" s="36" t="s">
        <v>108</v>
      </c>
      <c r="B11" s="44"/>
      <c r="C11" s="45"/>
      <c r="D11" s="45"/>
      <c r="E11" s="50" t="s">
        <v>109</v>
      </c>
      <c r="F11" s="45"/>
      <c r="G11" s="45"/>
      <c r="H11" s="45"/>
      <c r="I11" s="45"/>
      <c r="J11" s="46"/>
    </row>
    <row r="12" ht="30">
      <c r="A12" s="36" t="s">
        <v>48</v>
      </c>
      <c r="B12" s="44"/>
      <c r="C12" s="45"/>
      <c r="D12" s="45"/>
      <c r="E12" s="38" t="s">
        <v>110</v>
      </c>
      <c r="F12" s="45"/>
      <c r="G12" s="45"/>
      <c r="H12" s="45"/>
      <c r="I12" s="45"/>
      <c r="J12" s="46"/>
    </row>
    <row r="13" ht="30">
      <c r="A13" s="36" t="s">
        <v>40</v>
      </c>
      <c r="B13" s="36">
        <v>2</v>
      </c>
      <c r="C13" s="37" t="s">
        <v>111</v>
      </c>
      <c r="D13" s="36" t="s">
        <v>55</v>
      </c>
      <c r="E13" s="38" t="s">
        <v>105</v>
      </c>
      <c r="F13" s="39" t="s">
        <v>106</v>
      </c>
      <c r="G13" s="40">
        <v>657.01900000000001</v>
      </c>
      <c r="H13" s="41">
        <v>0</v>
      </c>
      <c r="I13" s="42">
        <f>ROUND(G13*H13,P4)</f>
        <v>0</v>
      </c>
      <c r="J13" s="36"/>
      <c r="O13" s="43">
        <f>I13*0</f>
        <v>0</v>
      </c>
      <c r="P13">
        <v>1</v>
      </c>
    </row>
    <row r="14" ht="90">
      <c r="A14" s="36" t="s">
        <v>46</v>
      </c>
      <c r="B14" s="44"/>
      <c r="C14" s="45"/>
      <c r="D14" s="45"/>
      <c r="E14" s="38" t="s">
        <v>112</v>
      </c>
      <c r="F14" s="45"/>
      <c r="G14" s="45"/>
      <c r="H14" s="45"/>
      <c r="I14" s="45"/>
      <c r="J14" s="46"/>
    </row>
    <row r="15" ht="45">
      <c r="A15" s="36" t="s">
        <v>108</v>
      </c>
      <c r="B15" s="44"/>
      <c r="C15" s="45"/>
      <c r="D15" s="45"/>
      <c r="E15" s="50" t="s">
        <v>113</v>
      </c>
      <c r="F15" s="45"/>
      <c r="G15" s="45"/>
      <c r="H15" s="45"/>
      <c r="I15" s="45"/>
      <c r="J15" s="46"/>
    </row>
    <row r="16" ht="30">
      <c r="A16" s="36" t="s">
        <v>48</v>
      </c>
      <c r="B16" s="44"/>
      <c r="C16" s="45"/>
      <c r="D16" s="45"/>
      <c r="E16" s="38" t="s">
        <v>110</v>
      </c>
      <c r="F16" s="45"/>
      <c r="G16" s="45"/>
      <c r="H16" s="45"/>
      <c r="I16" s="45"/>
      <c r="J16" s="46"/>
    </row>
    <row r="17" ht="30">
      <c r="A17" s="36" t="s">
        <v>40</v>
      </c>
      <c r="B17" s="36">
        <v>3</v>
      </c>
      <c r="C17" s="37" t="s">
        <v>111</v>
      </c>
      <c r="D17" s="36" t="s">
        <v>59</v>
      </c>
      <c r="E17" s="38" t="s">
        <v>105</v>
      </c>
      <c r="F17" s="39" t="s">
        <v>106</v>
      </c>
      <c r="G17" s="40">
        <v>197.298</v>
      </c>
      <c r="H17" s="41">
        <v>0</v>
      </c>
      <c r="I17" s="42">
        <f>ROUND(G17*H17,P4)</f>
        <v>0</v>
      </c>
      <c r="J17" s="36"/>
      <c r="O17" s="43">
        <f>I17*0</f>
        <v>0</v>
      </c>
      <c r="P17">
        <v>1</v>
      </c>
    </row>
    <row r="18" ht="120">
      <c r="A18" s="36" t="s">
        <v>46</v>
      </c>
      <c r="B18" s="44"/>
      <c r="C18" s="45"/>
      <c r="D18" s="45"/>
      <c r="E18" s="38" t="s">
        <v>114</v>
      </c>
      <c r="F18" s="45"/>
      <c r="G18" s="45"/>
      <c r="H18" s="45"/>
      <c r="I18" s="45"/>
      <c r="J18" s="46"/>
    </row>
    <row r="19">
      <c r="A19" s="36" t="s">
        <v>108</v>
      </c>
      <c r="B19" s="44"/>
      <c r="C19" s="45"/>
      <c r="D19" s="45"/>
      <c r="E19" s="50" t="s">
        <v>115</v>
      </c>
      <c r="F19" s="45"/>
      <c r="G19" s="45"/>
      <c r="H19" s="45"/>
      <c r="I19" s="45"/>
      <c r="J19" s="46"/>
    </row>
    <row r="20" ht="30">
      <c r="A20" s="36" t="s">
        <v>48</v>
      </c>
      <c r="B20" s="44"/>
      <c r="C20" s="45"/>
      <c r="D20" s="45"/>
      <c r="E20" s="38" t="s">
        <v>110</v>
      </c>
      <c r="F20" s="45"/>
      <c r="G20" s="45"/>
      <c r="H20" s="45"/>
      <c r="I20" s="45"/>
      <c r="J20" s="46"/>
    </row>
    <row r="21">
      <c r="A21" s="36" t="s">
        <v>40</v>
      </c>
      <c r="B21" s="36">
        <v>4</v>
      </c>
      <c r="C21" s="37" t="s">
        <v>116</v>
      </c>
      <c r="D21" s="36" t="s">
        <v>42</v>
      </c>
      <c r="E21" s="38" t="s">
        <v>117</v>
      </c>
      <c r="F21" s="39" t="s">
        <v>118</v>
      </c>
      <c r="G21" s="40">
        <v>78</v>
      </c>
      <c r="H21" s="41">
        <v>0</v>
      </c>
      <c r="I21" s="42">
        <f>ROUND(G21*H21,P4)</f>
        <v>0</v>
      </c>
      <c r="J21" s="39" t="s">
        <v>45</v>
      </c>
      <c r="O21" s="43">
        <f>I21*0.21</f>
        <v>0</v>
      </c>
      <c r="P21">
        <v>3</v>
      </c>
    </row>
    <row r="22" ht="30">
      <c r="A22" s="36" t="s">
        <v>46</v>
      </c>
      <c r="B22" s="44"/>
      <c r="C22" s="45"/>
      <c r="D22" s="45"/>
      <c r="E22" s="38" t="s">
        <v>119</v>
      </c>
      <c r="F22" s="45"/>
      <c r="G22" s="45"/>
      <c r="H22" s="45"/>
      <c r="I22" s="45"/>
      <c r="J22" s="46"/>
    </row>
    <row r="23">
      <c r="A23" s="36" t="s">
        <v>108</v>
      </c>
      <c r="B23" s="44"/>
      <c r="C23" s="45"/>
      <c r="D23" s="45"/>
      <c r="E23" s="50" t="s">
        <v>120</v>
      </c>
      <c r="F23" s="45"/>
      <c r="G23" s="45"/>
      <c r="H23" s="45"/>
      <c r="I23" s="45"/>
      <c r="J23" s="46"/>
    </row>
    <row r="24">
      <c r="A24" s="36" t="s">
        <v>48</v>
      </c>
      <c r="B24" s="44"/>
      <c r="C24" s="45"/>
      <c r="D24" s="45"/>
      <c r="E24" s="51"/>
      <c r="F24" s="45"/>
      <c r="G24" s="45"/>
      <c r="H24" s="45"/>
      <c r="I24" s="45"/>
      <c r="J24" s="46"/>
    </row>
    <row r="25">
      <c r="A25" s="36" t="s">
        <v>40</v>
      </c>
      <c r="B25" s="36">
        <v>5</v>
      </c>
      <c r="C25" s="37" t="s">
        <v>121</v>
      </c>
      <c r="D25" s="36" t="s">
        <v>42</v>
      </c>
      <c r="E25" s="38" t="s">
        <v>122</v>
      </c>
      <c r="F25" s="39" t="s">
        <v>118</v>
      </c>
      <c r="G25" s="40">
        <v>78</v>
      </c>
      <c r="H25" s="41">
        <v>0</v>
      </c>
      <c r="I25" s="42">
        <f>ROUND(G25*H25,P4)</f>
        <v>0</v>
      </c>
      <c r="J25" s="39" t="s">
        <v>45</v>
      </c>
      <c r="O25" s="43">
        <f>I25*0.21</f>
        <v>0</v>
      </c>
      <c r="P25">
        <v>3</v>
      </c>
    </row>
    <row r="26">
      <c r="A26" s="36" t="s">
        <v>46</v>
      </c>
      <c r="B26" s="44"/>
      <c r="C26" s="45"/>
      <c r="D26" s="45"/>
      <c r="E26" s="51"/>
      <c r="F26" s="45"/>
      <c r="G26" s="45"/>
      <c r="H26" s="45"/>
      <c r="I26" s="45"/>
      <c r="J26" s="46"/>
    </row>
    <row r="27">
      <c r="A27" s="36" t="s">
        <v>108</v>
      </c>
      <c r="B27" s="44"/>
      <c r="C27" s="45"/>
      <c r="D27" s="45"/>
      <c r="E27" s="50" t="s">
        <v>123</v>
      </c>
      <c r="F27" s="45"/>
      <c r="G27" s="45"/>
      <c r="H27" s="45"/>
      <c r="I27" s="45"/>
      <c r="J27" s="46"/>
    </row>
    <row r="28">
      <c r="A28" s="36" t="s">
        <v>48</v>
      </c>
      <c r="B28" s="44"/>
      <c r="C28" s="45"/>
      <c r="D28" s="45"/>
      <c r="E28" s="51"/>
      <c r="F28" s="45"/>
      <c r="G28" s="45"/>
      <c r="H28" s="45"/>
      <c r="I28" s="45"/>
      <c r="J28" s="46"/>
    </row>
    <row r="29">
      <c r="A29" s="36" t="s">
        <v>40</v>
      </c>
      <c r="B29" s="36">
        <v>6</v>
      </c>
      <c r="C29" s="37" t="s">
        <v>124</v>
      </c>
      <c r="D29" s="36" t="s">
        <v>42</v>
      </c>
      <c r="E29" s="38" t="s">
        <v>125</v>
      </c>
      <c r="F29" s="39" t="s">
        <v>118</v>
      </c>
      <c r="G29" s="40">
        <v>7.5</v>
      </c>
      <c r="H29" s="41">
        <v>0</v>
      </c>
      <c r="I29" s="42">
        <f>ROUND(G29*H29,P4)</f>
        <v>0</v>
      </c>
      <c r="J29" s="39" t="s">
        <v>45</v>
      </c>
      <c r="O29" s="43">
        <f>I29*0.21</f>
        <v>0</v>
      </c>
      <c r="P29">
        <v>3</v>
      </c>
    </row>
    <row r="30" ht="60">
      <c r="A30" s="36" t="s">
        <v>46</v>
      </c>
      <c r="B30" s="44"/>
      <c r="C30" s="45"/>
      <c r="D30" s="45"/>
      <c r="E30" s="38" t="s">
        <v>126</v>
      </c>
      <c r="F30" s="45"/>
      <c r="G30" s="45"/>
      <c r="H30" s="45"/>
      <c r="I30" s="45"/>
      <c r="J30" s="46"/>
    </row>
    <row r="31">
      <c r="A31" s="36" t="s">
        <v>108</v>
      </c>
      <c r="B31" s="44"/>
      <c r="C31" s="45"/>
      <c r="D31" s="45"/>
      <c r="E31" s="50" t="s">
        <v>127</v>
      </c>
      <c r="F31" s="45"/>
      <c r="G31" s="45"/>
      <c r="H31" s="45"/>
      <c r="I31" s="45"/>
      <c r="J31" s="46"/>
    </row>
    <row r="32">
      <c r="A32" s="36" t="s">
        <v>48</v>
      </c>
      <c r="B32" s="44"/>
      <c r="C32" s="45"/>
      <c r="D32" s="45"/>
      <c r="E32" s="51"/>
      <c r="F32" s="45"/>
      <c r="G32" s="45"/>
      <c r="H32" s="45"/>
      <c r="I32" s="45"/>
      <c r="J32" s="46"/>
    </row>
    <row r="33">
      <c r="A33" s="30" t="s">
        <v>37</v>
      </c>
      <c r="B33" s="31"/>
      <c r="C33" s="32" t="s">
        <v>55</v>
      </c>
      <c r="D33" s="33"/>
      <c r="E33" s="30" t="s">
        <v>128</v>
      </c>
      <c r="F33" s="33"/>
      <c r="G33" s="33"/>
      <c r="H33" s="33"/>
      <c r="I33" s="34">
        <f>SUMIFS(I34:I86,A34:A86,"P")</f>
        <v>0</v>
      </c>
      <c r="J33" s="35"/>
    </row>
    <row r="34">
      <c r="A34" s="36" t="s">
        <v>40</v>
      </c>
      <c r="B34" s="36">
        <v>7</v>
      </c>
      <c r="C34" s="37" t="s">
        <v>129</v>
      </c>
      <c r="D34" s="36" t="s">
        <v>42</v>
      </c>
      <c r="E34" s="38" t="s">
        <v>130</v>
      </c>
      <c r="F34" s="39" t="s">
        <v>70</v>
      </c>
      <c r="G34" s="40">
        <v>1</v>
      </c>
      <c r="H34" s="41">
        <v>0</v>
      </c>
      <c r="I34" s="42">
        <f>ROUND(G34*H34,P4)</f>
        <v>0</v>
      </c>
      <c r="J34" s="39" t="s">
        <v>45</v>
      </c>
      <c r="O34" s="43">
        <f>I34*0.21</f>
        <v>0</v>
      </c>
      <c r="P34">
        <v>3</v>
      </c>
    </row>
    <row r="35">
      <c r="A35" s="36" t="s">
        <v>46</v>
      </c>
      <c r="B35" s="44"/>
      <c r="C35" s="45"/>
      <c r="D35" s="45"/>
      <c r="E35" s="51" t="s">
        <v>42</v>
      </c>
      <c r="F35" s="45"/>
      <c r="G35" s="45"/>
      <c r="H35" s="45"/>
      <c r="I35" s="45"/>
      <c r="J35" s="46"/>
    </row>
    <row r="36" ht="225">
      <c r="A36" s="36" t="s">
        <v>48</v>
      </c>
      <c r="B36" s="44"/>
      <c r="C36" s="45"/>
      <c r="D36" s="45"/>
      <c r="E36" s="38" t="s">
        <v>131</v>
      </c>
      <c r="F36" s="45"/>
      <c r="G36" s="45"/>
      <c r="H36" s="45"/>
      <c r="I36" s="45"/>
      <c r="J36" s="46"/>
    </row>
    <row r="37" ht="30">
      <c r="A37" s="36" t="s">
        <v>40</v>
      </c>
      <c r="B37" s="36">
        <v>8</v>
      </c>
      <c r="C37" s="37" t="s">
        <v>132</v>
      </c>
      <c r="D37" s="36" t="s">
        <v>42</v>
      </c>
      <c r="E37" s="38" t="s">
        <v>133</v>
      </c>
      <c r="F37" s="39" t="s">
        <v>134</v>
      </c>
      <c r="G37" s="40">
        <v>84.450000000000003</v>
      </c>
      <c r="H37" s="41">
        <v>0</v>
      </c>
      <c r="I37" s="42">
        <f>ROUND(G37*H37,P4)</f>
        <v>0</v>
      </c>
      <c r="J37" s="39" t="s">
        <v>45</v>
      </c>
      <c r="O37" s="43">
        <f>I37*0.21</f>
        <v>0</v>
      </c>
      <c r="P37">
        <v>3</v>
      </c>
    </row>
    <row r="38">
      <c r="A38" s="36" t="s">
        <v>46</v>
      </c>
      <c r="B38" s="44"/>
      <c r="C38" s="45"/>
      <c r="D38" s="45"/>
      <c r="E38" s="38" t="s">
        <v>135</v>
      </c>
      <c r="F38" s="45"/>
      <c r="G38" s="45"/>
      <c r="H38" s="45"/>
      <c r="I38" s="45"/>
      <c r="J38" s="46"/>
    </row>
    <row r="39" ht="75">
      <c r="A39" s="36" t="s">
        <v>108</v>
      </c>
      <c r="B39" s="44"/>
      <c r="C39" s="45"/>
      <c r="D39" s="45"/>
      <c r="E39" s="50" t="s">
        <v>136</v>
      </c>
      <c r="F39" s="45"/>
      <c r="G39" s="45"/>
      <c r="H39" s="45"/>
      <c r="I39" s="45"/>
      <c r="J39" s="46"/>
    </row>
    <row r="40" ht="120">
      <c r="A40" s="36" t="s">
        <v>48</v>
      </c>
      <c r="B40" s="44"/>
      <c r="C40" s="45"/>
      <c r="D40" s="45"/>
      <c r="E40" s="38" t="s">
        <v>137</v>
      </c>
      <c r="F40" s="45"/>
      <c r="G40" s="45"/>
      <c r="H40" s="45"/>
      <c r="I40" s="45"/>
      <c r="J40" s="46"/>
    </row>
    <row r="41" ht="30">
      <c r="A41" s="36" t="s">
        <v>40</v>
      </c>
      <c r="B41" s="36">
        <v>9</v>
      </c>
      <c r="C41" s="37" t="s">
        <v>138</v>
      </c>
      <c r="D41" s="36"/>
      <c r="E41" s="38" t="s">
        <v>139</v>
      </c>
      <c r="F41" s="39" t="s">
        <v>134</v>
      </c>
      <c r="G41" s="40">
        <v>167.16800000000001</v>
      </c>
      <c r="H41" s="41">
        <v>0</v>
      </c>
      <c r="I41" s="42">
        <f>ROUND(G41*H41,P4)</f>
        <v>0</v>
      </c>
      <c r="J41" s="39" t="s">
        <v>45</v>
      </c>
      <c r="O41" s="43">
        <f>I41*0</f>
        <v>0</v>
      </c>
      <c r="P41">
        <v>1</v>
      </c>
    </row>
    <row r="42" ht="75">
      <c r="A42" s="36" t="s">
        <v>46</v>
      </c>
      <c r="B42" s="44"/>
      <c r="C42" s="45"/>
      <c r="D42" s="45"/>
      <c r="E42" s="38" t="s">
        <v>140</v>
      </c>
      <c r="F42" s="45"/>
      <c r="G42" s="45"/>
      <c r="H42" s="45"/>
      <c r="I42" s="45"/>
      <c r="J42" s="46"/>
    </row>
    <row r="43" ht="60">
      <c r="A43" s="36" t="s">
        <v>108</v>
      </c>
      <c r="B43" s="44"/>
      <c r="C43" s="45"/>
      <c r="D43" s="45"/>
      <c r="E43" s="50" t="s">
        <v>141</v>
      </c>
      <c r="F43" s="45"/>
      <c r="G43" s="45"/>
      <c r="H43" s="45"/>
      <c r="I43" s="45"/>
      <c r="J43" s="46"/>
    </row>
    <row r="44" ht="90">
      <c r="A44" s="36" t="s">
        <v>48</v>
      </c>
      <c r="B44" s="44"/>
      <c r="C44" s="45"/>
      <c r="D44" s="45"/>
      <c r="E44" s="38" t="s">
        <v>142</v>
      </c>
      <c r="F44" s="45"/>
      <c r="G44" s="45"/>
      <c r="H44" s="45"/>
      <c r="I44" s="45"/>
      <c r="J44" s="46"/>
    </row>
    <row r="45" ht="30">
      <c r="A45" s="36" t="s">
        <v>40</v>
      </c>
      <c r="B45" s="36">
        <v>10</v>
      </c>
      <c r="C45" s="37" t="s">
        <v>143</v>
      </c>
      <c r="D45" s="36" t="s">
        <v>42</v>
      </c>
      <c r="E45" s="38" t="s">
        <v>144</v>
      </c>
      <c r="F45" s="39" t="s">
        <v>134</v>
      </c>
      <c r="G45" s="40">
        <v>3.6000000000000001</v>
      </c>
      <c r="H45" s="41">
        <v>0</v>
      </c>
      <c r="I45" s="42">
        <f>ROUND(G45*H45,P4)</f>
        <v>0</v>
      </c>
      <c r="J45" s="39" t="s">
        <v>45</v>
      </c>
      <c r="O45" s="43">
        <f>I45*0.21</f>
        <v>0</v>
      </c>
      <c r="P45">
        <v>3</v>
      </c>
    </row>
    <row r="46">
      <c r="A46" s="36" t="s">
        <v>46</v>
      </c>
      <c r="B46" s="44"/>
      <c r="C46" s="45"/>
      <c r="D46" s="45"/>
      <c r="E46" s="38" t="s">
        <v>145</v>
      </c>
      <c r="F46" s="45"/>
      <c r="G46" s="45"/>
      <c r="H46" s="45"/>
      <c r="I46" s="45"/>
      <c r="J46" s="46"/>
    </row>
    <row r="47">
      <c r="A47" s="36" t="s">
        <v>108</v>
      </c>
      <c r="B47" s="44"/>
      <c r="C47" s="45"/>
      <c r="D47" s="45"/>
      <c r="E47" s="50" t="s">
        <v>146</v>
      </c>
      <c r="F47" s="45"/>
      <c r="G47" s="45"/>
      <c r="H47" s="45"/>
      <c r="I47" s="45"/>
      <c r="J47" s="46"/>
    </row>
    <row r="48" ht="120">
      <c r="A48" s="36" t="s">
        <v>48</v>
      </c>
      <c r="B48" s="44"/>
      <c r="C48" s="45"/>
      <c r="D48" s="45"/>
      <c r="E48" s="38" t="s">
        <v>137</v>
      </c>
      <c r="F48" s="45"/>
      <c r="G48" s="45"/>
      <c r="H48" s="45"/>
      <c r="I48" s="45"/>
      <c r="J48" s="46"/>
    </row>
    <row r="49" ht="30">
      <c r="A49" s="36" t="s">
        <v>40</v>
      </c>
      <c r="B49" s="36">
        <v>11</v>
      </c>
      <c r="C49" s="37" t="s">
        <v>147</v>
      </c>
      <c r="D49" s="36" t="s">
        <v>42</v>
      </c>
      <c r="E49" s="38" t="s">
        <v>148</v>
      </c>
      <c r="F49" s="39" t="s">
        <v>134</v>
      </c>
      <c r="G49" s="40">
        <v>3.375</v>
      </c>
      <c r="H49" s="41">
        <v>0</v>
      </c>
      <c r="I49" s="42">
        <f>ROUND(G49*H49,P4)</f>
        <v>0</v>
      </c>
      <c r="J49" s="39" t="s">
        <v>45</v>
      </c>
      <c r="O49" s="43">
        <f>I49*0.21</f>
        <v>0</v>
      </c>
      <c r="P49">
        <v>3</v>
      </c>
    </row>
    <row r="50">
      <c r="A50" s="36" t="s">
        <v>46</v>
      </c>
      <c r="B50" s="44"/>
      <c r="C50" s="45"/>
      <c r="D50" s="45"/>
      <c r="E50" s="38" t="s">
        <v>149</v>
      </c>
      <c r="F50" s="45"/>
      <c r="G50" s="45"/>
      <c r="H50" s="45"/>
      <c r="I50" s="45"/>
      <c r="J50" s="46"/>
    </row>
    <row r="51" ht="45">
      <c r="A51" s="36" t="s">
        <v>108</v>
      </c>
      <c r="B51" s="44"/>
      <c r="C51" s="45"/>
      <c r="D51" s="45"/>
      <c r="E51" s="50" t="s">
        <v>150</v>
      </c>
      <c r="F51" s="45"/>
      <c r="G51" s="45"/>
      <c r="H51" s="45"/>
      <c r="I51" s="45"/>
      <c r="J51" s="46"/>
    </row>
    <row r="52" ht="120">
      <c r="A52" s="36" t="s">
        <v>48</v>
      </c>
      <c r="B52" s="44"/>
      <c r="C52" s="45"/>
      <c r="D52" s="45"/>
      <c r="E52" s="38" t="s">
        <v>137</v>
      </c>
      <c r="F52" s="45"/>
      <c r="G52" s="45"/>
      <c r="H52" s="45"/>
      <c r="I52" s="45"/>
      <c r="J52" s="46"/>
    </row>
    <row r="53">
      <c r="A53" s="36" t="s">
        <v>40</v>
      </c>
      <c r="B53" s="36">
        <v>12</v>
      </c>
      <c r="C53" s="37" t="s">
        <v>151</v>
      </c>
      <c r="D53" s="36" t="s">
        <v>42</v>
      </c>
      <c r="E53" s="38" t="s">
        <v>152</v>
      </c>
      <c r="F53" s="39" t="s">
        <v>134</v>
      </c>
      <c r="G53" s="40">
        <v>40.424999999999997</v>
      </c>
      <c r="H53" s="41">
        <v>0</v>
      </c>
      <c r="I53" s="42">
        <f>ROUND(G53*H53,P4)</f>
        <v>0</v>
      </c>
      <c r="J53" s="39" t="s">
        <v>45</v>
      </c>
      <c r="O53" s="43">
        <f>I53*0.21</f>
        <v>0</v>
      </c>
      <c r="P53">
        <v>3</v>
      </c>
    </row>
    <row r="54">
      <c r="A54" s="36" t="s">
        <v>46</v>
      </c>
      <c r="B54" s="44"/>
      <c r="C54" s="45"/>
      <c r="D54" s="45"/>
      <c r="E54" s="38" t="s">
        <v>153</v>
      </c>
      <c r="F54" s="45"/>
      <c r="G54" s="45"/>
      <c r="H54" s="45"/>
      <c r="I54" s="45"/>
      <c r="J54" s="46"/>
    </row>
    <row r="55" ht="75">
      <c r="A55" s="36" t="s">
        <v>108</v>
      </c>
      <c r="B55" s="44"/>
      <c r="C55" s="45"/>
      <c r="D55" s="45"/>
      <c r="E55" s="50" t="s">
        <v>154</v>
      </c>
      <c r="F55" s="45"/>
      <c r="G55" s="45"/>
      <c r="H55" s="45"/>
      <c r="I55" s="45"/>
      <c r="J55" s="46"/>
    </row>
    <row r="56" ht="120">
      <c r="A56" s="36" t="s">
        <v>48</v>
      </c>
      <c r="B56" s="44"/>
      <c r="C56" s="45"/>
      <c r="D56" s="45"/>
      <c r="E56" s="38" t="s">
        <v>137</v>
      </c>
      <c r="F56" s="45"/>
      <c r="G56" s="45"/>
      <c r="H56" s="45"/>
      <c r="I56" s="45"/>
      <c r="J56" s="46"/>
    </row>
    <row r="57">
      <c r="A57" s="36" t="s">
        <v>40</v>
      </c>
      <c r="B57" s="36">
        <v>13</v>
      </c>
      <c r="C57" s="37" t="s">
        <v>155</v>
      </c>
      <c r="D57" s="36" t="s">
        <v>42</v>
      </c>
      <c r="E57" s="38" t="s">
        <v>156</v>
      </c>
      <c r="F57" s="39" t="s">
        <v>134</v>
      </c>
      <c r="G57" s="40">
        <v>9.0530000000000008</v>
      </c>
      <c r="H57" s="41">
        <v>0</v>
      </c>
      <c r="I57" s="42">
        <f>ROUND(G57*H57,P4)</f>
        <v>0</v>
      </c>
      <c r="J57" s="39" t="s">
        <v>45</v>
      </c>
      <c r="O57" s="43">
        <f>I57*0</f>
        <v>0</v>
      </c>
      <c r="P57">
        <v>1</v>
      </c>
    </row>
    <row r="58">
      <c r="A58" s="36" t="s">
        <v>46</v>
      </c>
      <c r="B58" s="44"/>
      <c r="C58" s="45"/>
      <c r="D58" s="45"/>
      <c r="E58" s="38" t="s">
        <v>157</v>
      </c>
      <c r="F58" s="45"/>
      <c r="G58" s="45"/>
      <c r="H58" s="45"/>
      <c r="I58" s="45"/>
      <c r="J58" s="46"/>
    </row>
    <row r="59">
      <c r="A59" s="36" t="s">
        <v>108</v>
      </c>
      <c r="B59" s="44"/>
      <c r="C59" s="45"/>
      <c r="D59" s="45"/>
      <c r="E59" s="50" t="s">
        <v>158</v>
      </c>
      <c r="F59" s="45"/>
      <c r="G59" s="45"/>
      <c r="H59" s="45"/>
      <c r="I59" s="45"/>
      <c r="J59" s="46"/>
    </row>
    <row r="60" ht="90">
      <c r="A60" s="36" t="s">
        <v>48</v>
      </c>
      <c r="B60" s="44"/>
      <c r="C60" s="45"/>
      <c r="D60" s="45"/>
      <c r="E60" s="38" t="s">
        <v>142</v>
      </c>
      <c r="F60" s="45"/>
      <c r="G60" s="45"/>
      <c r="H60" s="45"/>
      <c r="I60" s="45"/>
      <c r="J60" s="46"/>
    </row>
    <row r="61">
      <c r="A61" s="36" t="s">
        <v>40</v>
      </c>
      <c r="B61" s="36">
        <v>14</v>
      </c>
      <c r="C61" s="37" t="s">
        <v>159</v>
      </c>
      <c r="D61" s="36" t="s">
        <v>42</v>
      </c>
      <c r="E61" s="38" t="s">
        <v>160</v>
      </c>
      <c r="F61" s="39" t="s">
        <v>84</v>
      </c>
      <c r="G61" s="40">
        <v>120</v>
      </c>
      <c r="H61" s="41">
        <v>0</v>
      </c>
      <c r="I61" s="42">
        <f>ROUND(G61*H61,P4)</f>
        <v>0</v>
      </c>
      <c r="J61" s="39" t="s">
        <v>45</v>
      </c>
      <c r="O61" s="43">
        <f>I61*0</f>
        <v>0</v>
      </c>
      <c r="P61">
        <v>1</v>
      </c>
    </row>
    <row r="62">
      <c r="A62" s="36" t="s">
        <v>46</v>
      </c>
      <c r="B62" s="44"/>
      <c r="C62" s="45"/>
      <c r="D62" s="45"/>
      <c r="E62" s="38" t="s">
        <v>161</v>
      </c>
      <c r="F62" s="45"/>
      <c r="G62" s="45"/>
      <c r="H62" s="45"/>
      <c r="I62" s="45"/>
      <c r="J62" s="46"/>
    </row>
    <row r="63" ht="45">
      <c r="A63" s="36" t="s">
        <v>48</v>
      </c>
      <c r="B63" s="44"/>
      <c r="C63" s="45"/>
      <c r="D63" s="45"/>
      <c r="E63" s="38" t="s">
        <v>162</v>
      </c>
      <c r="F63" s="45"/>
      <c r="G63" s="45"/>
      <c r="H63" s="45"/>
      <c r="I63" s="45"/>
      <c r="J63" s="46"/>
    </row>
    <row r="64">
      <c r="A64" s="36" t="s">
        <v>40</v>
      </c>
      <c r="B64" s="36">
        <v>15</v>
      </c>
      <c r="C64" s="37" t="s">
        <v>163</v>
      </c>
      <c r="D64" s="36" t="s">
        <v>42</v>
      </c>
      <c r="E64" s="38" t="s">
        <v>164</v>
      </c>
      <c r="F64" s="39" t="s">
        <v>165</v>
      </c>
      <c r="G64" s="40">
        <v>26</v>
      </c>
      <c r="H64" s="41">
        <v>0</v>
      </c>
      <c r="I64" s="42">
        <f>ROUND(G64*H64,P4)</f>
        <v>0</v>
      </c>
      <c r="J64" s="39" t="s">
        <v>45</v>
      </c>
      <c r="O64" s="43">
        <f>I64*0</f>
        <v>0</v>
      </c>
      <c r="P64">
        <v>1</v>
      </c>
    </row>
    <row r="65" ht="30">
      <c r="A65" s="36" t="s">
        <v>46</v>
      </c>
      <c r="B65" s="44"/>
      <c r="C65" s="45"/>
      <c r="D65" s="45"/>
      <c r="E65" s="38" t="s">
        <v>166</v>
      </c>
      <c r="F65" s="45"/>
      <c r="G65" s="45"/>
      <c r="H65" s="45"/>
      <c r="I65" s="45"/>
      <c r="J65" s="46"/>
    </row>
    <row r="66" ht="45">
      <c r="A66" s="36" t="s">
        <v>48</v>
      </c>
      <c r="B66" s="44"/>
      <c r="C66" s="45"/>
      <c r="D66" s="45"/>
      <c r="E66" s="38" t="s">
        <v>167</v>
      </c>
      <c r="F66" s="45"/>
      <c r="G66" s="45"/>
      <c r="H66" s="45"/>
      <c r="I66" s="45"/>
      <c r="J66" s="46"/>
    </row>
    <row r="67">
      <c r="A67" s="36" t="s">
        <v>40</v>
      </c>
      <c r="B67" s="36">
        <v>16</v>
      </c>
      <c r="C67" s="37" t="s">
        <v>168</v>
      </c>
      <c r="D67" s="36" t="s">
        <v>42</v>
      </c>
      <c r="E67" s="38" t="s">
        <v>169</v>
      </c>
      <c r="F67" s="39" t="s">
        <v>134</v>
      </c>
      <c r="G67" s="40">
        <v>6.0899999999999999</v>
      </c>
      <c r="H67" s="41">
        <v>0</v>
      </c>
      <c r="I67" s="42">
        <f>ROUND(G67*H67,P4)</f>
        <v>0</v>
      </c>
      <c r="J67" s="39" t="s">
        <v>45</v>
      </c>
      <c r="O67" s="43">
        <f>I67*0.21</f>
        <v>0</v>
      </c>
      <c r="P67">
        <v>3</v>
      </c>
    </row>
    <row r="68">
      <c r="A68" s="36" t="s">
        <v>46</v>
      </c>
      <c r="B68" s="44"/>
      <c r="C68" s="45"/>
      <c r="D68" s="45"/>
      <c r="E68" s="38" t="s">
        <v>170</v>
      </c>
      <c r="F68" s="45"/>
      <c r="G68" s="45"/>
      <c r="H68" s="45"/>
      <c r="I68" s="45"/>
      <c r="J68" s="46"/>
    </row>
    <row r="69">
      <c r="A69" s="36" t="s">
        <v>108</v>
      </c>
      <c r="B69" s="44"/>
      <c r="C69" s="45"/>
      <c r="D69" s="45"/>
      <c r="E69" s="50" t="s">
        <v>171</v>
      </c>
      <c r="F69" s="45"/>
      <c r="G69" s="45"/>
      <c r="H69" s="45"/>
      <c r="I69" s="45"/>
      <c r="J69" s="46"/>
    </row>
    <row r="70" ht="45">
      <c r="A70" s="36" t="s">
        <v>48</v>
      </c>
      <c r="B70" s="44"/>
      <c r="C70" s="45"/>
      <c r="D70" s="45"/>
      <c r="E70" s="38" t="s">
        <v>172</v>
      </c>
      <c r="F70" s="45"/>
      <c r="G70" s="45"/>
      <c r="H70" s="45"/>
      <c r="I70" s="45"/>
      <c r="J70" s="46"/>
    </row>
    <row r="71">
      <c r="A71" s="36" t="s">
        <v>40</v>
      </c>
      <c r="B71" s="36">
        <v>17</v>
      </c>
      <c r="C71" s="37" t="s">
        <v>173</v>
      </c>
      <c r="D71" s="36" t="s">
        <v>55</v>
      </c>
      <c r="E71" s="38" t="s">
        <v>174</v>
      </c>
      <c r="F71" s="39" t="s">
        <v>134</v>
      </c>
      <c r="G71" s="40">
        <v>203.964</v>
      </c>
      <c r="H71" s="41">
        <v>0</v>
      </c>
      <c r="I71" s="42">
        <f>ROUND(G71*H71,P4)</f>
        <v>0</v>
      </c>
      <c r="J71" s="39" t="s">
        <v>45</v>
      </c>
      <c r="O71" s="43">
        <f>I71*0.21</f>
        <v>0</v>
      </c>
      <c r="P71">
        <v>3</v>
      </c>
    </row>
    <row r="72">
      <c r="A72" s="36" t="s">
        <v>46</v>
      </c>
      <c r="B72" s="44"/>
      <c r="C72" s="45"/>
      <c r="D72" s="45"/>
      <c r="E72" s="38" t="s">
        <v>135</v>
      </c>
      <c r="F72" s="45"/>
      <c r="G72" s="45"/>
      <c r="H72" s="45"/>
      <c r="I72" s="45"/>
      <c r="J72" s="46"/>
    </row>
    <row r="73" ht="75">
      <c r="A73" s="36" t="s">
        <v>108</v>
      </c>
      <c r="B73" s="44"/>
      <c r="C73" s="45"/>
      <c r="D73" s="45"/>
      <c r="E73" s="50" t="s">
        <v>175</v>
      </c>
      <c r="F73" s="45"/>
      <c r="G73" s="45"/>
      <c r="H73" s="45"/>
      <c r="I73" s="45"/>
      <c r="J73" s="46"/>
    </row>
    <row r="74" ht="409.5">
      <c r="A74" s="36" t="s">
        <v>48</v>
      </c>
      <c r="B74" s="44"/>
      <c r="C74" s="45"/>
      <c r="D74" s="45"/>
      <c r="E74" s="38" t="s">
        <v>176</v>
      </c>
      <c r="F74" s="45"/>
      <c r="G74" s="45"/>
      <c r="H74" s="45"/>
      <c r="I74" s="45"/>
      <c r="J74" s="46"/>
    </row>
    <row r="75">
      <c r="A75" s="36" t="s">
        <v>40</v>
      </c>
      <c r="B75" s="36">
        <v>18</v>
      </c>
      <c r="C75" s="37" t="s">
        <v>173</v>
      </c>
      <c r="D75" s="36" t="s">
        <v>59</v>
      </c>
      <c r="E75" s="38" t="s">
        <v>174</v>
      </c>
      <c r="F75" s="39" t="s">
        <v>134</v>
      </c>
      <c r="G75" s="40">
        <v>109.61</v>
      </c>
      <c r="H75" s="41">
        <v>0</v>
      </c>
      <c r="I75" s="42">
        <f>ROUND(G75*H75,P4)</f>
        <v>0</v>
      </c>
      <c r="J75" s="39" t="s">
        <v>45</v>
      </c>
      <c r="O75" s="43">
        <f>I75*0.21</f>
        <v>0</v>
      </c>
      <c r="P75">
        <v>3</v>
      </c>
    </row>
    <row r="76" ht="45">
      <c r="A76" s="36" t="s">
        <v>46</v>
      </c>
      <c r="B76" s="44"/>
      <c r="C76" s="45"/>
      <c r="D76" s="45"/>
      <c r="E76" s="38" t="s">
        <v>177</v>
      </c>
      <c r="F76" s="45"/>
      <c r="G76" s="45"/>
      <c r="H76" s="45"/>
      <c r="I76" s="45"/>
      <c r="J76" s="46"/>
    </row>
    <row r="77" ht="30">
      <c r="A77" s="36" t="s">
        <v>108</v>
      </c>
      <c r="B77" s="44"/>
      <c r="C77" s="45"/>
      <c r="D77" s="45"/>
      <c r="E77" s="50" t="s">
        <v>178</v>
      </c>
      <c r="F77" s="45"/>
      <c r="G77" s="45"/>
      <c r="H77" s="45"/>
      <c r="I77" s="45"/>
      <c r="J77" s="46"/>
    </row>
    <row r="78" ht="409.5">
      <c r="A78" s="36" t="s">
        <v>48</v>
      </c>
      <c r="B78" s="44"/>
      <c r="C78" s="45"/>
      <c r="D78" s="45"/>
      <c r="E78" s="38" t="s">
        <v>176</v>
      </c>
      <c r="F78" s="45"/>
      <c r="G78" s="45"/>
      <c r="H78" s="45"/>
      <c r="I78" s="45"/>
      <c r="J78" s="46"/>
    </row>
    <row r="79">
      <c r="A79" s="36" t="s">
        <v>40</v>
      </c>
      <c r="B79" s="36">
        <v>19</v>
      </c>
      <c r="C79" s="37" t="s">
        <v>179</v>
      </c>
      <c r="D79" s="36" t="s">
        <v>42</v>
      </c>
      <c r="E79" s="38" t="s">
        <v>180</v>
      </c>
      <c r="F79" s="39" t="s">
        <v>134</v>
      </c>
      <c r="G79" s="40">
        <v>144.47999999999999</v>
      </c>
      <c r="H79" s="41">
        <v>0</v>
      </c>
      <c r="I79" s="42">
        <f>ROUND(G79*H79,P4)</f>
        <v>0</v>
      </c>
      <c r="J79" s="39" t="s">
        <v>45</v>
      </c>
      <c r="O79" s="43">
        <f>I79*0.21</f>
        <v>0</v>
      </c>
      <c r="P79">
        <v>3</v>
      </c>
    </row>
    <row r="80">
      <c r="A80" s="36" t="s">
        <v>46</v>
      </c>
      <c r="B80" s="44"/>
      <c r="C80" s="45"/>
      <c r="D80" s="45"/>
      <c r="E80" s="51" t="s">
        <v>42</v>
      </c>
      <c r="F80" s="45"/>
      <c r="G80" s="45"/>
      <c r="H80" s="45"/>
      <c r="I80" s="45"/>
      <c r="J80" s="46"/>
    </row>
    <row r="81" ht="30">
      <c r="A81" s="36" t="s">
        <v>108</v>
      </c>
      <c r="B81" s="44"/>
      <c r="C81" s="45"/>
      <c r="D81" s="45"/>
      <c r="E81" s="50" t="s">
        <v>181</v>
      </c>
      <c r="F81" s="45"/>
      <c r="G81" s="45"/>
      <c r="H81" s="45"/>
      <c r="I81" s="45"/>
      <c r="J81" s="46"/>
    </row>
    <row r="82" ht="409.5">
      <c r="A82" s="36" t="s">
        <v>48</v>
      </c>
      <c r="B82" s="44"/>
      <c r="C82" s="45"/>
      <c r="D82" s="45"/>
      <c r="E82" s="38" t="s">
        <v>176</v>
      </c>
      <c r="F82" s="45"/>
      <c r="G82" s="45"/>
      <c r="H82" s="45"/>
      <c r="I82" s="45"/>
      <c r="J82" s="46"/>
    </row>
    <row r="83">
      <c r="A83" s="36" t="s">
        <v>40</v>
      </c>
      <c r="B83" s="36">
        <v>20</v>
      </c>
      <c r="C83" s="37" t="s">
        <v>182</v>
      </c>
      <c r="D83" s="36" t="s">
        <v>42</v>
      </c>
      <c r="E83" s="38" t="s">
        <v>183</v>
      </c>
      <c r="F83" s="39" t="s">
        <v>134</v>
      </c>
      <c r="G83" s="40">
        <v>19.460000000000001</v>
      </c>
      <c r="H83" s="41">
        <v>0</v>
      </c>
      <c r="I83" s="42">
        <f>ROUND(G83*H83,P4)</f>
        <v>0</v>
      </c>
      <c r="J83" s="39" t="s">
        <v>45</v>
      </c>
      <c r="O83" s="43">
        <f>I83*0.21</f>
        <v>0</v>
      </c>
      <c r="P83">
        <v>3</v>
      </c>
    </row>
    <row r="84">
      <c r="A84" s="36" t="s">
        <v>46</v>
      </c>
      <c r="B84" s="44"/>
      <c r="C84" s="45"/>
      <c r="D84" s="45"/>
      <c r="E84" s="38" t="s">
        <v>184</v>
      </c>
      <c r="F84" s="45"/>
      <c r="G84" s="45"/>
      <c r="H84" s="45"/>
      <c r="I84" s="45"/>
      <c r="J84" s="46"/>
    </row>
    <row r="85">
      <c r="A85" s="36" t="s">
        <v>108</v>
      </c>
      <c r="B85" s="44"/>
      <c r="C85" s="45"/>
      <c r="D85" s="45"/>
      <c r="E85" s="50" t="s">
        <v>185</v>
      </c>
      <c r="F85" s="45"/>
      <c r="G85" s="45"/>
      <c r="H85" s="45"/>
      <c r="I85" s="45"/>
      <c r="J85" s="46"/>
    </row>
    <row r="86" ht="409.5">
      <c r="A86" s="36" t="s">
        <v>48</v>
      </c>
      <c r="B86" s="44"/>
      <c r="C86" s="45"/>
      <c r="D86" s="45"/>
      <c r="E86" s="38" t="s">
        <v>186</v>
      </c>
      <c r="F86" s="45"/>
      <c r="G86" s="45"/>
      <c r="H86" s="45"/>
      <c r="I86" s="45"/>
      <c r="J86" s="46"/>
    </row>
    <row r="87">
      <c r="A87" s="30" t="s">
        <v>37</v>
      </c>
      <c r="B87" s="31"/>
      <c r="C87" s="32" t="s">
        <v>187</v>
      </c>
      <c r="D87" s="33"/>
      <c r="E87" s="30" t="s">
        <v>188</v>
      </c>
      <c r="F87" s="33"/>
      <c r="G87" s="33"/>
      <c r="H87" s="33"/>
      <c r="I87" s="34">
        <f>SUMIFS(I88:I91,A88:A91,"P")</f>
        <v>0</v>
      </c>
      <c r="J87" s="35"/>
    </row>
    <row r="88">
      <c r="A88" s="36" t="s">
        <v>40</v>
      </c>
      <c r="B88" s="36">
        <v>21</v>
      </c>
      <c r="C88" s="37" t="s">
        <v>189</v>
      </c>
      <c r="D88" s="36" t="s">
        <v>42</v>
      </c>
      <c r="E88" s="38" t="s">
        <v>190</v>
      </c>
      <c r="F88" s="39" t="s">
        <v>165</v>
      </c>
      <c r="G88" s="40">
        <v>120</v>
      </c>
      <c r="H88" s="41">
        <v>0</v>
      </c>
      <c r="I88" s="42">
        <f>ROUND(G88*H88,P4)</f>
        <v>0</v>
      </c>
      <c r="J88" s="39" t="s">
        <v>45</v>
      </c>
      <c r="O88" s="43">
        <f>I88*0.21</f>
        <v>0</v>
      </c>
      <c r="P88">
        <v>3</v>
      </c>
    </row>
    <row r="89">
      <c r="A89" s="36" t="s">
        <v>46</v>
      </c>
      <c r="B89" s="44"/>
      <c r="C89" s="45"/>
      <c r="D89" s="45"/>
      <c r="E89" s="51" t="s">
        <v>42</v>
      </c>
      <c r="F89" s="45"/>
      <c r="G89" s="45"/>
      <c r="H89" s="45"/>
      <c r="I89" s="45"/>
      <c r="J89" s="46"/>
    </row>
    <row r="90" ht="45">
      <c r="A90" s="36" t="s">
        <v>108</v>
      </c>
      <c r="B90" s="44"/>
      <c r="C90" s="45"/>
      <c r="D90" s="45"/>
      <c r="E90" s="50" t="s">
        <v>191</v>
      </c>
      <c r="F90" s="45"/>
      <c r="G90" s="45"/>
      <c r="H90" s="45"/>
      <c r="I90" s="45"/>
      <c r="J90" s="46"/>
    </row>
    <row r="91" ht="120">
      <c r="A91" s="36" t="s">
        <v>48</v>
      </c>
      <c r="B91" s="44"/>
      <c r="C91" s="45"/>
      <c r="D91" s="45"/>
      <c r="E91" s="38" t="s">
        <v>192</v>
      </c>
      <c r="F91" s="45"/>
      <c r="G91" s="45"/>
      <c r="H91" s="45"/>
      <c r="I91" s="45"/>
      <c r="J91" s="46"/>
    </row>
    <row r="92">
      <c r="A92" s="30" t="s">
        <v>37</v>
      </c>
      <c r="B92" s="31"/>
      <c r="C92" s="32" t="s">
        <v>193</v>
      </c>
      <c r="D92" s="33"/>
      <c r="E92" s="30" t="s">
        <v>194</v>
      </c>
      <c r="F92" s="33"/>
      <c r="G92" s="33"/>
      <c r="H92" s="33"/>
      <c r="I92" s="34">
        <f>SUMIFS(I93:I127,A93:A127,"P")</f>
        <v>0</v>
      </c>
      <c r="J92" s="35"/>
    </row>
    <row r="93">
      <c r="A93" s="36" t="s">
        <v>40</v>
      </c>
      <c r="B93" s="36">
        <v>22</v>
      </c>
      <c r="C93" s="37" t="s">
        <v>195</v>
      </c>
      <c r="D93" s="36" t="s">
        <v>42</v>
      </c>
      <c r="E93" s="38" t="s">
        <v>196</v>
      </c>
      <c r="F93" s="39" t="s">
        <v>165</v>
      </c>
      <c r="G93" s="40">
        <v>36.799999999999997</v>
      </c>
      <c r="H93" s="41">
        <v>0</v>
      </c>
      <c r="I93" s="42">
        <f>ROUND(G93*H93,P4)</f>
        <v>0</v>
      </c>
      <c r="J93" s="39" t="s">
        <v>45</v>
      </c>
      <c r="O93" s="43">
        <f>I93*0.21</f>
        <v>0</v>
      </c>
      <c r="P93">
        <v>3</v>
      </c>
    </row>
    <row r="94" ht="60">
      <c r="A94" s="36" t="s">
        <v>46</v>
      </c>
      <c r="B94" s="44"/>
      <c r="C94" s="45"/>
      <c r="D94" s="45"/>
      <c r="E94" s="38" t="s">
        <v>197</v>
      </c>
      <c r="F94" s="45"/>
      <c r="G94" s="45"/>
      <c r="H94" s="45"/>
      <c r="I94" s="45"/>
      <c r="J94" s="46"/>
    </row>
    <row r="95" ht="45">
      <c r="A95" s="36" t="s">
        <v>108</v>
      </c>
      <c r="B95" s="44"/>
      <c r="C95" s="45"/>
      <c r="D95" s="45"/>
      <c r="E95" s="50" t="s">
        <v>198</v>
      </c>
      <c r="F95" s="45"/>
      <c r="G95" s="45"/>
      <c r="H95" s="45"/>
      <c r="I95" s="45"/>
      <c r="J95" s="46"/>
    </row>
    <row r="96" ht="45">
      <c r="A96" s="36" t="s">
        <v>48</v>
      </c>
      <c r="B96" s="44"/>
      <c r="C96" s="45"/>
      <c r="D96" s="45"/>
      <c r="E96" s="38" t="s">
        <v>199</v>
      </c>
      <c r="F96" s="45"/>
      <c r="G96" s="45"/>
      <c r="H96" s="45"/>
      <c r="I96" s="45"/>
      <c r="J96" s="46"/>
    </row>
    <row r="97" ht="30">
      <c r="A97" s="36" t="s">
        <v>40</v>
      </c>
      <c r="B97" s="36">
        <v>23</v>
      </c>
      <c r="C97" s="37" t="s">
        <v>200</v>
      </c>
      <c r="D97" s="36" t="s">
        <v>42</v>
      </c>
      <c r="E97" s="38" t="s">
        <v>201</v>
      </c>
      <c r="F97" s="39" t="s">
        <v>165</v>
      </c>
      <c r="G97" s="40">
        <v>40.600000000000001</v>
      </c>
      <c r="H97" s="41">
        <v>0</v>
      </c>
      <c r="I97" s="42">
        <f>ROUND(G97*H97,P4)</f>
        <v>0</v>
      </c>
      <c r="J97" s="39" t="s">
        <v>45</v>
      </c>
      <c r="O97" s="43">
        <f>I97*0.21</f>
        <v>0</v>
      </c>
      <c r="P97">
        <v>3</v>
      </c>
    </row>
    <row r="98">
      <c r="A98" s="36" t="s">
        <v>46</v>
      </c>
      <c r="B98" s="44"/>
      <c r="C98" s="45"/>
      <c r="D98" s="45"/>
      <c r="E98" s="38" t="s">
        <v>202</v>
      </c>
      <c r="F98" s="45"/>
      <c r="G98" s="45"/>
      <c r="H98" s="45"/>
      <c r="I98" s="45"/>
      <c r="J98" s="46"/>
    </row>
    <row r="99">
      <c r="A99" s="36" t="s">
        <v>108</v>
      </c>
      <c r="B99" s="44"/>
      <c r="C99" s="45"/>
      <c r="D99" s="45"/>
      <c r="E99" s="50" t="s">
        <v>203</v>
      </c>
      <c r="F99" s="45"/>
      <c r="G99" s="45"/>
      <c r="H99" s="45"/>
      <c r="I99" s="45"/>
      <c r="J99" s="46"/>
    </row>
    <row r="100" ht="120">
      <c r="A100" s="36" t="s">
        <v>48</v>
      </c>
      <c r="B100" s="44"/>
      <c r="C100" s="45"/>
      <c r="D100" s="45"/>
      <c r="E100" s="38" t="s">
        <v>204</v>
      </c>
      <c r="F100" s="45"/>
      <c r="G100" s="45"/>
      <c r="H100" s="45"/>
      <c r="I100" s="45"/>
      <c r="J100" s="46"/>
    </row>
    <row r="101">
      <c r="A101" s="36" t="s">
        <v>40</v>
      </c>
      <c r="B101" s="36">
        <v>24</v>
      </c>
      <c r="C101" s="37" t="s">
        <v>205</v>
      </c>
      <c r="D101" s="36" t="s">
        <v>42</v>
      </c>
      <c r="E101" s="38" t="s">
        <v>206</v>
      </c>
      <c r="F101" s="39" t="s">
        <v>70</v>
      </c>
      <c r="G101" s="40">
        <v>10</v>
      </c>
      <c r="H101" s="41">
        <v>0</v>
      </c>
      <c r="I101" s="42">
        <f>ROUND(G101*H101,P4)</f>
        <v>0</v>
      </c>
      <c r="J101" s="39" t="s">
        <v>45</v>
      </c>
      <c r="O101" s="43">
        <f>I101*0.21</f>
        <v>0</v>
      </c>
      <c r="P101">
        <v>3</v>
      </c>
    </row>
    <row r="102">
      <c r="A102" s="36" t="s">
        <v>46</v>
      </c>
      <c r="B102" s="44"/>
      <c r="C102" s="45"/>
      <c r="D102" s="45"/>
      <c r="E102" s="51" t="s">
        <v>42</v>
      </c>
      <c r="F102" s="45"/>
      <c r="G102" s="45"/>
      <c r="H102" s="45"/>
      <c r="I102" s="45"/>
      <c r="J102" s="46"/>
    </row>
    <row r="103" ht="30">
      <c r="A103" s="36" t="s">
        <v>48</v>
      </c>
      <c r="B103" s="44"/>
      <c r="C103" s="45"/>
      <c r="D103" s="45"/>
      <c r="E103" s="38" t="s">
        <v>207</v>
      </c>
      <c r="F103" s="45"/>
      <c r="G103" s="45"/>
      <c r="H103" s="45"/>
      <c r="I103" s="45"/>
      <c r="J103" s="46"/>
    </row>
    <row r="104">
      <c r="A104" s="36" t="s">
        <v>40</v>
      </c>
      <c r="B104" s="36">
        <v>25</v>
      </c>
      <c r="C104" s="37" t="s">
        <v>208</v>
      </c>
      <c r="D104" s="36" t="s">
        <v>42</v>
      </c>
      <c r="E104" s="38" t="s">
        <v>209</v>
      </c>
      <c r="F104" s="39" t="s">
        <v>165</v>
      </c>
      <c r="G104" s="40">
        <v>13.199999999999999</v>
      </c>
      <c r="H104" s="41">
        <v>0</v>
      </c>
      <c r="I104" s="42">
        <f>ROUND(G104*H104,P4)</f>
        <v>0</v>
      </c>
      <c r="J104" s="39" t="s">
        <v>45</v>
      </c>
      <c r="O104" s="43">
        <f>I104*0.21</f>
        <v>0</v>
      </c>
      <c r="P104">
        <v>3</v>
      </c>
    </row>
    <row r="105" ht="30">
      <c r="A105" s="36" t="s">
        <v>46</v>
      </c>
      <c r="B105" s="44"/>
      <c r="C105" s="45"/>
      <c r="D105" s="45"/>
      <c r="E105" s="38" t="s">
        <v>210</v>
      </c>
      <c r="F105" s="45"/>
      <c r="G105" s="45"/>
      <c r="H105" s="45"/>
      <c r="I105" s="45"/>
      <c r="J105" s="46"/>
    </row>
    <row r="106">
      <c r="A106" s="36" t="s">
        <v>108</v>
      </c>
      <c r="B106" s="44"/>
      <c r="C106" s="45"/>
      <c r="D106" s="45"/>
      <c r="E106" s="50" t="s">
        <v>211</v>
      </c>
      <c r="F106" s="45"/>
      <c r="G106" s="45"/>
      <c r="H106" s="45"/>
      <c r="I106" s="45"/>
      <c r="J106" s="46"/>
    </row>
    <row r="107" ht="30">
      <c r="A107" s="36" t="s">
        <v>48</v>
      </c>
      <c r="B107" s="44"/>
      <c r="C107" s="45"/>
      <c r="D107" s="45"/>
      <c r="E107" s="38" t="s">
        <v>212</v>
      </c>
      <c r="F107" s="45"/>
      <c r="G107" s="45"/>
      <c r="H107" s="45"/>
      <c r="I107" s="45"/>
      <c r="J107" s="46"/>
    </row>
    <row r="108">
      <c r="A108" s="36" t="s">
        <v>40</v>
      </c>
      <c r="B108" s="36">
        <v>26</v>
      </c>
      <c r="C108" s="37" t="s">
        <v>213</v>
      </c>
      <c r="D108" s="36" t="s">
        <v>42</v>
      </c>
      <c r="E108" s="38" t="s">
        <v>214</v>
      </c>
      <c r="F108" s="39" t="s">
        <v>134</v>
      </c>
      <c r="G108" s="40">
        <v>59.945</v>
      </c>
      <c r="H108" s="41">
        <v>0</v>
      </c>
      <c r="I108" s="42">
        <f>ROUND(G108*H108,P4)</f>
        <v>0</v>
      </c>
      <c r="J108" s="39" t="s">
        <v>45</v>
      </c>
      <c r="O108" s="43">
        <f>I108*0.21</f>
        <v>0</v>
      </c>
      <c r="P108">
        <v>3</v>
      </c>
    </row>
    <row r="109">
      <c r="A109" s="36" t="s">
        <v>46</v>
      </c>
      <c r="B109" s="44"/>
      <c r="C109" s="45"/>
      <c r="D109" s="45"/>
      <c r="E109" s="38" t="s">
        <v>135</v>
      </c>
      <c r="F109" s="45"/>
      <c r="G109" s="45"/>
      <c r="H109" s="45"/>
      <c r="I109" s="45"/>
      <c r="J109" s="46"/>
    </row>
    <row r="110" ht="60">
      <c r="A110" s="36" t="s">
        <v>108</v>
      </c>
      <c r="B110" s="44"/>
      <c r="C110" s="45"/>
      <c r="D110" s="45"/>
      <c r="E110" s="50" t="s">
        <v>215</v>
      </c>
      <c r="F110" s="45"/>
      <c r="G110" s="45"/>
      <c r="H110" s="45"/>
      <c r="I110" s="45"/>
      <c r="J110" s="46"/>
    </row>
    <row r="111" ht="180">
      <c r="A111" s="36" t="s">
        <v>48</v>
      </c>
      <c r="B111" s="44"/>
      <c r="C111" s="45"/>
      <c r="D111" s="45"/>
      <c r="E111" s="38" t="s">
        <v>216</v>
      </c>
      <c r="F111" s="45"/>
      <c r="G111" s="45"/>
      <c r="H111" s="45"/>
      <c r="I111" s="45"/>
      <c r="J111" s="46"/>
    </row>
    <row r="112">
      <c r="A112" s="36" t="s">
        <v>40</v>
      </c>
      <c r="B112" s="36">
        <v>27</v>
      </c>
      <c r="C112" s="37" t="s">
        <v>217</v>
      </c>
      <c r="D112" s="36" t="s">
        <v>42</v>
      </c>
      <c r="E112" s="38" t="s">
        <v>218</v>
      </c>
      <c r="F112" s="39" t="s">
        <v>134</v>
      </c>
      <c r="G112" s="40">
        <v>6.4889999999999999</v>
      </c>
      <c r="H112" s="41">
        <v>0</v>
      </c>
      <c r="I112" s="42">
        <f>ROUND(G112*H112,P4)</f>
        <v>0</v>
      </c>
      <c r="J112" s="39" t="s">
        <v>45</v>
      </c>
      <c r="O112" s="43">
        <f>I112*0.21</f>
        <v>0</v>
      </c>
      <c r="P112">
        <v>3</v>
      </c>
    </row>
    <row r="113">
      <c r="A113" s="36" t="s">
        <v>46</v>
      </c>
      <c r="B113" s="44"/>
      <c r="C113" s="45"/>
      <c r="D113" s="45"/>
      <c r="E113" s="38" t="s">
        <v>135</v>
      </c>
      <c r="F113" s="45"/>
      <c r="G113" s="45"/>
      <c r="H113" s="45"/>
      <c r="I113" s="45"/>
      <c r="J113" s="46"/>
    </row>
    <row r="114" ht="75">
      <c r="A114" s="36" t="s">
        <v>108</v>
      </c>
      <c r="B114" s="44"/>
      <c r="C114" s="45"/>
      <c r="D114" s="45"/>
      <c r="E114" s="50" t="s">
        <v>219</v>
      </c>
      <c r="F114" s="45"/>
      <c r="G114" s="45"/>
      <c r="H114" s="45"/>
      <c r="I114" s="45"/>
      <c r="J114" s="46"/>
    </row>
    <row r="115" ht="180">
      <c r="A115" s="36" t="s">
        <v>48</v>
      </c>
      <c r="B115" s="44"/>
      <c r="C115" s="45"/>
      <c r="D115" s="45"/>
      <c r="E115" s="38" t="s">
        <v>216</v>
      </c>
      <c r="F115" s="45"/>
      <c r="G115" s="45"/>
      <c r="H115" s="45"/>
      <c r="I115" s="45"/>
      <c r="J115" s="46"/>
    </row>
    <row r="116">
      <c r="A116" s="36" t="s">
        <v>40</v>
      </c>
      <c r="B116" s="36">
        <v>28</v>
      </c>
      <c r="C116" s="37" t="s">
        <v>220</v>
      </c>
      <c r="D116" s="36" t="s">
        <v>42</v>
      </c>
      <c r="E116" s="38" t="s">
        <v>221</v>
      </c>
      <c r="F116" s="39" t="s">
        <v>134</v>
      </c>
      <c r="G116" s="40">
        <v>6.1200000000000001</v>
      </c>
      <c r="H116" s="41">
        <v>0</v>
      </c>
      <c r="I116" s="42">
        <f>ROUND(G116*H116,P4)</f>
        <v>0</v>
      </c>
      <c r="J116" s="39" t="s">
        <v>45</v>
      </c>
      <c r="O116" s="43">
        <f>I116*0.21</f>
        <v>0</v>
      </c>
      <c r="P116">
        <v>3</v>
      </c>
    </row>
    <row r="117">
      <c r="A117" s="36" t="s">
        <v>46</v>
      </c>
      <c r="B117" s="44"/>
      <c r="C117" s="45"/>
      <c r="D117" s="45"/>
      <c r="E117" s="38" t="s">
        <v>135</v>
      </c>
      <c r="F117" s="45"/>
      <c r="G117" s="45"/>
      <c r="H117" s="45"/>
      <c r="I117" s="45"/>
      <c r="J117" s="46"/>
    </row>
    <row r="118" ht="45">
      <c r="A118" s="36" t="s">
        <v>108</v>
      </c>
      <c r="B118" s="44"/>
      <c r="C118" s="45"/>
      <c r="D118" s="45"/>
      <c r="E118" s="50" t="s">
        <v>222</v>
      </c>
      <c r="F118" s="45"/>
      <c r="G118" s="45"/>
      <c r="H118" s="45"/>
      <c r="I118" s="45"/>
      <c r="J118" s="46"/>
    </row>
    <row r="119" ht="180">
      <c r="A119" s="36" t="s">
        <v>48</v>
      </c>
      <c r="B119" s="44"/>
      <c r="C119" s="45"/>
      <c r="D119" s="45"/>
      <c r="E119" s="38" t="s">
        <v>216</v>
      </c>
      <c r="F119" s="45"/>
      <c r="G119" s="45"/>
      <c r="H119" s="45"/>
      <c r="I119" s="45"/>
      <c r="J119" s="46"/>
    </row>
    <row r="120">
      <c r="A120" s="36" t="s">
        <v>40</v>
      </c>
      <c r="B120" s="36">
        <v>29</v>
      </c>
      <c r="C120" s="37" t="s">
        <v>223</v>
      </c>
      <c r="D120" s="36" t="s">
        <v>42</v>
      </c>
      <c r="E120" s="38" t="s">
        <v>224</v>
      </c>
      <c r="F120" s="39" t="s">
        <v>106</v>
      </c>
      <c r="G120" s="40">
        <v>5.4340000000000002</v>
      </c>
      <c r="H120" s="41">
        <v>0</v>
      </c>
      <c r="I120" s="42">
        <f>ROUND(G120*H120,P4)</f>
        <v>0</v>
      </c>
      <c r="J120" s="39" t="s">
        <v>45</v>
      </c>
      <c r="O120" s="43">
        <f>I120*0.21</f>
        <v>0</v>
      </c>
      <c r="P120">
        <v>3</v>
      </c>
    </row>
    <row r="121" ht="30">
      <c r="A121" s="36" t="s">
        <v>46</v>
      </c>
      <c r="B121" s="44"/>
      <c r="C121" s="45"/>
      <c r="D121" s="45"/>
      <c r="E121" s="38" t="s">
        <v>225</v>
      </c>
      <c r="F121" s="45"/>
      <c r="G121" s="45"/>
      <c r="H121" s="45"/>
      <c r="I121" s="45"/>
      <c r="J121" s="46"/>
    </row>
    <row r="122" ht="165">
      <c r="A122" s="36" t="s">
        <v>108</v>
      </c>
      <c r="B122" s="44"/>
      <c r="C122" s="45"/>
      <c r="D122" s="45"/>
      <c r="E122" s="50" t="s">
        <v>226</v>
      </c>
      <c r="F122" s="45"/>
      <c r="G122" s="45"/>
      <c r="H122" s="45"/>
      <c r="I122" s="45"/>
      <c r="J122" s="46"/>
    </row>
    <row r="123" ht="180">
      <c r="A123" s="36" t="s">
        <v>48</v>
      </c>
      <c r="B123" s="44"/>
      <c r="C123" s="45"/>
      <c r="D123" s="45"/>
      <c r="E123" s="38" t="s">
        <v>227</v>
      </c>
      <c r="F123" s="45"/>
      <c r="G123" s="45"/>
      <c r="H123" s="45"/>
      <c r="I123" s="45"/>
      <c r="J123" s="46"/>
    </row>
    <row r="124">
      <c r="A124" s="36" t="s">
        <v>40</v>
      </c>
      <c r="B124" s="36">
        <v>30</v>
      </c>
      <c r="C124" s="37" t="s">
        <v>223</v>
      </c>
      <c r="D124" s="36" t="s">
        <v>228</v>
      </c>
      <c r="E124" s="38" t="s">
        <v>224</v>
      </c>
      <c r="F124" s="39" t="s">
        <v>106</v>
      </c>
      <c r="G124" s="40">
        <v>20.300000000000001</v>
      </c>
      <c r="H124" s="41">
        <v>0</v>
      </c>
      <c r="I124" s="42">
        <f>ROUND(G124*H124,P4)</f>
        <v>0</v>
      </c>
      <c r="J124" s="39" t="s">
        <v>45</v>
      </c>
      <c r="O124" s="43">
        <f>I124*0.21</f>
        <v>0</v>
      </c>
      <c r="P124">
        <v>3</v>
      </c>
    </row>
    <row r="125" ht="60">
      <c r="A125" s="36" t="s">
        <v>46</v>
      </c>
      <c r="B125" s="44"/>
      <c r="C125" s="45"/>
      <c r="D125" s="45"/>
      <c r="E125" s="38" t="s">
        <v>229</v>
      </c>
      <c r="F125" s="45"/>
      <c r="G125" s="45"/>
      <c r="H125" s="45"/>
      <c r="I125" s="45"/>
      <c r="J125" s="46"/>
    </row>
    <row r="126">
      <c r="A126" s="36" t="s">
        <v>108</v>
      </c>
      <c r="B126" s="44"/>
      <c r="C126" s="45"/>
      <c r="D126" s="45"/>
      <c r="E126" s="50" t="s">
        <v>230</v>
      </c>
      <c r="F126" s="45"/>
      <c r="G126" s="45"/>
      <c r="H126" s="45"/>
      <c r="I126" s="45"/>
      <c r="J126" s="46"/>
    </row>
    <row r="127" ht="180">
      <c r="A127" s="36" t="s">
        <v>48</v>
      </c>
      <c r="B127" s="47"/>
      <c r="C127" s="48"/>
      <c r="D127" s="48"/>
      <c r="E127" s="38" t="s">
        <v>227</v>
      </c>
      <c r="F127" s="48"/>
      <c r="G127" s="48"/>
      <c r="H127" s="48"/>
      <c r="I127" s="48"/>
      <c r="J127" s="49"/>
    </row>
  </sheetData>
  <sheetProtection sheet="1" objects="1" scenarios="1" spinCount="100000" saltValue="YS3V/7AmlukdGc2WUBcWKbKzyrPNu17LD/uVf9F4zAPxRMJgkC+z/QEKba9Fl1egF6nep6Ioy5MD2UGrLP13SQ==" hashValue="VA7JWSfhADr3fMeyTSX9ZjQg0Z2mg/gJCNP5WaerJbCJg9Ynl8ht40MZu5a5oQGJZpeSRdXAPeIx2VmtRR9Y2g==" algorithmName="SHA-512" password="CC05"/>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7.57031"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19</v>
      </c>
      <c r="F2" s="16"/>
      <c r="G2" s="16"/>
      <c r="H2" s="16"/>
      <c r="I2" s="16"/>
      <c r="J2" s="18"/>
    </row>
    <row r="3">
      <c r="A3" s="3" t="s">
        <v>20</v>
      </c>
      <c r="B3" s="19" t="s">
        <v>21</v>
      </c>
      <c r="C3" s="20" t="s">
        <v>22</v>
      </c>
      <c r="D3" s="21"/>
      <c r="E3" s="22" t="s">
        <v>23</v>
      </c>
      <c r="F3" s="16"/>
      <c r="G3" s="16"/>
      <c r="H3" s="23" t="s">
        <v>15</v>
      </c>
      <c r="I3" s="24">
        <f>SUMIFS(I8:I255,A8:A255,"SD")</f>
        <v>0</v>
      </c>
      <c r="J3" s="18"/>
      <c r="O3">
        <v>0</v>
      </c>
      <c r="P3">
        <v>2</v>
      </c>
    </row>
    <row r="4">
      <c r="A4" s="3" t="s">
        <v>24</v>
      </c>
      <c r="B4" s="19" t="s">
        <v>25</v>
      </c>
      <c r="C4" s="20" t="s">
        <v>15</v>
      </c>
      <c r="D4" s="21"/>
      <c r="E4" s="22" t="s">
        <v>16</v>
      </c>
      <c r="F4" s="16"/>
      <c r="G4" s="16"/>
      <c r="H4" s="16"/>
      <c r="I4" s="16"/>
      <c r="J4" s="18"/>
      <c r="O4">
        <v>0.12</v>
      </c>
      <c r="P4">
        <v>2</v>
      </c>
    </row>
    <row r="5">
      <c r="A5" s="25" t="s">
        <v>26</v>
      </c>
      <c r="B5" s="26" t="s">
        <v>27</v>
      </c>
      <c r="C5" s="7" t="s">
        <v>28</v>
      </c>
      <c r="D5" s="7" t="s">
        <v>29</v>
      </c>
      <c r="E5" s="7" t="s">
        <v>30</v>
      </c>
      <c r="F5" s="7" t="s">
        <v>31</v>
      </c>
      <c r="G5" s="7" t="s">
        <v>32</v>
      </c>
      <c r="H5" s="7" t="s">
        <v>33</v>
      </c>
      <c r="I5" s="7"/>
      <c r="J5" s="27" t="s">
        <v>34</v>
      </c>
      <c r="O5">
        <v>0.20999999999999999</v>
      </c>
    </row>
    <row r="6">
      <c r="A6" s="25"/>
      <c r="B6" s="26"/>
      <c r="C6" s="7"/>
      <c r="D6" s="7"/>
      <c r="E6" s="7"/>
      <c r="F6" s="7"/>
      <c r="G6" s="7"/>
      <c r="H6" s="7" t="s">
        <v>35</v>
      </c>
      <c r="I6" s="7" t="s">
        <v>36</v>
      </c>
      <c r="J6" s="27"/>
    </row>
    <row r="7">
      <c r="A7" s="28">
        <v>0</v>
      </c>
      <c r="B7" s="26">
        <v>1</v>
      </c>
      <c r="C7" s="29">
        <v>2</v>
      </c>
      <c r="D7" s="7">
        <v>3</v>
      </c>
      <c r="E7" s="29">
        <v>4</v>
      </c>
      <c r="F7" s="7">
        <v>5</v>
      </c>
      <c r="G7" s="7">
        <v>6</v>
      </c>
      <c r="H7" s="7">
        <v>7</v>
      </c>
      <c r="I7" s="29">
        <v>8</v>
      </c>
      <c r="J7" s="27">
        <v>9</v>
      </c>
    </row>
    <row r="8">
      <c r="A8" s="30" t="s">
        <v>37</v>
      </c>
      <c r="B8" s="31"/>
      <c r="C8" s="32" t="s">
        <v>55</v>
      </c>
      <c r="D8" s="33"/>
      <c r="E8" s="30" t="s">
        <v>128</v>
      </c>
      <c r="F8" s="33"/>
      <c r="G8" s="33"/>
      <c r="H8" s="33"/>
      <c r="I8" s="34">
        <f>SUMIFS(I9:I28,A9:A28,"P")</f>
        <v>0</v>
      </c>
      <c r="J8" s="35"/>
    </row>
    <row r="9">
      <c r="A9" s="36" t="s">
        <v>40</v>
      </c>
      <c r="B9" s="36">
        <v>1</v>
      </c>
      <c r="C9" s="37" t="s">
        <v>231</v>
      </c>
      <c r="D9" s="36" t="s">
        <v>42</v>
      </c>
      <c r="E9" s="38" t="s">
        <v>232</v>
      </c>
      <c r="F9" s="39" t="s">
        <v>134</v>
      </c>
      <c r="G9" s="40">
        <v>333.14699999999999</v>
      </c>
      <c r="H9" s="41">
        <v>0</v>
      </c>
      <c r="I9" s="42">
        <f>ROUND(G9*H9,P4)</f>
        <v>0</v>
      </c>
      <c r="J9" s="39" t="s">
        <v>45</v>
      </c>
      <c r="O9" s="43">
        <f>I9*0</f>
        <v>0</v>
      </c>
      <c r="P9">
        <v>1</v>
      </c>
    </row>
    <row r="10" ht="30">
      <c r="A10" s="36" t="s">
        <v>46</v>
      </c>
      <c r="B10" s="44"/>
      <c r="C10" s="45"/>
      <c r="D10" s="45"/>
      <c r="E10" s="38" t="s">
        <v>233</v>
      </c>
      <c r="F10" s="45"/>
      <c r="G10" s="45"/>
      <c r="H10" s="45"/>
      <c r="I10" s="45"/>
      <c r="J10" s="46"/>
    </row>
    <row r="11" ht="60">
      <c r="A11" s="36" t="s">
        <v>108</v>
      </c>
      <c r="B11" s="44"/>
      <c r="C11" s="45"/>
      <c r="D11" s="45"/>
      <c r="E11" s="50" t="s">
        <v>234</v>
      </c>
      <c r="F11" s="45"/>
      <c r="G11" s="45"/>
      <c r="H11" s="45"/>
      <c r="I11" s="45"/>
      <c r="J11" s="46"/>
    </row>
    <row r="12" ht="300">
      <c r="A12" s="36" t="s">
        <v>48</v>
      </c>
      <c r="B12" s="44"/>
      <c r="C12" s="45"/>
      <c r="D12" s="45"/>
      <c r="E12" s="38" t="s">
        <v>235</v>
      </c>
      <c r="F12" s="45"/>
      <c r="G12" s="45"/>
      <c r="H12" s="45"/>
      <c r="I12" s="45"/>
      <c r="J12" s="46"/>
    </row>
    <row r="13">
      <c r="A13" s="36" t="s">
        <v>40</v>
      </c>
      <c r="B13" s="36">
        <v>2</v>
      </c>
      <c r="C13" s="37" t="s">
        <v>236</v>
      </c>
      <c r="D13" s="36" t="s">
        <v>42</v>
      </c>
      <c r="E13" s="38" t="s">
        <v>237</v>
      </c>
      <c r="F13" s="39" t="s">
        <v>118</v>
      </c>
      <c r="G13" s="40">
        <v>391.5</v>
      </c>
      <c r="H13" s="41">
        <v>0</v>
      </c>
      <c r="I13" s="42">
        <f>ROUND(G13*H13,P4)</f>
        <v>0</v>
      </c>
      <c r="J13" s="39" t="s">
        <v>45</v>
      </c>
      <c r="O13" s="43">
        <f>I13*0.21</f>
        <v>0</v>
      </c>
      <c r="P13">
        <v>3</v>
      </c>
    </row>
    <row r="14" ht="30">
      <c r="A14" s="36" t="s">
        <v>46</v>
      </c>
      <c r="B14" s="44"/>
      <c r="C14" s="45"/>
      <c r="D14" s="45"/>
      <c r="E14" s="38" t="s">
        <v>238</v>
      </c>
      <c r="F14" s="45"/>
      <c r="G14" s="45"/>
      <c r="H14" s="45"/>
      <c r="I14" s="45"/>
      <c r="J14" s="46"/>
    </row>
    <row r="15" ht="45">
      <c r="A15" s="36" t="s">
        <v>108</v>
      </c>
      <c r="B15" s="44"/>
      <c r="C15" s="45"/>
      <c r="D15" s="45"/>
      <c r="E15" s="50" t="s">
        <v>239</v>
      </c>
      <c r="F15" s="45"/>
      <c r="G15" s="45"/>
      <c r="H15" s="45"/>
      <c r="I15" s="45"/>
      <c r="J15" s="46"/>
    </row>
    <row r="16" ht="30">
      <c r="A16" s="36" t="s">
        <v>48</v>
      </c>
      <c r="B16" s="44"/>
      <c r="C16" s="45"/>
      <c r="D16" s="45"/>
      <c r="E16" s="38" t="s">
        <v>240</v>
      </c>
      <c r="F16" s="45"/>
      <c r="G16" s="45"/>
      <c r="H16" s="45"/>
      <c r="I16" s="45"/>
      <c r="J16" s="46"/>
    </row>
    <row r="17">
      <c r="A17" s="36" t="s">
        <v>40</v>
      </c>
      <c r="B17" s="36">
        <v>3</v>
      </c>
      <c r="C17" s="37" t="s">
        <v>241</v>
      </c>
      <c r="D17" s="36" t="s">
        <v>55</v>
      </c>
      <c r="E17" s="38" t="s">
        <v>242</v>
      </c>
      <c r="F17" s="39" t="s">
        <v>118</v>
      </c>
      <c r="G17" s="40">
        <v>162.21199999999999</v>
      </c>
      <c r="H17" s="41">
        <v>0</v>
      </c>
      <c r="I17" s="42">
        <f>ROUND(G17*H17,P4)</f>
        <v>0</v>
      </c>
      <c r="J17" s="39" t="s">
        <v>45</v>
      </c>
      <c r="O17" s="43">
        <f>I17*0.21</f>
        <v>0</v>
      </c>
      <c r="P17">
        <v>3</v>
      </c>
    </row>
    <row r="18">
      <c r="A18" s="36" t="s">
        <v>46</v>
      </c>
      <c r="B18" s="44"/>
      <c r="C18" s="45"/>
      <c r="D18" s="45"/>
      <c r="E18" s="38" t="s">
        <v>243</v>
      </c>
      <c r="F18" s="45"/>
      <c r="G18" s="45"/>
      <c r="H18" s="45"/>
      <c r="I18" s="45"/>
      <c r="J18" s="46"/>
    </row>
    <row r="19" ht="30">
      <c r="A19" s="36" t="s">
        <v>108</v>
      </c>
      <c r="B19" s="44"/>
      <c r="C19" s="45"/>
      <c r="D19" s="45"/>
      <c r="E19" s="50" t="s">
        <v>244</v>
      </c>
      <c r="F19" s="45"/>
      <c r="G19" s="45"/>
      <c r="H19" s="45"/>
      <c r="I19" s="45"/>
      <c r="J19" s="46"/>
    </row>
    <row r="20" ht="75">
      <c r="A20" s="36" t="s">
        <v>48</v>
      </c>
      <c r="B20" s="44"/>
      <c r="C20" s="45"/>
      <c r="D20" s="45"/>
      <c r="E20" s="38" t="s">
        <v>245</v>
      </c>
      <c r="F20" s="45"/>
      <c r="G20" s="45"/>
      <c r="H20" s="45"/>
      <c r="I20" s="45"/>
      <c r="J20" s="46"/>
    </row>
    <row r="21">
      <c r="A21" s="36" t="s">
        <v>40</v>
      </c>
      <c r="B21" s="36">
        <v>4</v>
      </c>
      <c r="C21" s="37" t="s">
        <v>241</v>
      </c>
      <c r="D21" s="36" t="s">
        <v>59</v>
      </c>
      <c r="E21" s="38" t="s">
        <v>242</v>
      </c>
      <c r="F21" s="39" t="s">
        <v>118</v>
      </c>
      <c r="G21" s="40">
        <v>40.600000000000001</v>
      </c>
      <c r="H21" s="41">
        <v>0</v>
      </c>
      <c r="I21" s="42">
        <f>ROUND(G21*H21,P4)</f>
        <v>0</v>
      </c>
      <c r="J21" s="39" t="s">
        <v>45</v>
      </c>
      <c r="O21" s="43">
        <f>I21*0.21</f>
        <v>0</v>
      </c>
      <c r="P21">
        <v>3</v>
      </c>
    </row>
    <row r="22">
      <c r="A22" s="36" t="s">
        <v>46</v>
      </c>
      <c r="B22" s="44"/>
      <c r="C22" s="45"/>
      <c r="D22" s="45"/>
      <c r="E22" s="38" t="s">
        <v>246</v>
      </c>
      <c r="F22" s="45"/>
      <c r="G22" s="45"/>
      <c r="H22" s="45"/>
      <c r="I22" s="45"/>
      <c r="J22" s="46"/>
    </row>
    <row r="23">
      <c r="A23" s="36" t="s">
        <v>108</v>
      </c>
      <c r="B23" s="44"/>
      <c r="C23" s="45"/>
      <c r="D23" s="45"/>
      <c r="E23" s="50" t="s">
        <v>247</v>
      </c>
      <c r="F23" s="45"/>
      <c r="G23" s="45"/>
      <c r="H23" s="45"/>
      <c r="I23" s="45"/>
      <c r="J23" s="46"/>
    </row>
    <row r="24" ht="75">
      <c r="A24" s="36" t="s">
        <v>48</v>
      </c>
      <c r="B24" s="44"/>
      <c r="C24" s="45"/>
      <c r="D24" s="45"/>
      <c r="E24" s="38" t="s">
        <v>245</v>
      </c>
      <c r="F24" s="45"/>
      <c r="G24" s="45"/>
      <c r="H24" s="45"/>
      <c r="I24" s="45"/>
      <c r="J24" s="46"/>
    </row>
    <row r="25">
      <c r="A25" s="36" t="s">
        <v>40</v>
      </c>
      <c r="B25" s="36">
        <v>5</v>
      </c>
      <c r="C25" s="37" t="s">
        <v>248</v>
      </c>
      <c r="D25" s="36" t="s">
        <v>42</v>
      </c>
      <c r="E25" s="38" t="s">
        <v>249</v>
      </c>
      <c r="F25" s="39" t="s">
        <v>118</v>
      </c>
      <c r="G25" s="40">
        <v>202.81200000000001</v>
      </c>
      <c r="H25" s="41">
        <v>0</v>
      </c>
      <c r="I25" s="42">
        <f>ROUND(G25*H25,P4)</f>
        <v>0</v>
      </c>
      <c r="J25" s="39" t="s">
        <v>45</v>
      </c>
      <c r="O25" s="43">
        <f>I25*0.21</f>
        <v>0</v>
      </c>
      <c r="P25">
        <v>3</v>
      </c>
    </row>
    <row r="26" ht="30">
      <c r="A26" s="36" t="s">
        <v>46</v>
      </c>
      <c r="B26" s="44"/>
      <c r="C26" s="45"/>
      <c r="D26" s="45"/>
      <c r="E26" s="38" t="s">
        <v>250</v>
      </c>
      <c r="F26" s="45"/>
      <c r="G26" s="45"/>
      <c r="H26" s="45"/>
      <c r="I26" s="45"/>
      <c r="J26" s="46"/>
    </row>
    <row r="27">
      <c r="A27" s="36" t="s">
        <v>108</v>
      </c>
      <c r="B27" s="44"/>
      <c r="C27" s="45"/>
      <c r="D27" s="45"/>
      <c r="E27" s="50" t="s">
        <v>251</v>
      </c>
      <c r="F27" s="45"/>
      <c r="G27" s="45"/>
      <c r="H27" s="45"/>
      <c r="I27" s="45"/>
      <c r="J27" s="46"/>
    </row>
    <row r="28" ht="30">
      <c r="A28" s="36" t="s">
        <v>48</v>
      </c>
      <c r="B28" s="44"/>
      <c r="C28" s="45"/>
      <c r="D28" s="45"/>
      <c r="E28" s="38" t="s">
        <v>252</v>
      </c>
      <c r="F28" s="45"/>
      <c r="G28" s="45"/>
      <c r="H28" s="45"/>
      <c r="I28" s="45"/>
      <c r="J28" s="46"/>
    </row>
    <row r="29">
      <c r="A29" s="30" t="s">
        <v>37</v>
      </c>
      <c r="B29" s="31"/>
      <c r="C29" s="32" t="s">
        <v>59</v>
      </c>
      <c r="D29" s="33"/>
      <c r="E29" s="30" t="s">
        <v>253</v>
      </c>
      <c r="F29" s="33"/>
      <c r="G29" s="33"/>
      <c r="H29" s="33"/>
      <c r="I29" s="34">
        <f>SUMIFS(I30:I57,A30:A57,"P")</f>
        <v>0</v>
      </c>
      <c r="J29" s="35"/>
    </row>
    <row r="30">
      <c r="A30" s="36" t="s">
        <v>40</v>
      </c>
      <c r="B30" s="36">
        <v>6</v>
      </c>
      <c r="C30" s="37" t="s">
        <v>254</v>
      </c>
      <c r="D30" s="36" t="s">
        <v>42</v>
      </c>
      <c r="E30" s="38" t="s">
        <v>255</v>
      </c>
      <c r="F30" s="39" t="s">
        <v>134</v>
      </c>
      <c r="G30" s="40">
        <v>1.3380000000000001</v>
      </c>
      <c r="H30" s="41">
        <v>0</v>
      </c>
      <c r="I30" s="42">
        <f>ROUND(G30*H30,P4)</f>
        <v>0</v>
      </c>
      <c r="J30" s="39" t="s">
        <v>45</v>
      </c>
      <c r="O30" s="43">
        <f>I30*0.21</f>
        <v>0</v>
      </c>
      <c r="P30">
        <v>3</v>
      </c>
    </row>
    <row r="31" ht="30">
      <c r="A31" s="36" t="s">
        <v>46</v>
      </c>
      <c r="B31" s="44"/>
      <c r="C31" s="45"/>
      <c r="D31" s="45"/>
      <c r="E31" s="38" t="s">
        <v>256</v>
      </c>
      <c r="F31" s="45"/>
      <c r="G31" s="45"/>
      <c r="H31" s="45"/>
      <c r="I31" s="45"/>
      <c r="J31" s="46"/>
    </row>
    <row r="32" ht="45">
      <c r="A32" s="36" t="s">
        <v>108</v>
      </c>
      <c r="B32" s="44"/>
      <c r="C32" s="45"/>
      <c r="D32" s="45"/>
      <c r="E32" s="50" t="s">
        <v>257</v>
      </c>
      <c r="F32" s="45"/>
      <c r="G32" s="45"/>
      <c r="H32" s="45"/>
      <c r="I32" s="45"/>
      <c r="J32" s="46"/>
    </row>
    <row r="33" ht="75">
      <c r="A33" s="36" t="s">
        <v>48</v>
      </c>
      <c r="B33" s="44"/>
      <c r="C33" s="45"/>
      <c r="D33" s="45"/>
      <c r="E33" s="38" t="s">
        <v>258</v>
      </c>
      <c r="F33" s="45"/>
      <c r="G33" s="45"/>
      <c r="H33" s="45"/>
      <c r="I33" s="45"/>
      <c r="J33" s="46"/>
    </row>
    <row r="34">
      <c r="A34" s="36" t="s">
        <v>40</v>
      </c>
      <c r="B34" s="36">
        <v>7</v>
      </c>
      <c r="C34" s="37" t="s">
        <v>259</v>
      </c>
      <c r="D34" s="36" t="s">
        <v>42</v>
      </c>
      <c r="E34" s="38" t="s">
        <v>260</v>
      </c>
      <c r="F34" s="39" t="s">
        <v>134</v>
      </c>
      <c r="G34" s="40">
        <v>0.021000000000000001</v>
      </c>
      <c r="H34" s="41">
        <v>0</v>
      </c>
      <c r="I34" s="42">
        <f>ROUND(G34*H34,P4)</f>
        <v>0</v>
      </c>
      <c r="J34" s="39" t="s">
        <v>45</v>
      </c>
      <c r="O34" s="43">
        <f>I34*0</f>
        <v>0</v>
      </c>
      <c r="P34">
        <v>1</v>
      </c>
    </row>
    <row r="35">
      <c r="A35" s="36" t="s">
        <v>46</v>
      </c>
      <c r="B35" s="44"/>
      <c r="C35" s="45"/>
      <c r="D35" s="45"/>
      <c r="E35" s="38" t="s">
        <v>261</v>
      </c>
      <c r="F35" s="45"/>
      <c r="G35" s="45"/>
      <c r="H35" s="45"/>
      <c r="I35" s="45"/>
      <c r="J35" s="46"/>
    </row>
    <row r="36">
      <c r="A36" s="36" t="s">
        <v>108</v>
      </c>
      <c r="B36" s="44"/>
      <c r="C36" s="45"/>
      <c r="D36" s="45"/>
      <c r="E36" s="50" t="s">
        <v>262</v>
      </c>
      <c r="F36" s="45"/>
      <c r="G36" s="45"/>
      <c r="H36" s="45"/>
      <c r="I36" s="45"/>
      <c r="J36" s="46"/>
    </row>
    <row r="37" ht="75">
      <c r="A37" s="36" t="s">
        <v>48</v>
      </c>
      <c r="B37" s="44"/>
      <c r="C37" s="45"/>
      <c r="D37" s="45"/>
      <c r="E37" s="38" t="s">
        <v>258</v>
      </c>
      <c r="F37" s="45"/>
      <c r="G37" s="45"/>
      <c r="H37" s="45"/>
      <c r="I37" s="45"/>
      <c r="J37" s="46"/>
    </row>
    <row r="38">
      <c r="A38" s="36" t="s">
        <v>40</v>
      </c>
      <c r="B38" s="36">
        <v>8</v>
      </c>
      <c r="C38" s="37" t="s">
        <v>263</v>
      </c>
      <c r="D38" s="36" t="s">
        <v>55</v>
      </c>
      <c r="E38" s="38" t="s">
        <v>264</v>
      </c>
      <c r="F38" s="39" t="s">
        <v>134</v>
      </c>
      <c r="G38" s="40">
        <v>41.366</v>
      </c>
      <c r="H38" s="41">
        <v>0</v>
      </c>
      <c r="I38" s="42">
        <f>ROUND(G38*H38,P4)</f>
        <v>0</v>
      </c>
      <c r="J38" s="39" t="s">
        <v>45</v>
      </c>
      <c r="O38" s="43">
        <f>I38*0.21</f>
        <v>0</v>
      </c>
      <c r="P38">
        <v>3</v>
      </c>
    </row>
    <row r="39">
      <c r="A39" s="36" t="s">
        <v>46</v>
      </c>
      <c r="B39" s="44"/>
      <c r="C39" s="45"/>
      <c r="D39" s="45"/>
      <c r="E39" s="51" t="s">
        <v>42</v>
      </c>
      <c r="F39" s="45"/>
      <c r="G39" s="45"/>
      <c r="H39" s="45"/>
      <c r="I39" s="45"/>
      <c r="J39" s="46"/>
    </row>
    <row r="40" ht="45">
      <c r="A40" s="36" t="s">
        <v>108</v>
      </c>
      <c r="B40" s="44"/>
      <c r="C40" s="45"/>
      <c r="D40" s="45"/>
      <c r="E40" s="50" t="s">
        <v>265</v>
      </c>
      <c r="F40" s="45"/>
      <c r="G40" s="45"/>
      <c r="H40" s="45"/>
      <c r="I40" s="45"/>
      <c r="J40" s="46"/>
    </row>
    <row r="41" ht="105">
      <c r="A41" s="36" t="s">
        <v>48</v>
      </c>
      <c r="B41" s="44"/>
      <c r="C41" s="45"/>
      <c r="D41" s="45"/>
      <c r="E41" s="38" t="s">
        <v>266</v>
      </c>
      <c r="F41" s="45"/>
      <c r="G41" s="45"/>
      <c r="H41" s="45"/>
      <c r="I41" s="45"/>
      <c r="J41" s="46"/>
    </row>
    <row r="42">
      <c r="A42" s="36" t="s">
        <v>40</v>
      </c>
      <c r="B42" s="36">
        <v>9</v>
      </c>
      <c r="C42" s="37" t="s">
        <v>263</v>
      </c>
      <c r="D42" s="36" t="s">
        <v>59</v>
      </c>
      <c r="E42" s="38" t="s">
        <v>264</v>
      </c>
      <c r="F42" s="39" t="s">
        <v>134</v>
      </c>
      <c r="G42" s="40">
        <v>22.68</v>
      </c>
      <c r="H42" s="41">
        <v>0</v>
      </c>
      <c r="I42" s="42">
        <f>ROUND(G42*H42,P4)</f>
        <v>0</v>
      </c>
      <c r="J42" s="39" t="s">
        <v>45</v>
      </c>
      <c r="O42" s="43">
        <f>I42*0.21</f>
        <v>0</v>
      </c>
      <c r="P42">
        <v>3</v>
      </c>
    </row>
    <row r="43" ht="75">
      <c r="A43" s="36" t="s">
        <v>46</v>
      </c>
      <c r="B43" s="44"/>
      <c r="C43" s="45"/>
      <c r="D43" s="45"/>
      <c r="E43" s="38" t="s">
        <v>267</v>
      </c>
      <c r="F43" s="45"/>
      <c r="G43" s="45"/>
      <c r="H43" s="45"/>
      <c r="I43" s="45"/>
      <c r="J43" s="46"/>
    </row>
    <row r="44" ht="45">
      <c r="A44" s="36" t="s">
        <v>108</v>
      </c>
      <c r="B44" s="44"/>
      <c r="C44" s="45"/>
      <c r="D44" s="45"/>
      <c r="E44" s="50" t="s">
        <v>268</v>
      </c>
      <c r="F44" s="45"/>
      <c r="G44" s="45"/>
      <c r="H44" s="45"/>
      <c r="I44" s="45"/>
      <c r="J44" s="46"/>
    </row>
    <row r="45" ht="105">
      <c r="A45" s="36" t="s">
        <v>48</v>
      </c>
      <c r="B45" s="44"/>
      <c r="C45" s="45"/>
      <c r="D45" s="45"/>
      <c r="E45" s="38" t="s">
        <v>266</v>
      </c>
      <c r="F45" s="45"/>
      <c r="G45" s="45"/>
      <c r="H45" s="45"/>
      <c r="I45" s="45"/>
      <c r="J45" s="46"/>
    </row>
    <row r="46">
      <c r="A46" s="36" t="s">
        <v>40</v>
      </c>
      <c r="B46" s="36">
        <v>10</v>
      </c>
      <c r="C46" s="37" t="s">
        <v>269</v>
      </c>
      <c r="D46" s="36" t="s">
        <v>42</v>
      </c>
      <c r="E46" s="38" t="s">
        <v>270</v>
      </c>
      <c r="F46" s="39" t="s">
        <v>134</v>
      </c>
      <c r="G46" s="40">
        <v>13.282</v>
      </c>
      <c r="H46" s="41">
        <v>0</v>
      </c>
      <c r="I46" s="42">
        <f>ROUND(G46*H46,P4)</f>
        <v>0</v>
      </c>
      <c r="J46" s="39" t="s">
        <v>45</v>
      </c>
      <c r="O46" s="43">
        <f>I46*0.21</f>
        <v>0</v>
      </c>
      <c r="P46">
        <v>3</v>
      </c>
    </row>
    <row r="47">
      <c r="A47" s="36" t="s">
        <v>46</v>
      </c>
      <c r="B47" s="44"/>
      <c r="C47" s="45"/>
      <c r="D47" s="45"/>
      <c r="E47" s="51" t="s">
        <v>42</v>
      </c>
      <c r="F47" s="45"/>
      <c r="G47" s="45"/>
      <c r="H47" s="45"/>
      <c r="I47" s="45"/>
      <c r="J47" s="46"/>
    </row>
    <row r="48" ht="45">
      <c r="A48" s="36" t="s">
        <v>108</v>
      </c>
      <c r="B48" s="44"/>
      <c r="C48" s="45"/>
      <c r="D48" s="45"/>
      <c r="E48" s="50" t="s">
        <v>271</v>
      </c>
      <c r="F48" s="45"/>
      <c r="G48" s="45"/>
      <c r="H48" s="45"/>
      <c r="I48" s="45"/>
      <c r="J48" s="46"/>
    </row>
    <row r="49" ht="409.5">
      <c r="A49" s="36" t="s">
        <v>48</v>
      </c>
      <c r="B49" s="44"/>
      <c r="C49" s="45"/>
      <c r="D49" s="45"/>
      <c r="E49" s="38" t="s">
        <v>272</v>
      </c>
      <c r="F49" s="45"/>
      <c r="G49" s="45"/>
      <c r="H49" s="45"/>
      <c r="I49" s="45"/>
      <c r="J49" s="46"/>
    </row>
    <row r="50">
      <c r="A50" s="36" t="s">
        <v>40</v>
      </c>
      <c r="B50" s="36">
        <v>11</v>
      </c>
      <c r="C50" s="37" t="s">
        <v>273</v>
      </c>
      <c r="D50" s="36" t="s">
        <v>42</v>
      </c>
      <c r="E50" s="38" t="s">
        <v>274</v>
      </c>
      <c r="F50" s="39" t="s">
        <v>106</v>
      </c>
      <c r="G50" s="40">
        <v>2.125</v>
      </c>
      <c r="H50" s="41">
        <v>0</v>
      </c>
      <c r="I50" s="42">
        <f>ROUND(G50*H50,P4)</f>
        <v>0</v>
      </c>
      <c r="J50" s="39" t="s">
        <v>45</v>
      </c>
      <c r="O50" s="43">
        <f>I50*0.21</f>
        <v>0</v>
      </c>
      <c r="P50">
        <v>3</v>
      </c>
    </row>
    <row r="51">
      <c r="A51" s="36" t="s">
        <v>46</v>
      </c>
      <c r="B51" s="44"/>
      <c r="C51" s="45"/>
      <c r="D51" s="45"/>
      <c r="E51" s="51" t="s">
        <v>42</v>
      </c>
      <c r="F51" s="45"/>
      <c r="G51" s="45"/>
      <c r="H51" s="45"/>
      <c r="I51" s="45"/>
      <c r="J51" s="46"/>
    </row>
    <row r="52">
      <c r="A52" s="36" t="s">
        <v>108</v>
      </c>
      <c r="B52" s="44"/>
      <c r="C52" s="45"/>
      <c r="D52" s="45"/>
      <c r="E52" s="50" t="s">
        <v>275</v>
      </c>
      <c r="F52" s="45"/>
      <c r="G52" s="45"/>
      <c r="H52" s="45"/>
      <c r="I52" s="45"/>
      <c r="J52" s="46"/>
    </row>
    <row r="53" ht="375">
      <c r="A53" s="36" t="s">
        <v>48</v>
      </c>
      <c r="B53" s="44"/>
      <c r="C53" s="45"/>
      <c r="D53" s="45"/>
      <c r="E53" s="38" t="s">
        <v>276</v>
      </c>
      <c r="F53" s="45"/>
      <c r="G53" s="45"/>
      <c r="H53" s="45"/>
      <c r="I53" s="45"/>
      <c r="J53" s="46"/>
    </row>
    <row r="54">
      <c r="A54" s="36" t="s">
        <v>40</v>
      </c>
      <c r="B54" s="36">
        <v>12</v>
      </c>
      <c r="C54" s="37" t="s">
        <v>277</v>
      </c>
      <c r="D54" s="36" t="s">
        <v>42</v>
      </c>
      <c r="E54" s="38" t="s">
        <v>278</v>
      </c>
      <c r="F54" s="39" t="s">
        <v>118</v>
      </c>
      <c r="G54" s="40">
        <v>59.039999999999999</v>
      </c>
      <c r="H54" s="41">
        <v>0</v>
      </c>
      <c r="I54" s="42">
        <f>ROUND(G54*H54,P4)</f>
        <v>0</v>
      </c>
      <c r="J54" s="39" t="s">
        <v>45</v>
      </c>
      <c r="O54" s="43">
        <f>I54*0.21</f>
        <v>0</v>
      </c>
      <c r="P54">
        <v>3</v>
      </c>
    </row>
    <row r="55" ht="45">
      <c r="A55" s="36" t="s">
        <v>46</v>
      </c>
      <c r="B55" s="44"/>
      <c r="C55" s="45"/>
      <c r="D55" s="45"/>
      <c r="E55" s="38" t="s">
        <v>279</v>
      </c>
      <c r="F55" s="45"/>
      <c r="G55" s="45"/>
      <c r="H55" s="45"/>
      <c r="I55" s="45"/>
      <c r="J55" s="46"/>
    </row>
    <row r="56" ht="45">
      <c r="A56" s="36" t="s">
        <v>108</v>
      </c>
      <c r="B56" s="44"/>
      <c r="C56" s="45"/>
      <c r="D56" s="45"/>
      <c r="E56" s="50" t="s">
        <v>280</v>
      </c>
      <c r="F56" s="45"/>
      <c r="G56" s="45"/>
      <c r="H56" s="45"/>
      <c r="I56" s="45"/>
      <c r="J56" s="46"/>
    </row>
    <row r="57" ht="120">
      <c r="A57" s="36" t="s">
        <v>48</v>
      </c>
      <c r="B57" s="44"/>
      <c r="C57" s="45"/>
      <c r="D57" s="45"/>
      <c r="E57" s="38" t="s">
        <v>281</v>
      </c>
      <c r="F57" s="45"/>
      <c r="G57" s="45"/>
      <c r="H57" s="45"/>
      <c r="I57" s="45"/>
      <c r="J57" s="46"/>
    </row>
    <row r="58">
      <c r="A58" s="30" t="s">
        <v>37</v>
      </c>
      <c r="B58" s="31"/>
      <c r="C58" s="32" t="s">
        <v>282</v>
      </c>
      <c r="D58" s="33"/>
      <c r="E58" s="30" t="s">
        <v>283</v>
      </c>
      <c r="F58" s="33"/>
      <c r="G58" s="33"/>
      <c r="H58" s="33"/>
      <c r="I58" s="34">
        <f>SUMIFS(I59:I86,A59:A86,"P")</f>
        <v>0</v>
      </c>
      <c r="J58" s="35"/>
    </row>
    <row r="59">
      <c r="A59" s="36" t="s">
        <v>40</v>
      </c>
      <c r="B59" s="36">
        <v>13</v>
      </c>
      <c r="C59" s="37" t="s">
        <v>284</v>
      </c>
      <c r="D59" s="36" t="s">
        <v>42</v>
      </c>
      <c r="E59" s="38" t="s">
        <v>285</v>
      </c>
      <c r="F59" s="39" t="s">
        <v>286</v>
      </c>
      <c r="G59" s="40">
        <v>168</v>
      </c>
      <c r="H59" s="41">
        <v>0</v>
      </c>
      <c r="I59" s="42">
        <f>ROUND(G59*H59,P4)</f>
        <v>0</v>
      </c>
      <c r="J59" s="39" t="s">
        <v>45</v>
      </c>
      <c r="O59" s="43">
        <f>I59*0</f>
        <v>0</v>
      </c>
      <c r="P59">
        <v>1</v>
      </c>
    </row>
    <row r="60" ht="30">
      <c r="A60" s="36" t="s">
        <v>46</v>
      </c>
      <c r="B60" s="44"/>
      <c r="C60" s="45"/>
      <c r="D60" s="45"/>
      <c r="E60" s="38" t="s">
        <v>287</v>
      </c>
      <c r="F60" s="45"/>
      <c r="G60" s="45"/>
      <c r="H60" s="45"/>
      <c r="I60" s="45"/>
      <c r="J60" s="46"/>
    </row>
    <row r="61">
      <c r="A61" s="36" t="s">
        <v>108</v>
      </c>
      <c r="B61" s="44"/>
      <c r="C61" s="45"/>
      <c r="D61" s="45"/>
      <c r="E61" s="50" t="s">
        <v>288</v>
      </c>
      <c r="F61" s="45"/>
      <c r="G61" s="45"/>
      <c r="H61" s="45"/>
      <c r="I61" s="45"/>
      <c r="J61" s="46"/>
    </row>
    <row r="62" ht="45">
      <c r="A62" s="36" t="s">
        <v>48</v>
      </c>
      <c r="B62" s="44"/>
      <c r="C62" s="45"/>
      <c r="D62" s="45"/>
      <c r="E62" s="38" t="s">
        <v>289</v>
      </c>
      <c r="F62" s="45"/>
      <c r="G62" s="45"/>
      <c r="H62" s="45"/>
      <c r="I62" s="45"/>
      <c r="J62" s="46"/>
    </row>
    <row r="63">
      <c r="A63" s="36" t="s">
        <v>40</v>
      </c>
      <c r="B63" s="36">
        <v>14</v>
      </c>
      <c r="C63" s="37" t="s">
        <v>290</v>
      </c>
      <c r="D63" s="36" t="s">
        <v>42</v>
      </c>
      <c r="E63" s="38" t="s">
        <v>291</v>
      </c>
      <c r="F63" s="39" t="s">
        <v>134</v>
      </c>
      <c r="G63" s="40">
        <v>9.3719999999999999</v>
      </c>
      <c r="H63" s="41">
        <v>0</v>
      </c>
      <c r="I63" s="42">
        <f>ROUND(G63*H63,P4)</f>
        <v>0</v>
      </c>
      <c r="J63" s="39" t="s">
        <v>45</v>
      </c>
      <c r="O63" s="43">
        <f>I63*0</f>
        <v>0</v>
      </c>
      <c r="P63">
        <v>1</v>
      </c>
    </row>
    <row r="64" ht="45">
      <c r="A64" s="36" t="s">
        <v>46</v>
      </c>
      <c r="B64" s="44"/>
      <c r="C64" s="45"/>
      <c r="D64" s="45"/>
      <c r="E64" s="38" t="s">
        <v>292</v>
      </c>
      <c r="F64" s="45"/>
      <c r="G64" s="45"/>
      <c r="H64" s="45"/>
      <c r="I64" s="45"/>
      <c r="J64" s="46"/>
    </row>
    <row r="65" ht="45">
      <c r="A65" s="36" t="s">
        <v>108</v>
      </c>
      <c r="B65" s="44"/>
      <c r="C65" s="45"/>
      <c r="D65" s="45"/>
      <c r="E65" s="50" t="s">
        <v>293</v>
      </c>
      <c r="F65" s="45"/>
      <c r="G65" s="45"/>
      <c r="H65" s="45"/>
      <c r="I65" s="45"/>
      <c r="J65" s="46"/>
    </row>
    <row r="66" ht="409.5">
      <c r="A66" s="36" t="s">
        <v>48</v>
      </c>
      <c r="B66" s="44"/>
      <c r="C66" s="45"/>
      <c r="D66" s="45"/>
      <c r="E66" s="38" t="s">
        <v>294</v>
      </c>
      <c r="F66" s="45"/>
      <c r="G66" s="45"/>
      <c r="H66" s="45"/>
      <c r="I66" s="45"/>
      <c r="J66" s="46"/>
    </row>
    <row r="67">
      <c r="A67" s="36" t="s">
        <v>40</v>
      </c>
      <c r="B67" s="36">
        <v>15</v>
      </c>
      <c r="C67" s="37" t="s">
        <v>295</v>
      </c>
      <c r="D67" s="36" t="s">
        <v>42</v>
      </c>
      <c r="E67" s="38" t="s">
        <v>296</v>
      </c>
      <c r="F67" s="39" t="s">
        <v>106</v>
      </c>
      <c r="G67" s="40">
        <v>1.593</v>
      </c>
      <c r="H67" s="41">
        <v>0</v>
      </c>
      <c r="I67" s="42">
        <f>ROUND(G67*H67,P4)</f>
        <v>0</v>
      </c>
      <c r="J67" s="39" t="s">
        <v>45</v>
      </c>
      <c r="O67" s="43">
        <f>I67*0</f>
        <v>0</v>
      </c>
      <c r="P67">
        <v>1</v>
      </c>
    </row>
    <row r="68" ht="30">
      <c r="A68" s="36" t="s">
        <v>46</v>
      </c>
      <c r="B68" s="44"/>
      <c r="C68" s="45"/>
      <c r="D68" s="45"/>
      <c r="E68" s="38" t="s">
        <v>297</v>
      </c>
      <c r="F68" s="45"/>
      <c r="G68" s="45"/>
      <c r="H68" s="45"/>
      <c r="I68" s="45"/>
      <c r="J68" s="46"/>
    </row>
    <row r="69">
      <c r="A69" s="36" t="s">
        <v>108</v>
      </c>
      <c r="B69" s="44"/>
      <c r="C69" s="45"/>
      <c r="D69" s="45"/>
      <c r="E69" s="50" t="s">
        <v>298</v>
      </c>
      <c r="F69" s="45"/>
      <c r="G69" s="45"/>
      <c r="H69" s="45"/>
      <c r="I69" s="45"/>
      <c r="J69" s="46"/>
    </row>
    <row r="70" ht="300">
      <c r="A70" s="36" t="s">
        <v>48</v>
      </c>
      <c r="B70" s="44"/>
      <c r="C70" s="45"/>
      <c r="D70" s="45"/>
      <c r="E70" s="38" t="s">
        <v>299</v>
      </c>
      <c r="F70" s="45"/>
      <c r="G70" s="45"/>
      <c r="H70" s="45"/>
      <c r="I70" s="45"/>
      <c r="J70" s="46"/>
    </row>
    <row r="71">
      <c r="A71" s="36" t="s">
        <v>40</v>
      </c>
      <c r="B71" s="36">
        <v>16</v>
      </c>
      <c r="C71" s="37" t="s">
        <v>300</v>
      </c>
      <c r="D71" s="36" t="s">
        <v>42</v>
      </c>
      <c r="E71" s="38" t="s">
        <v>301</v>
      </c>
      <c r="F71" s="39" t="s">
        <v>134</v>
      </c>
      <c r="G71" s="40">
        <v>37.100999999999999</v>
      </c>
      <c r="H71" s="41">
        <v>0</v>
      </c>
      <c r="I71" s="42">
        <f>ROUND(G71*H71,P4)</f>
        <v>0</v>
      </c>
      <c r="J71" s="39" t="s">
        <v>45</v>
      </c>
      <c r="O71" s="43">
        <f>I71*0</f>
        <v>0</v>
      </c>
      <c r="P71">
        <v>1</v>
      </c>
    </row>
    <row r="72" ht="45">
      <c r="A72" s="36" t="s">
        <v>46</v>
      </c>
      <c r="B72" s="44"/>
      <c r="C72" s="45"/>
      <c r="D72" s="45"/>
      <c r="E72" s="38" t="s">
        <v>302</v>
      </c>
      <c r="F72" s="45"/>
      <c r="G72" s="45"/>
      <c r="H72" s="45"/>
      <c r="I72" s="45"/>
      <c r="J72" s="46"/>
    </row>
    <row r="73" ht="60">
      <c r="A73" s="36" t="s">
        <v>108</v>
      </c>
      <c r="B73" s="44"/>
      <c r="C73" s="45"/>
      <c r="D73" s="45"/>
      <c r="E73" s="50" t="s">
        <v>303</v>
      </c>
      <c r="F73" s="45"/>
      <c r="G73" s="45"/>
      <c r="H73" s="45"/>
      <c r="I73" s="45"/>
      <c r="J73" s="46"/>
    </row>
    <row r="74" ht="409.5">
      <c r="A74" s="36" t="s">
        <v>48</v>
      </c>
      <c r="B74" s="44"/>
      <c r="C74" s="45"/>
      <c r="D74" s="45"/>
      <c r="E74" s="38" t="s">
        <v>304</v>
      </c>
      <c r="F74" s="45"/>
      <c r="G74" s="45"/>
      <c r="H74" s="45"/>
      <c r="I74" s="45"/>
      <c r="J74" s="46"/>
    </row>
    <row r="75">
      <c r="A75" s="36" t="s">
        <v>40</v>
      </c>
      <c r="B75" s="36">
        <v>17</v>
      </c>
      <c r="C75" s="37" t="s">
        <v>305</v>
      </c>
      <c r="D75" s="36" t="s">
        <v>42</v>
      </c>
      <c r="E75" s="38" t="s">
        <v>306</v>
      </c>
      <c r="F75" s="39" t="s">
        <v>106</v>
      </c>
      <c r="G75" s="40">
        <v>5.9359999999999999</v>
      </c>
      <c r="H75" s="41">
        <v>0</v>
      </c>
      <c r="I75" s="42">
        <f>ROUND(G75*H75,P4)</f>
        <v>0</v>
      </c>
      <c r="J75" s="39" t="s">
        <v>45</v>
      </c>
      <c r="O75" s="43">
        <f>I75*0</f>
        <v>0</v>
      </c>
      <c r="P75">
        <v>1</v>
      </c>
    </row>
    <row r="76" ht="30">
      <c r="A76" s="36" t="s">
        <v>46</v>
      </c>
      <c r="B76" s="44"/>
      <c r="C76" s="45"/>
      <c r="D76" s="45"/>
      <c r="E76" s="38" t="s">
        <v>307</v>
      </c>
      <c r="F76" s="45"/>
      <c r="G76" s="45"/>
      <c r="H76" s="45"/>
      <c r="I76" s="45"/>
      <c r="J76" s="46"/>
    </row>
    <row r="77">
      <c r="A77" s="36" t="s">
        <v>108</v>
      </c>
      <c r="B77" s="44"/>
      <c r="C77" s="45"/>
      <c r="D77" s="45"/>
      <c r="E77" s="50" t="s">
        <v>308</v>
      </c>
      <c r="F77" s="45"/>
      <c r="G77" s="45"/>
      <c r="H77" s="45"/>
      <c r="I77" s="45"/>
      <c r="J77" s="46"/>
    </row>
    <row r="78" ht="330">
      <c r="A78" s="36" t="s">
        <v>48</v>
      </c>
      <c r="B78" s="44"/>
      <c r="C78" s="45"/>
      <c r="D78" s="45"/>
      <c r="E78" s="38" t="s">
        <v>309</v>
      </c>
      <c r="F78" s="45"/>
      <c r="G78" s="45"/>
      <c r="H78" s="45"/>
      <c r="I78" s="45"/>
      <c r="J78" s="46"/>
    </row>
    <row r="79">
      <c r="A79" s="36" t="s">
        <v>40</v>
      </c>
      <c r="B79" s="36">
        <v>18</v>
      </c>
      <c r="C79" s="37" t="s">
        <v>310</v>
      </c>
      <c r="D79" s="36" t="s">
        <v>42</v>
      </c>
      <c r="E79" s="38" t="s">
        <v>311</v>
      </c>
      <c r="F79" s="39" t="s">
        <v>134</v>
      </c>
      <c r="G79" s="40">
        <v>13.039999999999999</v>
      </c>
      <c r="H79" s="41">
        <v>0</v>
      </c>
      <c r="I79" s="42">
        <f>ROUND(G79*H79,P4)</f>
        <v>0</v>
      </c>
      <c r="J79" s="39" t="s">
        <v>45</v>
      </c>
      <c r="O79" s="43">
        <f>I79*0</f>
        <v>0</v>
      </c>
      <c r="P79">
        <v>1</v>
      </c>
    </row>
    <row r="80" ht="45">
      <c r="A80" s="36" t="s">
        <v>46</v>
      </c>
      <c r="B80" s="44"/>
      <c r="C80" s="45"/>
      <c r="D80" s="45"/>
      <c r="E80" s="38" t="s">
        <v>312</v>
      </c>
      <c r="F80" s="45"/>
      <c r="G80" s="45"/>
      <c r="H80" s="45"/>
      <c r="I80" s="45"/>
      <c r="J80" s="46"/>
    </row>
    <row r="81" ht="45">
      <c r="A81" s="36" t="s">
        <v>108</v>
      </c>
      <c r="B81" s="44"/>
      <c r="C81" s="45"/>
      <c r="D81" s="45"/>
      <c r="E81" s="50" t="s">
        <v>313</v>
      </c>
      <c r="F81" s="45"/>
      <c r="G81" s="45"/>
      <c r="H81" s="45"/>
      <c r="I81" s="45"/>
      <c r="J81" s="46"/>
    </row>
    <row r="82" ht="409.5">
      <c r="A82" s="36" t="s">
        <v>48</v>
      </c>
      <c r="B82" s="44"/>
      <c r="C82" s="45"/>
      <c r="D82" s="45"/>
      <c r="E82" s="38" t="s">
        <v>304</v>
      </c>
      <c r="F82" s="45"/>
      <c r="G82" s="45"/>
      <c r="H82" s="45"/>
      <c r="I82" s="45"/>
      <c r="J82" s="46"/>
    </row>
    <row r="83">
      <c r="A83" s="36" t="s">
        <v>40</v>
      </c>
      <c r="B83" s="36">
        <v>19</v>
      </c>
      <c r="C83" s="37" t="s">
        <v>314</v>
      </c>
      <c r="D83" s="36" t="s">
        <v>42</v>
      </c>
      <c r="E83" s="38" t="s">
        <v>315</v>
      </c>
      <c r="F83" s="39" t="s">
        <v>106</v>
      </c>
      <c r="G83" s="40">
        <v>2.0859999999999999</v>
      </c>
      <c r="H83" s="41">
        <v>0</v>
      </c>
      <c r="I83" s="42">
        <f>ROUND(G83*H83,P4)</f>
        <v>0</v>
      </c>
      <c r="J83" s="39" t="s">
        <v>45</v>
      </c>
      <c r="O83" s="43">
        <f>I83*0</f>
        <v>0</v>
      </c>
      <c r="P83">
        <v>1</v>
      </c>
    </row>
    <row r="84" ht="30">
      <c r="A84" s="36" t="s">
        <v>46</v>
      </c>
      <c r="B84" s="44"/>
      <c r="C84" s="45"/>
      <c r="D84" s="45"/>
      <c r="E84" s="38" t="s">
        <v>316</v>
      </c>
      <c r="F84" s="45"/>
      <c r="G84" s="45"/>
      <c r="H84" s="45"/>
      <c r="I84" s="45"/>
      <c r="J84" s="46"/>
    </row>
    <row r="85">
      <c r="A85" s="36" t="s">
        <v>108</v>
      </c>
      <c r="B85" s="44"/>
      <c r="C85" s="45"/>
      <c r="D85" s="45"/>
      <c r="E85" s="50" t="s">
        <v>317</v>
      </c>
      <c r="F85" s="45"/>
      <c r="G85" s="45"/>
      <c r="H85" s="45"/>
      <c r="I85" s="45"/>
      <c r="J85" s="46"/>
    </row>
    <row r="86" ht="330">
      <c r="A86" s="36" t="s">
        <v>48</v>
      </c>
      <c r="B86" s="44"/>
      <c r="C86" s="45"/>
      <c r="D86" s="45"/>
      <c r="E86" s="38" t="s">
        <v>309</v>
      </c>
      <c r="F86" s="45"/>
      <c r="G86" s="45"/>
      <c r="H86" s="45"/>
      <c r="I86" s="45"/>
      <c r="J86" s="46"/>
    </row>
    <row r="87">
      <c r="A87" s="30" t="s">
        <v>37</v>
      </c>
      <c r="B87" s="31"/>
      <c r="C87" s="32" t="s">
        <v>318</v>
      </c>
      <c r="D87" s="33"/>
      <c r="E87" s="30" t="s">
        <v>319</v>
      </c>
      <c r="F87" s="33"/>
      <c r="G87" s="33"/>
      <c r="H87" s="33"/>
      <c r="I87" s="34">
        <f>SUMIFS(I88:I119,A88:A119,"P")</f>
        <v>0</v>
      </c>
      <c r="J87" s="35"/>
    </row>
    <row r="88">
      <c r="A88" s="36" t="s">
        <v>40</v>
      </c>
      <c r="B88" s="36">
        <v>20</v>
      </c>
      <c r="C88" s="37" t="s">
        <v>320</v>
      </c>
      <c r="D88" s="36" t="s">
        <v>42</v>
      </c>
      <c r="E88" s="38" t="s">
        <v>321</v>
      </c>
      <c r="F88" s="39" t="s">
        <v>134</v>
      </c>
      <c r="G88" s="40">
        <v>7.0540000000000003</v>
      </c>
      <c r="H88" s="41">
        <v>0</v>
      </c>
      <c r="I88" s="42">
        <f>ROUND(G88*H88,P4)</f>
        <v>0</v>
      </c>
      <c r="J88" s="39" t="s">
        <v>45</v>
      </c>
      <c r="O88" s="43">
        <f>I88*0.21</f>
        <v>0</v>
      </c>
      <c r="P88">
        <v>3</v>
      </c>
    </row>
    <row r="89">
      <c r="A89" s="36" t="s">
        <v>46</v>
      </c>
      <c r="B89" s="44"/>
      <c r="C89" s="45"/>
      <c r="D89" s="45"/>
      <c r="E89" s="38" t="s">
        <v>322</v>
      </c>
      <c r="F89" s="45"/>
      <c r="G89" s="45"/>
      <c r="H89" s="45"/>
      <c r="I89" s="45"/>
      <c r="J89" s="46"/>
    </row>
    <row r="90" ht="75">
      <c r="A90" s="36" t="s">
        <v>108</v>
      </c>
      <c r="B90" s="44"/>
      <c r="C90" s="45"/>
      <c r="D90" s="45"/>
      <c r="E90" s="50" t="s">
        <v>323</v>
      </c>
      <c r="F90" s="45"/>
      <c r="G90" s="45"/>
      <c r="H90" s="45"/>
      <c r="I90" s="45"/>
      <c r="J90" s="46"/>
    </row>
    <row r="91" ht="409.5">
      <c r="A91" s="36" t="s">
        <v>48</v>
      </c>
      <c r="B91" s="44"/>
      <c r="C91" s="45"/>
      <c r="D91" s="45"/>
      <c r="E91" s="38" t="s">
        <v>304</v>
      </c>
      <c r="F91" s="45"/>
      <c r="G91" s="45"/>
      <c r="H91" s="45"/>
      <c r="I91" s="45"/>
      <c r="J91" s="46"/>
    </row>
    <row r="92">
      <c r="A92" s="36" t="s">
        <v>40</v>
      </c>
      <c r="B92" s="36">
        <v>21</v>
      </c>
      <c r="C92" s="37" t="s">
        <v>324</v>
      </c>
      <c r="D92" s="36" t="s">
        <v>42</v>
      </c>
      <c r="E92" s="38" t="s">
        <v>325</v>
      </c>
      <c r="F92" s="39" t="s">
        <v>134</v>
      </c>
      <c r="G92" s="40">
        <v>15.407</v>
      </c>
      <c r="H92" s="41">
        <v>0</v>
      </c>
      <c r="I92" s="42">
        <f>ROUND(G92*H92,P4)</f>
        <v>0</v>
      </c>
      <c r="J92" s="39" t="s">
        <v>45</v>
      </c>
      <c r="O92" s="43">
        <f>I92*0</f>
        <v>0</v>
      </c>
      <c r="P92">
        <v>1</v>
      </c>
    </row>
    <row r="93" ht="45">
      <c r="A93" s="36" t="s">
        <v>46</v>
      </c>
      <c r="B93" s="44"/>
      <c r="C93" s="45"/>
      <c r="D93" s="45"/>
      <c r="E93" s="38" t="s">
        <v>326</v>
      </c>
      <c r="F93" s="45"/>
      <c r="G93" s="45"/>
      <c r="H93" s="45"/>
      <c r="I93" s="45"/>
      <c r="J93" s="46"/>
    </row>
    <row r="94" ht="45">
      <c r="A94" s="36" t="s">
        <v>108</v>
      </c>
      <c r="B94" s="44"/>
      <c r="C94" s="45"/>
      <c r="D94" s="45"/>
      <c r="E94" s="50" t="s">
        <v>327</v>
      </c>
      <c r="F94" s="45"/>
      <c r="G94" s="45"/>
      <c r="H94" s="45"/>
      <c r="I94" s="45"/>
      <c r="J94" s="46"/>
    </row>
    <row r="95" ht="409.5">
      <c r="A95" s="36" t="s">
        <v>48</v>
      </c>
      <c r="B95" s="44"/>
      <c r="C95" s="45"/>
      <c r="D95" s="45"/>
      <c r="E95" s="38" t="s">
        <v>304</v>
      </c>
      <c r="F95" s="45"/>
      <c r="G95" s="45"/>
      <c r="H95" s="45"/>
      <c r="I95" s="45"/>
      <c r="J95" s="46"/>
    </row>
    <row r="96">
      <c r="A96" s="36" t="s">
        <v>40</v>
      </c>
      <c r="B96" s="36">
        <v>22</v>
      </c>
      <c r="C96" s="37" t="s">
        <v>328</v>
      </c>
      <c r="D96" s="36" t="s">
        <v>42</v>
      </c>
      <c r="E96" s="38" t="s">
        <v>329</v>
      </c>
      <c r="F96" s="39" t="s">
        <v>134</v>
      </c>
      <c r="G96" s="40">
        <v>75.152000000000001</v>
      </c>
      <c r="H96" s="41">
        <v>0</v>
      </c>
      <c r="I96" s="42">
        <f>ROUND(G96*H96,P4)</f>
        <v>0</v>
      </c>
      <c r="J96" s="39" t="s">
        <v>45</v>
      </c>
      <c r="O96" s="43">
        <f>I96*0.21</f>
        <v>0</v>
      </c>
      <c r="P96">
        <v>3</v>
      </c>
    </row>
    <row r="97" ht="45">
      <c r="A97" s="36" t="s">
        <v>46</v>
      </c>
      <c r="B97" s="44"/>
      <c r="C97" s="45"/>
      <c r="D97" s="45"/>
      <c r="E97" s="38" t="s">
        <v>330</v>
      </c>
      <c r="F97" s="45"/>
      <c r="G97" s="45"/>
      <c r="H97" s="45"/>
      <c r="I97" s="45"/>
      <c r="J97" s="46"/>
    </row>
    <row r="98" ht="45">
      <c r="A98" s="36" t="s">
        <v>108</v>
      </c>
      <c r="B98" s="44"/>
      <c r="C98" s="45"/>
      <c r="D98" s="45"/>
      <c r="E98" s="50" t="s">
        <v>331</v>
      </c>
      <c r="F98" s="45"/>
      <c r="G98" s="45"/>
      <c r="H98" s="45"/>
      <c r="I98" s="45"/>
      <c r="J98" s="46"/>
    </row>
    <row r="99" ht="60">
      <c r="A99" s="36" t="s">
        <v>48</v>
      </c>
      <c r="B99" s="44"/>
      <c r="C99" s="45"/>
      <c r="D99" s="45"/>
      <c r="E99" s="38" t="s">
        <v>332</v>
      </c>
      <c r="F99" s="45"/>
      <c r="G99" s="45"/>
      <c r="H99" s="45"/>
      <c r="I99" s="45"/>
      <c r="J99" s="46"/>
    </row>
    <row r="100">
      <c r="A100" s="36" t="s">
        <v>40</v>
      </c>
      <c r="B100" s="36">
        <v>23</v>
      </c>
      <c r="C100" s="37" t="s">
        <v>333</v>
      </c>
      <c r="D100" s="36" t="s">
        <v>42</v>
      </c>
      <c r="E100" s="38" t="s">
        <v>334</v>
      </c>
      <c r="F100" s="39" t="s">
        <v>134</v>
      </c>
      <c r="G100" s="40">
        <v>17.712</v>
      </c>
      <c r="H100" s="41">
        <v>0</v>
      </c>
      <c r="I100" s="42">
        <f>ROUND(G100*H100,P4)</f>
        <v>0</v>
      </c>
      <c r="J100" s="39" t="s">
        <v>45</v>
      </c>
      <c r="O100" s="43">
        <f>I100*0.21</f>
        <v>0</v>
      </c>
      <c r="P100">
        <v>3</v>
      </c>
    </row>
    <row r="101">
      <c r="A101" s="36" t="s">
        <v>46</v>
      </c>
      <c r="B101" s="44"/>
      <c r="C101" s="45"/>
      <c r="D101" s="45"/>
      <c r="E101" s="38" t="s">
        <v>335</v>
      </c>
      <c r="F101" s="45"/>
      <c r="G101" s="45"/>
      <c r="H101" s="45"/>
      <c r="I101" s="45"/>
      <c r="J101" s="46"/>
    </row>
    <row r="102" ht="45">
      <c r="A102" s="36" t="s">
        <v>108</v>
      </c>
      <c r="B102" s="44"/>
      <c r="C102" s="45"/>
      <c r="D102" s="45"/>
      <c r="E102" s="50" t="s">
        <v>336</v>
      </c>
      <c r="F102" s="45"/>
      <c r="G102" s="45"/>
      <c r="H102" s="45"/>
      <c r="I102" s="45"/>
      <c r="J102" s="46"/>
    </row>
    <row r="103" ht="60">
      <c r="A103" s="36" t="s">
        <v>48</v>
      </c>
      <c r="B103" s="44"/>
      <c r="C103" s="45"/>
      <c r="D103" s="45"/>
      <c r="E103" s="38" t="s">
        <v>332</v>
      </c>
      <c r="F103" s="45"/>
      <c r="G103" s="45"/>
      <c r="H103" s="45"/>
      <c r="I103" s="45"/>
      <c r="J103" s="46"/>
    </row>
    <row r="104">
      <c r="A104" s="36" t="s">
        <v>40</v>
      </c>
      <c r="B104" s="36">
        <v>24</v>
      </c>
      <c r="C104" s="37" t="s">
        <v>337</v>
      </c>
      <c r="D104" s="36" t="s">
        <v>42</v>
      </c>
      <c r="E104" s="38" t="s">
        <v>338</v>
      </c>
      <c r="F104" s="39" t="s">
        <v>134</v>
      </c>
      <c r="G104" s="40">
        <v>26.239999999999998</v>
      </c>
      <c r="H104" s="41">
        <v>0</v>
      </c>
      <c r="I104" s="42">
        <f>ROUND(G104*H104,P4)</f>
        <v>0</v>
      </c>
      <c r="J104" s="39" t="s">
        <v>45</v>
      </c>
      <c r="O104" s="43">
        <f>I104*0.21</f>
        <v>0</v>
      </c>
      <c r="P104">
        <v>3</v>
      </c>
    </row>
    <row r="105" ht="45">
      <c r="A105" s="36" t="s">
        <v>46</v>
      </c>
      <c r="B105" s="44"/>
      <c r="C105" s="45"/>
      <c r="D105" s="45"/>
      <c r="E105" s="38" t="s">
        <v>339</v>
      </c>
      <c r="F105" s="45"/>
      <c r="G105" s="45"/>
      <c r="H105" s="45"/>
      <c r="I105" s="45"/>
      <c r="J105" s="46"/>
    </row>
    <row r="106" ht="45">
      <c r="A106" s="36" t="s">
        <v>108</v>
      </c>
      <c r="B106" s="44"/>
      <c r="C106" s="45"/>
      <c r="D106" s="45"/>
      <c r="E106" s="50" t="s">
        <v>340</v>
      </c>
      <c r="F106" s="45"/>
      <c r="G106" s="45"/>
      <c r="H106" s="45"/>
      <c r="I106" s="45"/>
      <c r="J106" s="46"/>
    </row>
    <row r="107" ht="45">
      <c r="A107" s="36" t="s">
        <v>48</v>
      </c>
      <c r="B107" s="44"/>
      <c r="C107" s="45"/>
      <c r="D107" s="45"/>
      <c r="E107" s="38" t="s">
        <v>341</v>
      </c>
      <c r="F107" s="45"/>
      <c r="G107" s="45"/>
      <c r="H107" s="45"/>
      <c r="I107" s="45"/>
      <c r="J107" s="46"/>
    </row>
    <row r="108">
      <c r="A108" s="36" t="s">
        <v>40</v>
      </c>
      <c r="B108" s="36">
        <v>25</v>
      </c>
      <c r="C108" s="37" t="s">
        <v>342</v>
      </c>
      <c r="D108" s="36" t="s">
        <v>42</v>
      </c>
      <c r="E108" s="38" t="s">
        <v>343</v>
      </c>
      <c r="F108" s="39" t="s">
        <v>134</v>
      </c>
      <c r="G108" s="40">
        <v>4.4800000000000004</v>
      </c>
      <c r="H108" s="41">
        <v>0</v>
      </c>
      <c r="I108" s="42">
        <f>ROUND(G108*H108,P4)</f>
        <v>0</v>
      </c>
      <c r="J108" s="39" t="s">
        <v>45</v>
      </c>
      <c r="O108" s="43">
        <f>I108*0</f>
        <v>0</v>
      </c>
      <c r="P108">
        <v>1</v>
      </c>
    </row>
    <row r="109">
      <c r="A109" s="36" t="s">
        <v>46</v>
      </c>
      <c r="B109" s="44"/>
      <c r="C109" s="45"/>
      <c r="D109" s="45"/>
      <c r="E109" s="51" t="s">
        <v>42</v>
      </c>
      <c r="F109" s="45"/>
      <c r="G109" s="45"/>
      <c r="H109" s="45"/>
      <c r="I109" s="45"/>
      <c r="J109" s="46"/>
    </row>
    <row r="110">
      <c r="A110" s="36" t="s">
        <v>108</v>
      </c>
      <c r="B110" s="44"/>
      <c r="C110" s="45"/>
      <c r="D110" s="45"/>
      <c r="E110" s="50" t="s">
        <v>344</v>
      </c>
      <c r="F110" s="45"/>
      <c r="G110" s="45"/>
      <c r="H110" s="45"/>
      <c r="I110" s="45"/>
      <c r="J110" s="46"/>
    </row>
    <row r="111" ht="75">
      <c r="A111" s="36" t="s">
        <v>48</v>
      </c>
      <c r="B111" s="44"/>
      <c r="C111" s="45"/>
      <c r="D111" s="45"/>
      <c r="E111" s="38" t="s">
        <v>345</v>
      </c>
      <c r="F111" s="45"/>
      <c r="G111" s="45"/>
      <c r="H111" s="45"/>
      <c r="I111" s="45"/>
      <c r="J111" s="46"/>
    </row>
    <row r="112">
      <c r="A112" s="36" t="s">
        <v>40</v>
      </c>
      <c r="B112" s="36">
        <v>26</v>
      </c>
      <c r="C112" s="37" t="s">
        <v>346</v>
      </c>
      <c r="D112" s="36" t="s">
        <v>42</v>
      </c>
      <c r="E112" s="38" t="s">
        <v>347</v>
      </c>
      <c r="F112" s="39" t="s">
        <v>134</v>
      </c>
      <c r="G112" s="40">
        <v>12.862</v>
      </c>
      <c r="H112" s="41">
        <v>0</v>
      </c>
      <c r="I112" s="42">
        <f>ROUND(G112*H112,P4)</f>
        <v>0</v>
      </c>
      <c r="J112" s="39" t="s">
        <v>45</v>
      </c>
      <c r="O112" s="43">
        <f>I112*0</f>
        <v>0</v>
      </c>
      <c r="P112">
        <v>1</v>
      </c>
    </row>
    <row r="113" ht="60">
      <c r="A113" s="36" t="s">
        <v>46</v>
      </c>
      <c r="B113" s="44"/>
      <c r="C113" s="45"/>
      <c r="D113" s="45"/>
      <c r="E113" s="38" t="s">
        <v>348</v>
      </c>
      <c r="F113" s="45"/>
      <c r="G113" s="45"/>
      <c r="H113" s="45"/>
      <c r="I113" s="45"/>
      <c r="J113" s="46"/>
    </row>
    <row r="114" ht="45">
      <c r="A114" s="36" t="s">
        <v>108</v>
      </c>
      <c r="B114" s="44"/>
      <c r="C114" s="45"/>
      <c r="D114" s="45"/>
      <c r="E114" s="50" t="s">
        <v>349</v>
      </c>
      <c r="F114" s="45"/>
      <c r="G114" s="45"/>
      <c r="H114" s="45"/>
      <c r="I114" s="45"/>
      <c r="J114" s="46"/>
    </row>
    <row r="115" ht="150">
      <c r="A115" s="36" t="s">
        <v>48</v>
      </c>
      <c r="B115" s="44"/>
      <c r="C115" s="45"/>
      <c r="D115" s="45"/>
      <c r="E115" s="38" t="s">
        <v>350</v>
      </c>
      <c r="F115" s="45"/>
      <c r="G115" s="45"/>
      <c r="H115" s="45"/>
      <c r="I115" s="45"/>
      <c r="J115" s="46"/>
    </row>
    <row r="116">
      <c r="A116" s="36" t="s">
        <v>40</v>
      </c>
      <c r="B116" s="36">
        <v>27</v>
      </c>
      <c r="C116" s="37" t="s">
        <v>351</v>
      </c>
      <c r="D116" s="36" t="s">
        <v>42</v>
      </c>
      <c r="E116" s="38" t="s">
        <v>352</v>
      </c>
      <c r="F116" s="39" t="s">
        <v>134</v>
      </c>
      <c r="G116" s="40">
        <v>5.4000000000000004</v>
      </c>
      <c r="H116" s="41">
        <v>0</v>
      </c>
      <c r="I116" s="42">
        <f>ROUND(G116*H116,P4)</f>
        <v>0</v>
      </c>
      <c r="J116" s="39" t="s">
        <v>45</v>
      </c>
      <c r="O116" s="43">
        <f>I116*0.21</f>
        <v>0</v>
      </c>
      <c r="P116">
        <v>3</v>
      </c>
    </row>
    <row r="117">
      <c r="A117" s="36" t="s">
        <v>46</v>
      </c>
      <c r="B117" s="44"/>
      <c r="C117" s="45"/>
      <c r="D117" s="45"/>
      <c r="E117" s="51" t="s">
        <v>42</v>
      </c>
      <c r="F117" s="45"/>
      <c r="G117" s="45"/>
      <c r="H117" s="45"/>
      <c r="I117" s="45"/>
      <c r="J117" s="46"/>
    </row>
    <row r="118">
      <c r="A118" s="36" t="s">
        <v>108</v>
      </c>
      <c r="B118" s="44"/>
      <c r="C118" s="45"/>
      <c r="D118" s="45"/>
      <c r="E118" s="50" t="s">
        <v>353</v>
      </c>
      <c r="F118" s="45"/>
      <c r="G118" s="45"/>
      <c r="H118" s="45"/>
      <c r="I118" s="45"/>
      <c r="J118" s="46"/>
    </row>
    <row r="119" ht="409.5">
      <c r="A119" s="36" t="s">
        <v>48</v>
      </c>
      <c r="B119" s="44"/>
      <c r="C119" s="45"/>
      <c r="D119" s="45"/>
      <c r="E119" s="38" t="s">
        <v>354</v>
      </c>
      <c r="F119" s="45"/>
      <c r="G119" s="45"/>
      <c r="H119" s="45"/>
      <c r="I119" s="45"/>
      <c r="J119" s="46"/>
    </row>
    <row r="120">
      <c r="A120" s="30" t="s">
        <v>37</v>
      </c>
      <c r="B120" s="31"/>
      <c r="C120" s="32" t="s">
        <v>355</v>
      </c>
      <c r="D120" s="33"/>
      <c r="E120" s="30" t="s">
        <v>356</v>
      </c>
      <c r="F120" s="33"/>
      <c r="G120" s="33"/>
      <c r="H120" s="33"/>
      <c r="I120" s="34">
        <f>SUMIFS(I121:I163,A121:A163,"P")</f>
        <v>0</v>
      </c>
      <c r="J120" s="35"/>
    </row>
    <row r="121">
      <c r="A121" s="36" t="s">
        <v>40</v>
      </c>
      <c r="B121" s="36">
        <v>28</v>
      </c>
      <c r="C121" s="37" t="s">
        <v>357</v>
      </c>
      <c r="D121" s="36" t="s">
        <v>42</v>
      </c>
      <c r="E121" s="38" t="s">
        <v>358</v>
      </c>
      <c r="F121" s="39" t="s">
        <v>118</v>
      </c>
      <c r="G121" s="40">
        <v>1042.8330000000001</v>
      </c>
      <c r="H121" s="41">
        <v>0</v>
      </c>
      <c r="I121" s="42">
        <f>ROUND(G121*H121,P4)</f>
        <v>0</v>
      </c>
      <c r="J121" s="39" t="s">
        <v>45</v>
      </c>
      <c r="O121" s="43">
        <f>I121*0.21</f>
        <v>0</v>
      </c>
      <c r="P121">
        <v>3</v>
      </c>
    </row>
    <row r="122">
      <c r="A122" s="36" t="s">
        <v>46</v>
      </c>
      <c r="B122" s="44"/>
      <c r="C122" s="45"/>
      <c r="D122" s="45"/>
      <c r="E122" s="38" t="s">
        <v>359</v>
      </c>
      <c r="F122" s="45"/>
      <c r="G122" s="45"/>
      <c r="H122" s="45"/>
      <c r="I122" s="45"/>
      <c r="J122" s="46"/>
    </row>
    <row r="123" ht="45">
      <c r="A123" s="36" t="s">
        <v>108</v>
      </c>
      <c r="B123" s="44"/>
      <c r="C123" s="45"/>
      <c r="D123" s="45"/>
      <c r="E123" s="50" t="s">
        <v>360</v>
      </c>
      <c r="F123" s="45"/>
      <c r="G123" s="45"/>
      <c r="H123" s="45"/>
      <c r="I123" s="45"/>
      <c r="J123" s="46"/>
    </row>
    <row r="124" ht="90">
      <c r="A124" s="36" t="s">
        <v>48</v>
      </c>
      <c r="B124" s="44"/>
      <c r="C124" s="45"/>
      <c r="D124" s="45"/>
      <c r="E124" s="38" t="s">
        <v>361</v>
      </c>
      <c r="F124" s="45"/>
      <c r="G124" s="45"/>
      <c r="H124" s="45"/>
      <c r="I124" s="45"/>
      <c r="J124" s="46"/>
    </row>
    <row r="125">
      <c r="A125" s="36" t="s">
        <v>40</v>
      </c>
      <c r="B125" s="36">
        <v>29</v>
      </c>
      <c r="C125" s="37" t="s">
        <v>362</v>
      </c>
      <c r="D125" s="36" t="s">
        <v>42</v>
      </c>
      <c r="E125" s="38" t="s">
        <v>363</v>
      </c>
      <c r="F125" s="39" t="s">
        <v>118</v>
      </c>
      <c r="G125" s="40">
        <v>411.065</v>
      </c>
      <c r="H125" s="41">
        <v>0</v>
      </c>
      <c r="I125" s="42">
        <f>ROUND(G125*H125,P4)</f>
        <v>0</v>
      </c>
      <c r="J125" s="39" t="s">
        <v>45</v>
      </c>
      <c r="O125" s="43">
        <f>I125*0</f>
        <v>0</v>
      </c>
      <c r="P125">
        <v>1</v>
      </c>
    </row>
    <row r="126" ht="60">
      <c r="A126" s="36" t="s">
        <v>46</v>
      </c>
      <c r="B126" s="44"/>
      <c r="C126" s="45"/>
      <c r="D126" s="45"/>
      <c r="E126" s="38" t="s">
        <v>364</v>
      </c>
      <c r="F126" s="45"/>
      <c r="G126" s="45"/>
      <c r="H126" s="45"/>
      <c r="I126" s="45"/>
      <c r="J126" s="46"/>
    </row>
    <row r="127">
      <c r="A127" s="36" t="s">
        <v>108</v>
      </c>
      <c r="B127" s="44"/>
      <c r="C127" s="45"/>
      <c r="D127" s="45"/>
      <c r="E127" s="50" t="s">
        <v>365</v>
      </c>
      <c r="F127" s="45"/>
      <c r="G127" s="45"/>
      <c r="H127" s="45"/>
      <c r="I127" s="45"/>
      <c r="J127" s="46"/>
    </row>
    <row r="128" ht="60">
      <c r="A128" s="36" t="s">
        <v>48</v>
      </c>
      <c r="B128" s="44"/>
      <c r="C128" s="45"/>
      <c r="D128" s="45"/>
      <c r="E128" s="38" t="s">
        <v>366</v>
      </c>
      <c r="F128" s="45"/>
      <c r="G128" s="45"/>
      <c r="H128" s="45"/>
      <c r="I128" s="45"/>
      <c r="J128" s="46"/>
    </row>
    <row r="129">
      <c r="A129" s="36" t="s">
        <v>40</v>
      </c>
      <c r="B129" s="36">
        <v>30</v>
      </c>
      <c r="C129" s="37" t="s">
        <v>367</v>
      </c>
      <c r="D129" s="36" t="s">
        <v>42</v>
      </c>
      <c r="E129" s="38" t="s">
        <v>368</v>
      </c>
      <c r="F129" s="39" t="s">
        <v>118</v>
      </c>
      <c r="G129" s="40">
        <v>79.5</v>
      </c>
      <c r="H129" s="41">
        <v>0</v>
      </c>
      <c r="I129" s="42">
        <f>ROUND(G129*H129,P4)</f>
        <v>0</v>
      </c>
      <c r="J129" s="39" t="s">
        <v>45</v>
      </c>
      <c r="O129" s="43">
        <f>I129*0.21</f>
        <v>0</v>
      </c>
      <c r="P129">
        <v>3</v>
      </c>
    </row>
    <row r="130">
      <c r="A130" s="36" t="s">
        <v>46</v>
      </c>
      <c r="B130" s="44"/>
      <c r="C130" s="45"/>
      <c r="D130" s="45"/>
      <c r="E130" s="51" t="s">
        <v>42</v>
      </c>
      <c r="F130" s="45"/>
      <c r="G130" s="45"/>
      <c r="H130" s="45"/>
      <c r="I130" s="45"/>
      <c r="J130" s="46"/>
    </row>
    <row r="131">
      <c r="A131" s="36" t="s">
        <v>108</v>
      </c>
      <c r="B131" s="44"/>
      <c r="C131" s="45"/>
      <c r="D131" s="45"/>
      <c r="E131" s="50" t="s">
        <v>369</v>
      </c>
      <c r="F131" s="45"/>
      <c r="G131" s="45"/>
      <c r="H131" s="45"/>
      <c r="I131" s="45"/>
      <c r="J131" s="46"/>
    </row>
    <row r="132" ht="150">
      <c r="A132" s="36" t="s">
        <v>48</v>
      </c>
      <c r="B132" s="44"/>
      <c r="C132" s="45"/>
      <c r="D132" s="45"/>
      <c r="E132" s="38" t="s">
        <v>370</v>
      </c>
      <c r="F132" s="45"/>
      <c r="G132" s="45"/>
      <c r="H132" s="45"/>
      <c r="I132" s="45"/>
      <c r="J132" s="46"/>
    </row>
    <row r="133">
      <c r="A133" s="36" t="s">
        <v>40</v>
      </c>
      <c r="B133" s="36">
        <v>31</v>
      </c>
      <c r="C133" s="37" t="s">
        <v>371</v>
      </c>
      <c r="D133" s="36" t="s">
        <v>42</v>
      </c>
      <c r="E133" s="38" t="s">
        <v>372</v>
      </c>
      <c r="F133" s="39" t="s">
        <v>118</v>
      </c>
      <c r="G133" s="40">
        <v>90.75</v>
      </c>
      <c r="H133" s="41">
        <v>0</v>
      </c>
      <c r="I133" s="42">
        <f>ROUND(G133*H133,P4)</f>
        <v>0</v>
      </c>
      <c r="J133" s="39" t="s">
        <v>45</v>
      </c>
      <c r="O133" s="43">
        <f>I133*0.21</f>
        <v>0</v>
      </c>
      <c r="P133">
        <v>3</v>
      </c>
    </row>
    <row r="134" ht="30">
      <c r="A134" s="36" t="s">
        <v>46</v>
      </c>
      <c r="B134" s="44"/>
      <c r="C134" s="45"/>
      <c r="D134" s="45"/>
      <c r="E134" s="38" t="s">
        <v>373</v>
      </c>
      <c r="F134" s="45"/>
      <c r="G134" s="45"/>
      <c r="H134" s="45"/>
      <c r="I134" s="45"/>
      <c r="J134" s="46"/>
    </row>
    <row r="135">
      <c r="A135" s="36" t="s">
        <v>108</v>
      </c>
      <c r="B135" s="44"/>
      <c r="C135" s="45"/>
      <c r="D135" s="45"/>
      <c r="E135" s="50" t="s">
        <v>374</v>
      </c>
      <c r="F135" s="45"/>
      <c r="G135" s="45"/>
      <c r="H135" s="45"/>
      <c r="I135" s="45"/>
      <c r="J135" s="46"/>
    </row>
    <row r="136" ht="120">
      <c r="A136" s="36" t="s">
        <v>48</v>
      </c>
      <c r="B136" s="44"/>
      <c r="C136" s="45"/>
      <c r="D136" s="45"/>
      <c r="E136" s="38" t="s">
        <v>375</v>
      </c>
      <c r="F136" s="45"/>
      <c r="G136" s="45"/>
      <c r="H136" s="45"/>
      <c r="I136" s="45"/>
      <c r="J136" s="46"/>
    </row>
    <row r="137">
      <c r="A137" s="36" t="s">
        <v>40</v>
      </c>
      <c r="B137" s="36">
        <v>32</v>
      </c>
      <c r="C137" s="37" t="s">
        <v>376</v>
      </c>
      <c r="D137" s="36" t="s">
        <v>42</v>
      </c>
      <c r="E137" s="38" t="s">
        <v>377</v>
      </c>
      <c r="F137" s="39" t="s">
        <v>118</v>
      </c>
      <c r="G137" s="40">
        <v>561.16700000000003</v>
      </c>
      <c r="H137" s="41">
        <v>0</v>
      </c>
      <c r="I137" s="42">
        <f>ROUND(G137*H137,P4)</f>
        <v>0</v>
      </c>
      <c r="J137" s="39" t="s">
        <v>45</v>
      </c>
      <c r="O137" s="43">
        <f>I137*0.21</f>
        <v>0</v>
      </c>
      <c r="P137">
        <v>3</v>
      </c>
    </row>
    <row r="138">
      <c r="A138" s="36" t="s">
        <v>46</v>
      </c>
      <c r="B138" s="44"/>
      <c r="C138" s="45"/>
      <c r="D138" s="45"/>
      <c r="E138" s="38" t="s">
        <v>378</v>
      </c>
      <c r="F138" s="45"/>
      <c r="G138" s="45"/>
      <c r="H138" s="45"/>
      <c r="I138" s="45"/>
      <c r="J138" s="46"/>
    </row>
    <row r="139" ht="45">
      <c r="A139" s="36" t="s">
        <v>108</v>
      </c>
      <c r="B139" s="44"/>
      <c r="C139" s="45"/>
      <c r="D139" s="45"/>
      <c r="E139" s="50" t="s">
        <v>379</v>
      </c>
      <c r="F139" s="45"/>
      <c r="G139" s="45"/>
      <c r="H139" s="45"/>
      <c r="I139" s="45"/>
      <c r="J139" s="46"/>
    </row>
    <row r="140" ht="75">
      <c r="A140" s="36" t="s">
        <v>48</v>
      </c>
      <c r="B140" s="44"/>
      <c r="C140" s="45"/>
      <c r="D140" s="45"/>
      <c r="E140" s="38" t="s">
        <v>380</v>
      </c>
      <c r="F140" s="45"/>
      <c r="G140" s="45"/>
      <c r="H140" s="45"/>
      <c r="I140" s="45"/>
      <c r="J140" s="46"/>
    </row>
    <row r="141">
      <c r="A141" s="36" t="s">
        <v>40</v>
      </c>
      <c r="B141" s="36">
        <v>33</v>
      </c>
      <c r="C141" s="37" t="s">
        <v>381</v>
      </c>
      <c r="D141" s="36" t="s">
        <v>42</v>
      </c>
      <c r="E141" s="38" t="s">
        <v>382</v>
      </c>
      <c r="F141" s="39" t="s">
        <v>118</v>
      </c>
      <c r="G141" s="40">
        <v>530.80700000000002</v>
      </c>
      <c r="H141" s="41">
        <v>0</v>
      </c>
      <c r="I141" s="42">
        <f>ROUND(G141*H141,P4)</f>
        <v>0</v>
      </c>
      <c r="J141" s="39" t="s">
        <v>45</v>
      </c>
      <c r="O141" s="43">
        <f>I141*0.21</f>
        <v>0</v>
      </c>
      <c r="P141">
        <v>3</v>
      </c>
    </row>
    <row r="142">
      <c r="A142" s="36" t="s">
        <v>46</v>
      </c>
      <c r="B142" s="44"/>
      <c r="C142" s="45"/>
      <c r="D142" s="45"/>
      <c r="E142" s="38" t="s">
        <v>383</v>
      </c>
      <c r="F142" s="45"/>
      <c r="G142" s="45"/>
      <c r="H142" s="45"/>
      <c r="I142" s="45"/>
      <c r="J142" s="46"/>
    </row>
    <row r="143" ht="45">
      <c r="A143" s="36" t="s">
        <v>108</v>
      </c>
      <c r="B143" s="44"/>
      <c r="C143" s="45"/>
      <c r="D143" s="45"/>
      <c r="E143" s="50" t="s">
        <v>384</v>
      </c>
      <c r="F143" s="45"/>
      <c r="G143" s="45"/>
      <c r="H143" s="45"/>
      <c r="I143" s="45"/>
      <c r="J143" s="46"/>
    </row>
    <row r="144" ht="75">
      <c r="A144" s="36" t="s">
        <v>48</v>
      </c>
      <c r="B144" s="44"/>
      <c r="C144" s="45"/>
      <c r="D144" s="45"/>
      <c r="E144" s="38" t="s">
        <v>380</v>
      </c>
      <c r="F144" s="45"/>
      <c r="G144" s="45"/>
      <c r="H144" s="45"/>
      <c r="I144" s="45"/>
      <c r="J144" s="46"/>
    </row>
    <row r="145">
      <c r="A145" s="36" t="s">
        <v>40</v>
      </c>
      <c r="B145" s="36">
        <v>34</v>
      </c>
      <c r="C145" s="37" t="s">
        <v>385</v>
      </c>
      <c r="D145" s="36" t="s">
        <v>42</v>
      </c>
      <c r="E145" s="38" t="s">
        <v>386</v>
      </c>
      <c r="F145" s="39" t="s">
        <v>118</v>
      </c>
      <c r="G145" s="40">
        <v>562.79999999999995</v>
      </c>
      <c r="H145" s="41">
        <v>0</v>
      </c>
      <c r="I145" s="42">
        <f>ROUND(G145*H145,P4)</f>
        <v>0</v>
      </c>
      <c r="J145" s="39" t="s">
        <v>45</v>
      </c>
      <c r="O145" s="43">
        <f>I145*0.21</f>
        <v>0</v>
      </c>
      <c r="P145">
        <v>3</v>
      </c>
    </row>
    <row r="146">
      <c r="A146" s="36" t="s">
        <v>46</v>
      </c>
      <c r="B146" s="44"/>
      <c r="C146" s="45"/>
      <c r="D146" s="45"/>
      <c r="E146" s="38" t="s">
        <v>387</v>
      </c>
      <c r="F146" s="45"/>
      <c r="G146" s="45"/>
      <c r="H146" s="45"/>
      <c r="I146" s="45"/>
      <c r="J146" s="46"/>
    </row>
    <row r="147" ht="60">
      <c r="A147" s="36" t="s">
        <v>108</v>
      </c>
      <c r="B147" s="44"/>
      <c r="C147" s="45"/>
      <c r="D147" s="45"/>
      <c r="E147" s="50" t="s">
        <v>388</v>
      </c>
      <c r="F147" s="45"/>
      <c r="G147" s="45"/>
      <c r="H147" s="45"/>
      <c r="I147" s="45"/>
      <c r="J147" s="46"/>
    </row>
    <row r="148" ht="165">
      <c r="A148" s="36" t="s">
        <v>48</v>
      </c>
      <c r="B148" s="44"/>
      <c r="C148" s="45"/>
      <c r="D148" s="45"/>
      <c r="E148" s="38" t="s">
        <v>389</v>
      </c>
      <c r="F148" s="45"/>
      <c r="G148" s="45"/>
      <c r="H148" s="45"/>
      <c r="I148" s="45"/>
      <c r="J148" s="46"/>
    </row>
    <row r="149">
      <c r="A149" s="36" t="s">
        <v>40</v>
      </c>
      <c r="B149" s="36">
        <v>35</v>
      </c>
      <c r="C149" s="37" t="s">
        <v>390</v>
      </c>
      <c r="D149" s="36" t="s">
        <v>42</v>
      </c>
      <c r="E149" s="38" t="s">
        <v>391</v>
      </c>
      <c r="F149" s="39" t="s">
        <v>118</v>
      </c>
      <c r="G149" s="40">
        <v>483.30000000000001</v>
      </c>
      <c r="H149" s="41">
        <v>0</v>
      </c>
      <c r="I149" s="42">
        <f>ROUND(G149*H149,P4)</f>
        <v>0</v>
      </c>
      <c r="J149" s="39" t="s">
        <v>45</v>
      </c>
      <c r="O149" s="43">
        <f>I149*0</f>
        <v>0</v>
      </c>
      <c r="P149">
        <v>1</v>
      </c>
    </row>
    <row r="150">
      <c r="A150" s="36" t="s">
        <v>46</v>
      </c>
      <c r="B150" s="44"/>
      <c r="C150" s="45"/>
      <c r="D150" s="45"/>
      <c r="E150" s="38" t="s">
        <v>392</v>
      </c>
      <c r="F150" s="45"/>
      <c r="G150" s="45"/>
      <c r="H150" s="45"/>
      <c r="I150" s="45"/>
      <c r="J150" s="46"/>
    </row>
    <row r="151" ht="45">
      <c r="A151" s="36" t="s">
        <v>108</v>
      </c>
      <c r="B151" s="44"/>
      <c r="C151" s="45"/>
      <c r="D151" s="45"/>
      <c r="E151" s="50" t="s">
        <v>393</v>
      </c>
      <c r="F151" s="45"/>
      <c r="G151" s="45"/>
      <c r="H151" s="45"/>
      <c r="I151" s="45"/>
      <c r="J151" s="46"/>
    </row>
    <row r="152" ht="165">
      <c r="A152" s="36" t="s">
        <v>48</v>
      </c>
      <c r="B152" s="44"/>
      <c r="C152" s="45"/>
      <c r="D152" s="45"/>
      <c r="E152" s="38" t="s">
        <v>389</v>
      </c>
      <c r="F152" s="45"/>
      <c r="G152" s="45"/>
      <c r="H152" s="45"/>
      <c r="I152" s="45"/>
      <c r="J152" s="46"/>
    </row>
    <row r="153">
      <c r="A153" s="36" t="s">
        <v>40</v>
      </c>
      <c r="B153" s="36">
        <v>36</v>
      </c>
      <c r="C153" s="37" t="s">
        <v>394</v>
      </c>
      <c r="D153" s="36" t="s">
        <v>42</v>
      </c>
      <c r="E153" s="38" t="s">
        <v>395</v>
      </c>
      <c r="F153" s="39" t="s">
        <v>118</v>
      </c>
      <c r="G153" s="40">
        <v>458.73000000000002</v>
      </c>
      <c r="H153" s="41">
        <v>0</v>
      </c>
      <c r="I153" s="42">
        <f>ROUND(G153*H153,P4)</f>
        <v>0</v>
      </c>
      <c r="J153" s="39" t="s">
        <v>45</v>
      </c>
      <c r="O153" s="43">
        <f>I153*0.21</f>
        <v>0</v>
      </c>
      <c r="P153">
        <v>3</v>
      </c>
    </row>
    <row r="154" ht="30">
      <c r="A154" s="36" t="s">
        <v>46</v>
      </c>
      <c r="B154" s="44"/>
      <c r="C154" s="45"/>
      <c r="D154" s="45"/>
      <c r="E154" s="38" t="s">
        <v>396</v>
      </c>
      <c r="F154" s="45"/>
      <c r="G154" s="45"/>
      <c r="H154" s="45"/>
      <c r="I154" s="45"/>
      <c r="J154" s="46"/>
    </row>
    <row r="155">
      <c r="A155" s="36" t="s">
        <v>108</v>
      </c>
      <c r="B155" s="44"/>
      <c r="C155" s="45"/>
      <c r="D155" s="45"/>
      <c r="E155" s="50" t="s">
        <v>397</v>
      </c>
      <c r="F155" s="45"/>
      <c r="G155" s="45"/>
      <c r="H155" s="45"/>
      <c r="I155" s="45"/>
      <c r="J155" s="46"/>
    </row>
    <row r="156" ht="165">
      <c r="A156" s="36" t="s">
        <v>48</v>
      </c>
      <c r="B156" s="44"/>
      <c r="C156" s="45"/>
      <c r="D156" s="45"/>
      <c r="E156" s="38" t="s">
        <v>389</v>
      </c>
      <c r="F156" s="45"/>
      <c r="G156" s="45"/>
      <c r="H156" s="45"/>
      <c r="I156" s="45"/>
      <c r="J156" s="46"/>
    </row>
    <row r="157">
      <c r="A157" s="36" t="s">
        <v>40</v>
      </c>
      <c r="B157" s="36">
        <v>37</v>
      </c>
      <c r="C157" s="37" t="s">
        <v>398</v>
      </c>
      <c r="D157" s="36" t="s">
        <v>42</v>
      </c>
      <c r="E157" s="38" t="s">
        <v>399</v>
      </c>
      <c r="F157" s="39" t="s">
        <v>118</v>
      </c>
      <c r="G157" s="40">
        <v>24.57</v>
      </c>
      <c r="H157" s="41">
        <v>0</v>
      </c>
      <c r="I157" s="42">
        <f>ROUND(G157*H157,P4)</f>
        <v>0</v>
      </c>
      <c r="J157" s="39" t="s">
        <v>45</v>
      </c>
      <c r="O157" s="43">
        <f>I157*0</f>
        <v>0</v>
      </c>
      <c r="P157">
        <v>1</v>
      </c>
    </row>
    <row r="158" ht="30">
      <c r="A158" s="36" t="s">
        <v>46</v>
      </c>
      <c r="B158" s="44"/>
      <c r="C158" s="45"/>
      <c r="D158" s="45"/>
      <c r="E158" s="38" t="s">
        <v>400</v>
      </c>
      <c r="F158" s="45"/>
      <c r="G158" s="45"/>
      <c r="H158" s="45"/>
      <c r="I158" s="45"/>
      <c r="J158" s="46"/>
    </row>
    <row r="159">
      <c r="A159" s="36" t="s">
        <v>108</v>
      </c>
      <c r="B159" s="44"/>
      <c r="C159" s="45"/>
      <c r="D159" s="45"/>
      <c r="E159" s="50" t="s">
        <v>401</v>
      </c>
      <c r="F159" s="45"/>
      <c r="G159" s="45"/>
      <c r="H159" s="45"/>
      <c r="I159" s="45"/>
      <c r="J159" s="46"/>
    </row>
    <row r="160" ht="165">
      <c r="A160" s="36" t="s">
        <v>48</v>
      </c>
      <c r="B160" s="44"/>
      <c r="C160" s="45"/>
      <c r="D160" s="45"/>
      <c r="E160" s="38" t="s">
        <v>389</v>
      </c>
      <c r="F160" s="45"/>
      <c r="G160" s="45"/>
      <c r="H160" s="45"/>
      <c r="I160" s="45"/>
      <c r="J160" s="46"/>
    </row>
    <row r="161">
      <c r="A161" s="36" t="s">
        <v>40</v>
      </c>
      <c r="B161" s="36">
        <v>38</v>
      </c>
      <c r="C161" s="37" t="s">
        <v>402</v>
      </c>
      <c r="D161" s="36" t="s">
        <v>42</v>
      </c>
      <c r="E161" s="38" t="s">
        <v>403</v>
      </c>
      <c r="F161" s="39" t="s">
        <v>118</v>
      </c>
      <c r="G161" s="40">
        <v>400</v>
      </c>
      <c r="H161" s="41">
        <v>0</v>
      </c>
      <c r="I161" s="42">
        <f>ROUND(G161*H161,P4)</f>
        <v>0</v>
      </c>
      <c r="J161" s="39" t="s">
        <v>45</v>
      </c>
      <c r="O161" s="43">
        <f>I161*0.21</f>
        <v>0</v>
      </c>
      <c r="P161">
        <v>3</v>
      </c>
    </row>
    <row r="162" ht="30">
      <c r="A162" s="36" t="s">
        <v>46</v>
      </c>
      <c r="B162" s="44"/>
      <c r="C162" s="45"/>
      <c r="D162" s="45"/>
      <c r="E162" s="38" t="s">
        <v>404</v>
      </c>
      <c r="F162" s="45"/>
      <c r="G162" s="45"/>
      <c r="H162" s="45"/>
      <c r="I162" s="45"/>
      <c r="J162" s="46"/>
    </row>
    <row r="163" ht="135">
      <c r="A163" s="36" t="s">
        <v>48</v>
      </c>
      <c r="B163" s="44"/>
      <c r="C163" s="45"/>
      <c r="D163" s="45"/>
      <c r="E163" s="38" t="s">
        <v>405</v>
      </c>
      <c r="F163" s="45"/>
      <c r="G163" s="45"/>
      <c r="H163" s="45"/>
      <c r="I163" s="45"/>
      <c r="J163" s="46"/>
    </row>
    <row r="164">
      <c r="A164" s="30" t="s">
        <v>37</v>
      </c>
      <c r="B164" s="31"/>
      <c r="C164" s="32" t="s">
        <v>187</v>
      </c>
      <c r="D164" s="33"/>
      <c r="E164" s="30" t="s">
        <v>188</v>
      </c>
      <c r="F164" s="33"/>
      <c r="G164" s="33"/>
      <c r="H164" s="33"/>
      <c r="I164" s="34">
        <f>SUMIFS(I165:I204,A165:A204,"P")</f>
        <v>0</v>
      </c>
      <c r="J164" s="35"/>
    </row>
    <row r="165" ht="30">
      <c r="A165" s="36" t="s">
        <v>40</v>
      </c>
      <c r="B165" s="36">
        <v>39</v>
      </c>
      <c r="C165" s="37" t="s">
        <v>406</v>
      </c>
      <c r="D165" s="36" t="s">
        <v>42</v>
      </c>
      <c r="E165" s="38" t="s">
        <v>407</v>
      </c>
      <c r="F165" s="39" t="s">
        <v>165</v>
      </c>
      <c r="G165" s="40">
        <v>21.399999999999999</v>
      </c>
      <c r="H165" s="41">
        <v>0</v>
      </c>
      <c r="I165" s="42">
        <f>ROUND(G165*H165,P4)</f>
        <v>0</v>
      </c>
      <c r="J165" s="39" t="s">
        <v>45</v>
      </c>
      <c r="O165" s="43">
        <f>I165*0.21</f>
        <v>0</v>
      </c>
      <c r="P165">
        <v>3</v>
      </c>
    </row>
    <row r="166">
      <c r="A166" s="36" t="s">
        <v>46</v>
      </c>
      <c r="B166" s="44"/>
      <c r="C166" s="45"/>
      <c r="D166" s="45"/>
      <c r="E166" s="38" t="s">
        <v>408</v>
      </c>
      <c r="F166" s="45"/>
      <c r="G166" s="45"/>
      <c r="H166" s="45"/>
      <c r="I166" s="45"/>
      <c r="J166" s="46"/>
    </row>
    <row r="167">
      <c r="A167" s="36" t="s">
        <v>108</v>
      </c>
      <c r="B167" s="44"/>
      <c r="C167" s="45"/>
      <c r="D167" s="45"/>
      <c r="E167" s="50" t="s">
        <v>409</v>
      </c>
      <c r="F167" s="45"/>
      <c r="G167" s="45"/>
      <c r="H167" s="45"/>
      <c r="I167" s="45"/>
      <c r="J167" s="46"/>
    </row>
    <row r="168" ht="135">
      <c r="A168" s="36" t="s">
        <v>48</v>
      </c>
      <c r="B168" s="44"/>
      <c r="C168" s="45"/>
      <c r="D168" s="45"/>
      <c r="E168" s="38" t="s">
        <v>410</v>
      </c>
      <c r="F168" s="45"/>
      <c r="G168" s="45"/>
      <c r="H168" s="45"/>
      <c r="I168" s="45"/>
      <c r="J168" s="46"/>
    </row>
    <row r="169" ht="30">
      <c r="A169" s="36" t="s">
        <v>40</v>
      </c>
      <c r="B169" s="36">
        <v>40</v>
      </c>
      <c r="C169" s="37" t="s">
        <v>411</v>
      </c>
      <c r="D169" s="36" t="s">
        <v>42</v>
      </c>
      <c r="E169" s="38" t="s">
        <v>412</v>
      </c>
      <c r="F169" s="39" t="s">
        <v>165</v>
      </c>
      <c r="G169" s="40">
        <v>21.399999999999999</v>
      </c>
      <c r="H169" s="41">
        <v>0</v>
      </c>
      <c r="I169" s="42">
        <f>ROUND(G169*H169,P4)</f>
        <v>0</v>
      </c>
      <c r="J169" s="39" t="s">
        <v>45</v>
      </c>
      <c r="O169" s="43">
        <f>I169*0.21</f>
        <v>0</v>
      </c>
      <c r="P169">
        <v>3</v>
      </c>
    </row>
    <row r="170">
      <c r="A170" s="36" t="s">
        <v>46</v>
      </c>
      <c r="B170" s="44"/>
      <c r="C170" s="45"/>
      <c r="D170" s="45"/>
      <c r="E170" s="51" t="s">
        <v>42</v>
      </c>
      <c r="F170" s="45"/>
      <c r="G170" s="45"/>
      <c r="H170" s="45"/>
      <c r="I170" s="45"/>
      <c r="J170" s="46"/>
    </row>
    <row r="171">
      <c r="A171" s="36" t="s">
        <v>108</v>
      </c>
      <c r="B171" s="44"/>
      <c r="C171" s="45"/>
      <c r="D171" s="45"/>
      <c r="E171" s="50" t="s">
        <v>413</v>
      </c>
      <c r="F171" s="45"/>
      <c r="G171" s="45"/>
      <c r="H171" s="45"/>
      <c r="I171" s="45"/>
      <c r="J171" s="46"/>
    </row>
    <row r="172" ht="135">
      <c r="A172" s="36" t="s">
        <v>48</v>
      </c>
      <c r="B172" s="44"/>
      <c r="C172" s="45"/>
      <c r="D172" s="45"/>
      <c r="E172" s="38" t="s">
        <v>414</v>
      </c>
      <c r="F172" s="45"/>
      <c r="G172" s="45"/>
      <c r="H172" s="45"/>
      <c r="I172" s="45"/>
      <c r="J172" s="46"/>
    </row>
    <row r="173" ht="30">
      <c r="A173" s="36" t="s">
        <v>40</v>
      </c>
      <c r="B173" s="36">
        <v>41</v>
      </c>
      <c r="C173" s="37" t="s">
        <v>415</v>
      </c>
      <c r="D173" s="36" t="s">
        <v>42</v>
      </c>
      <c r="E173" s="38" t="s">
        <v>416</v>
      </c>
      <c r="F173" s="39" t="s">
        <v>118</v>
      </c>
      <c r="G173" s="40">
        <v>139.65799999999999</v>
      </c>
      <c r="H173" s="41">
        <v>0</v>
      </c>
      <c r="I173" s="42">
        <f>ROUND(G173*H173,P4)</f>
        <v>0</v>
      </c>
      <c r="J173" s="39" t="s">
        <v>45</v>
      </c>
      <c r="O173" s="43">
        <f>I173*0.21</f>
        <v>0</v>
      </c>
      <c r="P173">
        <v>3</v>
      </c>
    </row>
    <row r="174" ht="30">
      <c r="A174" s="36" t="s">
        <v>46</v>
      </c>
      <c r="B174" s="44"/>
      <c r="C174" s="45"/>
      <c r="D174" s="45"/>
      <c r="E174" s="38" t="s">
        <v>417</v>
      </c>
      <c r="F174" s="45"/>
      <c r="G174" s="45"/>
      <c r="H174" s="45"/>
      <c r="I174" s="45"/>
      <c r="J174" s="46"/>
    </row>
    <row r="175" ht="75">
      <c r="A175" s="36" t="s">
        <v>108</v>
      </c>
      <c r="B175" s="44"/>
      <c r="C175" s="45"/>
      <c r="D175" s="45"/>
      <c r="E175" s="50" t="s">
        <v>418</v>
      </c>
      <c r="F175" s="45"/>
      <c r="G175" s="45"/>
      <c r="H175" s="45"/>
      <c r="I175" s="45"/>
      <c r="J175" s="46"/>
    </row>
    <row r="176" ht="270">
      <c r="A176" s="36" t="s">
        <v>48</v>
      </c>
      <c r="B176" s="44"/>
      <c r="C176" s="45"/>
      <c r="D176" s="45"/>
      <c r="E176" s="38" t="s">
        <v>419</v>
      </c>
      <c r="F176" s="45"/>
      <c r="G176" s="45"/>
      <c r="H176" s="45"/>
      <c r="I176" s="45"/>
      <c r="J176" s="46"/>
    </row>
    <row r="177">
      <c r="A177" s="36" t="s">
        <v>40</v>
      </c>
      <c r="B177" s="36">
        <v>42</v>
      </c>
      <c r="C177" s="37" t="s">
        <v>420</v>
      </c>
      <c r="D177" s="36" t="s">
        <v>42</v>
      </c>
      <c r="E177" s="38" t="s">
        <v>421</v>
      </c>
      <c r="F177" s="39" t="s">
        <v>118</v>
      </c>
      <c r="G177" s="40">
        <v>11.426</v>
      </c>
      <c r="H177" s="41">
        <v>0</v>
      </c>
      <c r="I177" s="42">
        <f>ROUND(G177*H177,P4)</f>
        <v>0</v>
      </c>
      <c r="J177" s="39" t="s">
        <v>45</v>
      </c>
      <c r="O177" s="43">
        <f>I177*0</f>
        <v>0</v>
      </c>
      <c r="P177">
        <v>1</v>
      </c>
    </row>
    <row r="178">
      <c r="A178" s="36" t="s">
        <v>46</v>
      </c>
      <c r="B178" s="44"/>
      <c r="C178" s="45"/>
      <c r="D178" s="45"/>
      <c r="E178" s="38" t="s">
        <v>422</v>
      </c>
      <c r="F178" s="45"/>
      <c r="G178" s="45"/>
      <c r="H178" s="45"/>
      <c r="I178" s="45"/>
      <c r="J178" s="46"/>
    </row>
    <row r="179">
      <c r="A179" s="36" t="s">
        <v>108</v>
      </c>
      <c r="B179" s="44"/>
      <c r="C179" s="45"/>
      <c r="D179" s="45"/>
      <c r="E179" s="50" t="s">
        <v>423</v>
      </c>
      <c r="F179" s="45"/>
      <c r="G179" s="45"/>
      <c r="H179" s="45"/>
      <c r="I179" s="45"/>
      <c r="J179" s="46"/>
    </row>
    <row r="180" ht="285">
      <c r="A180" s="36" t="s">
        <v>48</v>
      </c>
      <c r="B180" s="44"/>
      <c r="C180" s="45"/>
      <c r="D180" s="45"/>
      <c r="E180" s="38" t="s">
        <v>424</v>
      </c>
      <c r="F180" s="45"/>
      <c r="G180" s="45"/>
      <c r="H180" s="45"/>
      <c r="I180" s="45"/>
      <c r="J180" s="46"/>
    </row>
    <row r="181" ht="30">
      <c r="A181" s="36" t="s">
        <v>40</v>
      </c>
      <c r="B181" s="36">
        <v>43</v>
      </c>
      <c r="C181" s="37" t="s">
        <v>425</v>
      </c>
      <c r="D181" s="36" t="s">
        <v>42</v>
      </c>
      <c r="E181" s="38" t="s">
        <v>426</v>
      </c>
      <c r="F181" s="39" t="s">
        <v>118</v>
      </c>
      <c r="G181" s="40">
        <v>41.523000000000003</v>
      </c>
      <c r="H181" s="41">
        <v>0</v>
      </c>
      <c r="I181" s="42">
        <f>ROUND(G181*H181,P4)</f>
        <v>0</v>
      </c>
      <c r="J181" s="39" t="s">
        <v>45</v>
      </c>
      <c r="O181" s="43">
        <f>I181*0.21</f>
        <v>0</v>
      </c>
      <c r="P181">
        <v>3</v>
      </c>
    </row>
    <row r="182">
      <c r="A182" s="36" t="s">
        <v>46</v>
      </c>
      <c r="B182" s="44"/>
      <c r="C182" s="45"/>
      <c r="D182" s="45"/>
      <c r="E182" s="38" t="s">
        <v>427</v>
      </c>
      <c r="F182" s="45"/>
      <c r="G182" s="45"/>
      <c r="H182" s="45"/>
      <c r="I182" s="45"/>
      <c r="J182" s="46"/>
    </row>
    <row r="183" ht="45">
      <c r="A183" s="36" t="s">
        <v>108</v>
      </c>
      <c r="B183" s="44"/>
      <c r="C183" s="45"/>
      <c r="D183" s="45"/>
      <c r="E183" s="50" t="s">
        <v>428</v>
      </c>
      <c r="F183" s="45"/>
      <c r="G183" s="45"/>
      <c r="H183" s="45"/>
      <c r="I183" s="45"/>
      <c r="J183" s="46"/>
    </row>
    <row r="184" ht="300">
      <c r="A184" s="36" t="s">
        <v>48</v>
      </c>
      <c r="B184" s="44"/>
      <c r="C184" s="45"/>
      <c r="D184" s="45"/>
      <c r="E184" s="38" t="s">
        <v>429</v>
      </c>
      <c r="F184" s="45"/>
      <c r="G184" s="45"/>
      <c r="H184" s="45"/>
      <c r="I184" s="45"/>
      <c r="J184" s="46"/>
    </row>
    <row r="185">
      <c r="A185" s="36" t="s">
        <v>40</v>
      </c>
      <c r="B185" s="36">
        <v>44</v>
      </c>
      <c r="C185" s="37" t="s">
        <v>430</v>
      </c>
      <c r="D185" s="36" t="s">
        <v>42</v>
      </c>
      <c r="E185" s="38" t="s">
        <v>431</v>
      </c>
      <c r="F185" s="39" t="s">
        <v>118</v>
      </c>
      <c r="G185" s="40">
        <v>28.224</v>
      </c>
      <c r="H185" s="41">
        <v>0</v>
      </c>
      <c r="I185" s="42">
        <f>ROUND(G185*H185,P4)</f>
        <v>0</v>
      </c>
      <c r="J185" s="39" t="s">
        <v>45</v>
      </c>
      <c r="O185" s="43">
        <f>I185*0</f>
        <v>0</v>
      </c>
      <c r="P185">
        <v>1</v>
      </c>
    </row>
    <row r="186">
      <c r="A186" s="36" t="s">
        <v>46</v>
      </c>
      <c r="B186" s="44"/>
      <c r="C186" s="45"/>
      <c r="D186" s="45"/>
      <c r="E186" s="38" t="s">
        <v>432</v>
      </c>
      <c r="F186" s="45"/>
      <c r="G186" s="45"/>
      <c r="H186" s="45"/>
      <c r="I186" s="45"/>
      <c r="J186" s="46"/>
    </row>
    <row r="187" ht="45">
      <c r="A187" s="36" t="s">
        <v>108</v>
      </c>
      <c r="B187" s="44"/>
      <c r="C187" s="45"/>
      <c r="D187" s="45"/>
      <c r="E187" s="50" t="s">
        <v>433</v>
      </c>
      <c r="F187" s="45"/>
      <c r="G187" s="45"/>
      <c r="H187" s="45"/>
      <c r="I187" s="45"/>
      <c r="J187" s="46"/>
    </row>
    <row r="188" ht="45">
      <c r="A188" s="36" t="s">
        <v>48</v>
      </c>
      <c r="B188" s="44"/>
      <c r="C188" s="45"/>
      <c r="D188" s="45"/>
      <c r="E188" s="38" t="s">
        <v>434</v>
      </c>
      <c r="F188" s="45"/>
      <c r="G188" s="45"/>
      <c r="H188" s="45"/>
      <c r="I188" s="45"/>
      <c r="J188" s="46"/>
    </row>
    <row r="189">
      <c r="A189" s="36" t="s">
        <v>40</v>
      </c>
      <c r="B189" s="36">
        <v>45</v>
      </c>
      <c r="C189" s="37" t="s">
        <v>435</v>
      </c>
      <c r="D189" s="36" t="s">
        <v>42</v>
      </c>
      <c r="E189" s="38" t="s">
        <v>436</v>
      </c>
      <c r="F189" s="39" t="s">
        <v>118</v>
      </c>
      <c r="G189" s="40">
        <v>290.82900000000001</v>
      </c>
      <c r="H189" s="41">
        <v>0</v>
      </c>
      <c r="I189" s="42">
        <f>ROUND(G189*H189,P4)</f>
        <v>0</v>
      </c>
      <c r="J189" s="39" t="s">
        <v>45</v>
      </c>
      <c r="O189" s="43">
        <f>I189*0.21</f>
        <v>0</v>
      </c>
      <c r="P189">
        <v>3</v>
      </c>
    </row>
    <row r="190">
      <c r="A190" s="36" t="s">
        <v>46</v>
      </c>
      <c r="B190" s="44"/>
      <c r="C190" s="45"/>
      <c r="D190" s="45"/>
      <c r="E190" s="38" t="s">
        <v>437</v>
      </c>
      <c r="F190" s="45"/>
      <c r="G190" s="45"/>
      <c r="H190" s="45"/>
      <c r="I190" s="45"/>
      <c r="J190" s="46"/>
    </row>
    <row r="191" ht="105">
      <c r="A191" s="36" t="s">
        <v>108</v>
      </c>
      <c r="B191" s="44"/>
      <c r="C191" s="45"/>
      <c r="D191" s="45"/>
      <c r="E191" s="50" t="s">
        <v>438</v>
      </c>
      <c r="F191" s="45"/>
      <c r="G191" s="45"/>
      <c r="H191" s="45"/>
      <c r="I191" s="45"/>
      <c r="J191" s="46"/>
    </row>
    <row r="192" ht="45">
      <c r="A192" s="36" t="s">
        <v>48</v>
      </c>
      <c r="B192" s="44"/>
      <c r="C192" s="45"/>
      <c r="D192" s="45"/>
      <c r="E192" s="38" t="s">
        <v>434</v>
      </c>
      <c r="F192" s="45"/>
      <c r="G192" s="45"/>
      <c r="H192" s="45"/>
      <c r="I192" s="45"/>
      <c r="J192" s="46"/>
    </row>
    <row r="193">
      <c r="A193" s="36" t="s">
        <v>40</v>
      </c>
      <c r="B193" s="36">
        <v>46</v>
      </c>
      <c r="C193" s="37" t="s">
        <v>439</v>
      </c>
      <c r="D193" s="36" t="s">
        <v>42</v>
      </c>
      <c r="E193" s="38" t="s">
        <v>440</v>
      </c>
      <c r="F193" s="39" t="s">
        <v>165</v>
      </c>
      <c r="G193" s="40">
        <v>70</v>
      </c>
      <c r="H193" s="41">
        <v>0</v>
      </c>
      <c r="I193" s="42">
        <f>ROUND(G193*H193,P4)</f>
        <v>0</v>
      </c>
      <c r="J193" s="39" t="s">
        <v>45</v>
      </c>
      <c r="O193" s="43">
        <f>I193*0.21</f>
        <v>0</v>
      </c>
      <c r="P193">
        <v>3</v>
      </c>
    </row>
    <row r="194">
      <c r="A194" s="36" t="s">
        <v>46</v>
      </c>
      <c r="B194" s="44"/>
      <c r="C194" s="45"/>
      <c r="D194" s="45"/>
      <c r="E194" s="51" t="s">
        <v>42</v>
      </c>
      <c r="F194" s="45"/>
      <c r="G194" s="45"/>
      <c r="H194" s="45"/>
      <c r="I194" s="45"/>
      <c r="J194" s="46"/>
    </row>
    <row r="195">
      <c r="A195" s="36" t="s">
        <v>108</v>
      </c>
      <c r="B195" s="44"/>
      <c r="C195" s="45"/>
      <c r="D195" s="45"/>
      <c r="E195" s="50" t="s">
        <v>441</v>
      </c>
      <c r="F195" s="45"/>
      <c r="G195" s="45"/>
      <c r="H195" s="45"/>
      <c r="I195" s="45"/>
      <c r="J195" s="46"/>
    </row>
    <row r="196" ht="105">
      <c r="A196" s="36" t="s">
        <v>48</v>
      </c>
      <c r="B196" s="44"/>
      <c r="C196" s="45"/>
      <c r="D196" s="45"/>
      <c r="E196" s="38" t="s">
        <v>442</v>
      </c>
      <c r="F196" s="45"/>
      <c r="G196" s="45"/>
      <c r="H196" s="45"/>
      <c r="I196" s="45"/>
      <c r="J196" s="46"/>
    </row>
    <row r="197">
      <c r="A197" s="36" t="s">
        <v>40</v>
      </c>
      <c r="B197" s="36">
        <v>47</v>
      </c>
      <c r="C197" s="37" t="s">
        <v>443</v>
      </c>
      <c r="D197" s="36" t="s">
        <v>42</v>
      </c>
      <c r="E197" s="38" t="s">
        <v>444</v>
      </c>
      <c r="F197" s="39" t="s">
        <v>118</v>
      </c>
      <c r="G197" s="40">
        <v>3.7799999999999998</v>
      </c>
      <c r="H197" s="41">
        <v>0</v>
      </c>
      <c r="I197" s="42">
        <f>ROUND(G197*H197,P4)</f>
        <v>0</v>
      </c>
      <c r="J197" s="39" t="s">
        <v>45</v>
      </c>
      <c r="O197" s="43">
        <f>I197*0</f>
        <v>0</v>
      </c>
      <c r="P197">
        <v>1</v>
      </c>
    </row>
    <row r="198">
      <c r="A198" s="36" t="s">
        <v>46</v>
      </c>
      <c r="B198" s="44"/>
      <c r="C198" s="45"/>
      <c r="D198" s="45"/>
      <c r="E198" s="38" t="s">
        <v>445</v>
      </c>
      <c r="F198" s="45"/>
      <c r="G198" s="45"/>
      <c r="H198" s="45"/>
      <c r="I198" s="45"/>
      <c r="J198" s="46"/>
    </row>
    <row r="199">
      <c r="A199" s="36" t="s">
        <v>108</v>
      </c>
      <c r="B199" s="44"/>
      <c r="C199" s="45"/>
      <c r="D199" s="45"/>
      <c r="E199" s="50" t="s">
        <v>446</v>
      </c>
      <c r="F199" s="45"/>
      <c r="G199" s="45"/>
      <c r="H199" s="45"/>
      <c r="I199" s="45"/>
      <c r="J199" s="46"/>
    </row>
    <row r="200" ht="60">
      <c r="A200" s="36" t="s">
        <v>48</v>
      </c>
      <c r="B200" s="44"/>
      <c r="C200" s="45"/>
      <c r="D200" s="45"/>
      <c r="E200" s="38" t="s">
        <v>447</v>
      </c>
      <c r="F200" s="45"/>
      <c r="G200" s="45"/>
      <c r="H200" s="45"/>
      <c r="I200" s="45"/>
      <c r="J200" s="46"/>
    </row>
    <row r="201">
      <c r="A201" s="36" t="s">
        <v>40</v>
      </c>
      <c r="B201" s="36">
        <v>48</v>
      </c>
      <c r="C201" s="37" t="s">
        <v>448</v>
      </c>
      <c r="D201" s="36" t="s">
        <v>42</v>
      </c>
      <c r="E201" s="38" t="s">
        <v>449</v>
      </c>
      <c r="F201" s="39" t="s">
        <v>118</v>
      </c>
      <c r="G201" s="40">
        <v>13.788</v>
      </c>
      <c r="H201" s="41">
        <v>0</v>
      </c>
      <c r="I201" s="42">
        <f>ROUND(G201*H201,P4)</f>
        <v>0</v>
      </c>
      <c r="J201" s="39" t="s">
        <v>45</v>
      </c>
      <c r="O201" s="43">
        <f>I201*0</f>
        <v>0</v>
      </c>
      <c r="P201">
        <v>1</v>
      </c>
    </row>
    <row r="202">
      <c r="A202" s="36" t="s">
        <v>46</v>
      </c>
      <c r="B202" s="44"/>
      <c r="C202" s="45"/>
      <c r="D202" s="45"/>
      <c r="E202" s="38" t="s">
        <v>450</v>
      </c>
      <c r="F202" s="45"/>
      <c r="G202" s="45"/>
      <c r="H202" s="45"/>
      <c r="I202" s="45"/>
      <c r="J202" s="46"/>
    </row>
    <row r="203">
      <c r="A203" s="36" t="s">
        <v>108</v>
      </c>
      <c r="B203" s="44"/>
      <c r="C203" s="45"/>
      <c r="D203" s="45"/>
      <c r="E203" s="50" t="s">
        <v>451</v>
      </c>
      <c r="F203" s="45"/>
      <c r="G203" s="45"/>
      <c r="H203" s="45"/>
      <c r="I203" s="45"/>
      <c r="J203" s="46"/>
    </row>
    <row r="204" ht="60">
      <c r="A204" s="36" t="s">
        <v>48</v>
      </c>
      <c r="B204" s="44"/>
      <c r="C204" s="45"/>
      <c r="D204" s="45"/>
      <c r="E204" s="38" t="s">
        <v>447</v>
      </c>
      <c r="F204" s="45"/>
      <c r="G204" s="45"/>
      <c r="H204" s="45"/>
      <c r="I204" s="45"/>
      <c r="J204" s="46"/>
    </row>
    <row r="205">
      <c r="A205" s="30" t="s">
        <v>37</v>
      </c>
      <c r="B205" s="31"/>
      <c r="C205" s="32" t="s">
        <v>452</v>
      </c>
      <c r="D205" s="33"/>
      <c r="E205" s="30" t="s">
        <v>453</v>
      </c>
      <c r="F205" s="33"/>
      <c r="G205" s="33"/>
      <c r="H205" s="33"/>
      <c r="I205" s="34">
        <f>SUMIFS(I206:I217,A206:A217,"P")</f>
        <v>0</v>
      </c>
      <c r="J205" s="35"/>
    </row>
    <row r="206">
      <c r="A206" s="36" t="s">
        <v>40</v>
      </c>
      <c r="B206" s="36">
        <v>49</v>
      </c>
      <c r="C206" s="37" t="s">
        <v>454</v>
      </c>
      <c r="D206" s="36" t="s">
        <v>42</v>
      </c>
      <c r="E206" s="38" t="s">
        <v>455</v>
      </c>
      <c r="F206" s="39" t="s">
        <v>165</v>
      </c>
      <c r="G206" s="40">
        <v>20</v>
      </c>
      <c r="H206" s="41">
        <v>0</v>
      </c>
      <c r="I206" s="42">
        <f>ROUND(G206*H206,P4)</f>
        <v>0</v>
      </c>
      <c r="J206" s="39" t="s">
        <v>45</v>
      </c>
      <c r="O206" s="43">
        <f>I206*0.21</f>
        <v>0</v>
      </c>
      <c r="P206">
        <v>3</v>
      </c>
    </row>
    <row r="207" ht="30">
      <c r="A207" s="36" t="s">
        <v>46</v>
      </c>
      <c r="B207" s="44"/>
      <c r="C207" s="45"/>
      <c r="D207" s="45"/>
      <c r="E207" s="38" t="s">
        <v>456</v>
      </c>
      <c r="F207" s="45"/>
      <c r="G207" s="45"/>
      <c r="H207" s="45"/>
      <c r="I207" s="45"/>
      <c r="J207" s="46"/>
    </row>
    <row r="208" ht="45">
      <c r="A208" s="36" t="s">
        <v>108</v>
      </c>
      <c r="B208" s="44"/>
      <c r="C208" s="45"/>
      <c r="D208" s="45"/>
      <c r="E208" s="50" t="s">
        <v>457</v>
      </c>
      <c r="F208" s="45"/>
      <c r="G208" s="45"/>
      <c r="H208" s="45"/>
      <c r="I208" s="45"/>
      <c r="J208" s="46"/>
    </row>
    <row r="209" ht="315">
      <c r="A209" s="36" t="s">
        <v>48</v>
      </c>
      <c r="B209" s="44"/>
      <c r="C209" s="45"/>
      <c r="D209" s="45"/>
      <c r="E209" s="38" t="s">
        <v>458</v>
      </c>
      <c r="F209" s="45"/>
      <c r="G209" s="45"/>
      <c r="H209" s="45"/>
      <c r="I209" s="45"/>
      <c r="J209" s="46"/>
    </row>
    <row r="210">
      <c r="A210" s="36" t="s">
        <v>40</v>
      </c>
      <c r="B210" s="36">
        <v>50</v>
      </c>
      <c r="C210" s="37" t="s">
        <v>459</v>
      </c>
      <c r="D210" s="36" t="s">
        <v>42</v>
      </c>
      <c r="E210" s="38" t="s">
        <v>460</v>
      </c>
      <c r="F210" s="39" t="s">
        <v>165</v>
      </c>
      <c r="G210" s="40">
        <v>70</v>
      </c>
      <c r="H210" s="41">
        <v>0</v>
      </c>
      <c r="I210" s="42">
        <f>ROUND(G210*H210,P4)</f>
        <v>0</v>
      </c>
      <c r="J210" s="39" t="s">
        <v>45</v>
      </c>
      <c r="O210" s="43">
        <f>I210*0.21</f>
        <v>0</v>
      </c>
      <c r="P210">
        <v>3</v>
      </c>
    </row>
    <row r="211">
      <c r="A211" s="36" t="s">
        <v>46</v>
      </c>
      <c r="B211" s="44"/>
      <c r="C211" s="45"/>
      <c r="D211" s="45"/>
      <c r="E211" s="51" t="s">
        <v>42</v>
      </c>
      <c r="F211" s="45"/>
      <c r="G211" s="45"/>
      <c r="H211" s="45"/>
      <c r="I211" s="45"/>
      <c r="J211" s="46"/>
    </row>
    <row r="212">
      <c r="A212" s="36" t="s">
        <v>108</v>
      </c>
      <c r="B212" s="44"/>
      <c r="C212" s="45"/>
      <c r="D212" s="45"/>
      <c r="E212" s="50" t="s">
        <v>461</v>
      </c>
      <c r="F212" s="45"/>
      <c r="G212" s="45"/>
      <c r="H212" s="45"/>
      <c r="I212" s="45"/>
      <c r="J212" s="46"/>
    </row>
    <row r="213" ht="315">
      <c r="A213" s="36" t="s">
        <v>48</v>
      </c>
      <c r="B213" s="44"/>
      <c r="C213" s="45"/>
      <c r="D213" s="45"/>
      <c r="E213" s="38" t="s">
        <v>462</v>
      </c>
      <c r="F213" s="45"/>
      <c r="G213" s="45"/>
      <c r="H213" s="45"/>
      <c r="I213" s="45"/>
      <c r="J213" s="46"/>
    </row>
    <row r="214">
      <c r="A214" s="36" t="s">
        <v>40</v>
      </c>
      <c r="B214" s="36">
        <v>51</v>
      </c>
      <c r="C214" s="37" t="s">
        <v>463</v>
      </c>
      <c r="D214" s="36" t="s">
        <v>42</v>
      </c>
      <c r="E214" s="38" t="s">
        <v>464</v>
      </c>
      <c r="F214" s="39" t="s">
        <v>165</v>
      </c>
      <c r="G214" s="40">
        <v>28.399999999999999</v>
      </c>
      <c r="H214" s="41">
        <v>0</v>
      </c>
      <c r="I214" s="42">
        <f>ROUND(G214*H214,P4)</f>
        <v>0</v>
      </c>
      <c r="J214" s="39" t="s">
        <v>45</v>
      </c>
      <c r="O214" s="43">
        <f>I214*0.21</f>
        <v>0</v>
      </c>
      <c r="P214">
        <v>3</v>
      </c>
    </row>
    <row r="215">
      <c r="A215" s="36" t="s">
        <v>46</v>
      </c>
      <c r="B215" s="44"/>
      <c r="C215" s="45"/>
      <c r="D215" s="45"/>
      <c r="E215" s="51" t="s">
        <v>42</v>
      </c>
      <c r="F215" s="45"/>
      <c r="G215" s="45"/>
      <c r="H215" s="45"/>
      <c r="I215" s="45"/>
      <c r="J215" s="46"/>
    </row>
    <row r="216">
      <c r="A216" s="36" t="s">
        <v>108</v>
      </c>
      <c r="B216" s="44"/>
      <c r="C216" s="45"/>
      <c r="D216" s="45"/>
      <c r="E216" s="50" t="s">
        <v>465</v>
      </c>
      <c r="F216" s="45"/>
      <c r="G216" s="45"/>
      <c r="H216" s="45"/>
      <c r="I216" s="45"/>
      <c r="J216" s="46"/>
    </row>
    <row r="217" ht="315">
      <c r="A217" s="36" t="s">
        <v>48</v>
      </c>
      <c r="B217" s="44"/>
      <c r="C217" s="45"/>
      <c r="D217" s="45"/>
      <c r="E217" s="38" t="s">
        <v>462</v>
      </c>
      <c r="F217" s="45"/>
      <c r="G217" s="45"/>
      <c r="H217" s="45"/>
      <c r="I217" s="45"/>
      <c r="J217" s="46"/>
    </row>
    <row r="218">
      <c r="A218" s="30" t="s">
        <v>37</v>
      </c>
      <c r="B218" s="31"/>
      <c r="C218" s="32" t="s">
        <v>193</v>
      </c>
      <c r="D218" s="33"/>
      <c r="E218" s="30" t="s">
        <v>194</v>
      </c>
      <c r="F218" s="33"/>
      <c r="G218" s="33"/>
      <c r="H218" s="33"/>
      <c r="I218" s="34">
        <f>SUMIFS(I219:I255,A219:A255,"P")</f>
        <v>0</v>
      </c>
      <c r="J218" s="35"/>
    </row>
    <row r="219">
      <c r="A219" s="36" t="s">
        <v>40</v>
      </c>
      <c r="B219" s="36">
        <v>52</v>
      </c>
      <c r="C219" s="37" t="s">
        <v>466</v>
      </c>
      <c r="D219" s="36" t="s">
        <v>42</v>
      </c>
      <c r="E219" s="38" t="s">
        <v>467</v>
      </c>
      <c r="F219" s="39" t="s">
        <v>165</v>
      </c>
      <c r="G219" s="40">
        <v>22.899999999999999</v>
      </c>
      <c r="H219" s="41">
        <v>0</v>
      </c>
      <c r="I219" s="42">
        <f>ROUND(G219*H219,P4)</f>
        <v>0</v>
      </c>
      <c r="J219" s="39" t="s">
        <v>45</v>
      </c>
      <c r="O219" s="43">
        <f>I219*0.21</f>
        <v>0</v>
      </c>
      <c r="P219">
        <v>3</v>
      </c>
    </row>
    <row r="220">
      <c r="A220" s="36" t="s">
        <v>46</v>
      </c>
      <c r="B220" s="44"/>
      <c r="C220" s="45"/>
      <c r="D220" s="45"/>
      <c r="E220" s="51" t="s">
        <v>42</v>
      </c>
      <c r="F220" s="45"/>
      <c r="G220" s="45"/>
      <c r="H220" s="45"/>
      <c r="I220" s="45"/>
      <c r="J220" s="46"/>
    </row>
    <row r="221">
      <c r="A221" s="36" t="s">
        <v>108</v>
      </c>
      <c r="B221" s="44"/>
      <c r="C221" s="45"/>
      <c r="D221" s="45"/>
      <c r="E221" s="50" t="s">
        <v>468</v>
      </c>
      <c r="F221" s="45"/>
      <c r="G221" s="45"/>
      <c r="H221" s="45"/>
      <c r="I221" s="45"/>
      <c r="J221" s="46"/>
    </row>
    <row r="222" ht="120">
      <c r="A222" s="36" t="s">
        <v>48</v>
      </c>
      <c r="B222" s="44"/>
      <c r="C222" s="45"/>
      <c r="D222" s="45"/>
      <c r="E222" s="38" t="s">
        <v>469</v>
      </c>
      <c r="F222" s="45"/>
      <c r="G222" s="45"/>
      <c r="H222" s="45"/>
      <c r="I222" s="45"/>
      <c r="J222" s="46"/>
    </row>
    <row r="223">
      <c r="A223" s="36" t="s">
        <v>40</v>
      </c>
      <c r="B223" s="36">
        <v>53</v>
      </c>
      <c r="C223" s="37" t="s">
        <v>470</v>
      </c>
      <c r="D223" s="36" t="s">
        <v>42</v>
      </c>
      <c r="E223" s="38" t="s">
        <v>471</v>
      </c>
      <c r="F223" s="39" t="s">
        <v>70</v>
      </c>
      <c r="G223" s="40">
        <v>4</v>
      </c>
      <c r="H223" s="41">
        <v>0</v>
      </c>
      <c r="I223" s="42">
        <f>ROUND(G223*H223,P4)</f>
        <v>0</v>
      </c>
      <c r="J223" s="39" t="s">
        <v>45</v>
      </c>
      <c r="O223" s="43">
        <f>I223*0</f>
        <v>0</v>
      </c>
      <c r="P223">
        <v>1</v>
      </c>
    </row>
    <row r="224">
      <c r="A224" s="36" t="s">
        <v>46</v>
      </c>
      <c r="B224" s="44"/>
      <c r="C224" s="45"/>
      <c r="D224" s="45"/>
      <c r="E224" s="38" t="s">
        <v>472</v>
      </c>
      <c r="F224" s="45"/>
      <c r="G224" s="45"/>
      <c r="H224" s="45"/>
      <c r="I224" s="45"/>
      <c r="J224" s="46"/>
    </row>
    <row r="225" ht="45">
      <c r="A225" s="36" t="s">
        <v>48</v>
      </c>
      <c r="B225" s="44"/>
      <c r="C225" s="45"/>
      <c r="D225" s="45"/>
      <c r="E225" s="38" t="s">
        <v>473</v>
      </c>
      <c r="F225" s="45"/>
      <c r="G225" s="45"/>
      <c r="H225" s="45"/>
      <c r="I225" s="45"/>
      <c r="J225" s="46"/>
    </row>
    <row r="226">
      <c r="A226" s="36" t="s">
        <v>40</v>
      </c>
      <c r="B226" s="36">
        <v>54</v>
      </c>
      <c r="C226" s="37" t="s">
        <v>474</v>
      </c>
      <c r="D226" s="36" t="s">
        <v>42</v>
      </c>
      <c r="E226" s="38" t="s">
        <v>475</v>
      </c>
      <c r="F226" s="39" t="s">
        <v>70</v>
      </c>
      <c r="G226" s="40">
        <v>1</v>
      </c>
      <c r="H226" s="41">
        <v>0</v>
      </c>
      <c r="I226" s="42">
        <f>ROUND(G226*H226,P4)</f>
        <v>0</v>
      </c>
      <c r="J226" s="39" t="s">
        <v>45</v>
      </c>
      <c r="O226" s="43">
        <f>I226*0.21</f>
        <v>0</v>
      </c>
      <c r="P226">
        <v>3</v>
      </c>
    </row>
    <row r="227">
      <c r="A227" s="36" t="s">
        <v>46</v>
      </c>
      <c r="B227" s="44"/>
      <c r="C227" s="45"/>
      <c r="D227" s="45"/>
      <c r="E227" s="38" t="s">
        <v>476</v>
      </c>
      <c r="F227" s="45"/>
      <c r="G227" s="45"/>
      <c r="H227" s="45"/>
      <c r="I227" s="45"/>
      <c r="J227" s="46"/>
    </row>
    <row r="228" ht="90">
      <c r="A228" s="36" t="s">
        <v>48</v>
      </c>
      <c r="B228" s="44"/>
      <c r="C228" s="45"/>
      <c r="D228" s="45"/>
      <c r="E228" s="38" t="s">
        <v>477</v>
      </c>
      <c r="F228" s="45"/>
      <c r="G228" s="45"/>
      <c r="H228" s="45"/>
      <c r="I228" s="45"/>
      <c r="J228" s="46"/>
    </row>
    <row r="229">
      <c r="A229" s="36" t="s">
        <v>40</v>
      </c>
      <c r="B229" s="36">
        <v>55</v>
      </c>
      <c r="C229" s="37" t="s">
        <v>478</v>
      </c>
      <c r="D229" s="36" t="s">
        <v>42</v>
      </c>
      <c r="E229" s="38" t="s">
        <v>479</v>
      </c>
      <c r="F229" s="39" t="s">
        <v>70</v>
      </c>
      <c r="G229" s="40">
        <v>2</v>
      </c>
      <c r="H229" s="41">
        <v>0</v>
      </c>
      <c r="I229" s="42">
        <f>ROUND(G229*H229,P4)</f>
        <v>0</v>
      </c>
      <c r="J229" s="39" t="s">
        <v>45</v>
      </c>
      <c r="O229" s="43">
        <f>I229*0.21</f>
        <v>0</v>
      </c>
      <c r="P229">
        <v>3</v>
      </c>
    </row>
    <row r="230">
      <c r="A230" s="36" t="s">
        <v>46</v>
      </c>
      <c r="B230" s="44"/>
      <c r="C230" s="45"/>
      <c r="D230" s="45"/>
      <c r="E230" s="38" t="s">
        <v>480</v>
      </c>
      <c r="F230" s="45"/>
      <c r="G230" s="45"/>
      <c r="H230" s="45"/>
      <c r="I230" s="45"/>
      <c r="J230" s="46"/>
    </row>
    <row r="231" ht="30">
      <c r="A231" s="36" t="s">
        <v>48</v>
      </c>
      <c r="B231" s="44"/>
      <c r="C231" s="45"/>
      <c r="D231" s="45"/>
      <c r="E231" s="38" t="s">
        <v>481</v>
      </c>
      <c r="F231" s="45"/>
      <c r="G231" s="45"/>
      <c r="H231" s="45"/>
      <c r="I231" s="45"/>
      <c r="J231" s="46"/>
    </row>
    <row r="232" ht="30">
      <c r="A232" s="36" t="s">
        <v>40</v>
      </c>
      <c r="B232" s="36">
        <v>56</v>
      </c>
      <c r="C232" s="37" t="s">
        <v>482</v>
      </c>
      <c r="D232" s="36" t="s">
        <v>42</v>
      </c>
      <c r="E232" s="38" t="s">
        <v>483</v>
      </c>
      <c r="F232" s="39" t="s">
        <v>165</v>
      </c>
      <c r="G232" s="40">
        <v>73.760000000000005</v>
      </c>
      <c r="H232" s="41">
        <v>0</v>
      </c>
      <c r="I232" s="42">
        <f>ROUND(G232*H232,P4)</f>
        <v>0</v>
      </c>
      <c r="J232" s="39" t="s">
        <v>45</v>
      </c>
      <c r="O232" s="43">
        <f>I232*0.21</f>
        <v>0</v>
      </c>
      <c r="P232">
        <v>3</v>
      </c>
    </row>
    <row r="233" ht="30">
      <c r="A233" s="36" t="s">
        <v>46</v>
      </c>
      <c r="B233" s="44"/>
      <c r="C233" s="45"/>
      <c r="D233" s="45"/>
      <c r="E233" s="38" t="s">
        <v>484</v>
      </c>
      <c r="F233" s="45"/>
      <c r="G233" s="45"/>
      <c r="H233" s="45"/>
      <c r="I233" s="45"/>
      <c r="J233" s="46"/>
    </row>
    <row r="234" ht="30">
      <c r="A234" s="36" t="s">
        <v>108</v>
      </c>
      <c r="B234" s="44"/>
      <c r="C234" s="45"/>
      <c r="D234" s="45"/>
      <c r="E234" s="50" t="s">
        <v>485</v>
      </c>
      <c r="F234" s="45"/>
      <c r="G234" s="45"/>
      <c r="H234" s="45"/>
      <c r="I234" s="45"/>
      <c r="J234" s="46"/>
    </row>
    <row r="235" ht="60">
      <c r="A235" s="36" t="s">
        <v>48</v>
      </c>
      <c r="B235" s="44"/>
      <c r="C235" s="45"/>
      <c r="D235" s="45"/>
      <c r="E235" s="38" t="s">
        <v>486</v>
      </c>
      <c r="F235" s="45"/>
      <c r="G235" s="45"/>
      <c r="H235" s="45"/>
      <c r="I235" s="45"/>
      <c r="J235" s="46"/>
    </row>
    <row r="236" ht="30">
      <c r="A236" s="36" t="s">
        <v>40</v>
      </c>
      <c r="B236" s="36">
        <v>57</v>
      </c>
      <c r="C236" s="37" t="s">
        <v>487</v>
      </c>
      <c r="D236" s="36" t="s">
        <v>42</v>
      </c>
      <c r="E236" s="38" t="s">
        <v>488</v>
      </c>
      <c r="F236" s="39" t="s">
        <v>165</v>
      </c>
      <c r="G236" s="40">
        <v>37.200000000000003</v>
      </c>
      <c r="H236" s="41">
        <v>0</v>
      </c>
      <c r="I236" s="42">
        <f>ROUND(G236*H236,P4)</f>
        <v>0</v>
      </c>
      <c r="J236" s="39" t="s">
        <v>45</v>
      </c>
      <c r="O236" s="43">
        <f>I236*0</f>
        <v>0</v>
      </c>
      <c r="P236">
        <v>1</v>
      </c>
    </row>
    <row r="237">
      <c r="A237" s="36" t="s">
        <v>46</v>
      </c>
      <c r="B237" s="44"/>
      <c r="C237" s="45"/>
      <c r="D237" s="45"/>
      <c r="E237" s="38" t="s">
        <v>489</v>
      </c>
      <c r="F237" s="45"/>
      <c r="G237" s="45"/>
      <c r="H237" s="45"/>
      <c r="I237" s="45"/>
      <c r="J237" s="46"/>
    </row>
    <row r="238">
      <c r="A238" s="36" t="s">
        <v>108</v>
      </c>
      <c r="B238" s="44"/>
      <c r="C238" s="45"/>
      <c r="D238" s="45"/>
      <c r="E238" s="50" t="s">
        <v>490</v>
      </c>
      <c r="F238" s="45"/>
      <c r="G238" s="45"/>
      <c r="H238" s="45"/>
      <c r="I238" s="45"/>
      <c r="J238" s="46"/>
    </row>
    <row r="239" ht="60">
      <c r="A239" s="36" t="s">
        <v>48</v>
      </c>
      <c r="B239" s="44"/>
      <c r="C239" s="45"/>
      <c r="D239" s="45"/>
      <c r="E239" s="38" t="s">
        <v>486</v>
      </c>
      <c r="F239" s="45"/>
      <c r="G239" s="45"/>
      <c r="H239" s="45"/>
      <c r="I239" s="45"/>
      <c r="J239" s="46"/>
    </row>
    <row r="240">
      <c r="A240" s="36" t="s">
        <v>40</v>
      </c>
      <c r="B240" s="36">
        <v>58</v>
      </c>
      <c r="C240" s="37" t="s">
        <v>491</v>
      </c>
      <c r="D240" s="36" t="s">
        <v>42</v>
      </c>
      <c r="E240" s="38" t="s">
        <v>492</v>
      </c>
      <c r="F240" s="39" t="s">
        <v>165</v>
      </c>
      <c r="G240" s="40">
        <v>73.239999999999995</v>
      </c>
      <c r="H240" s="41">
        <v>0</v>
      </c>
      <c r="I240" s="42">
        <f>ROUND(G240*H240,P4)</f>
        <v>0</v>
      </c>
      <c r="J240" s="39" t="s">
        <v>45</v>
      </c>
      <c r="O240" s="43">
        <f>I240*0.21</f>
        <v>0</v>
      </c>
      <c r="P240">
        <v>3</v>
      </c>
    </row>
    <row r="241" ht="30">
      <c r="A241" s="36" t="s">
        <v>46</v>
      </c>
      <c r="B241" s="44"/>
      <c r="C241" s="45"/>
      <c r="D241" s="45"/>
      <c r="E241" s="38" t="s">
        <v>493</v>
      </c>
      <c r="F241" s="45"/>
      <c r="G241" s="45"/>
      <c r="H241" s="45"/>
      <c r="I241" s="45"/>
      <c r="J241" s="46"/>
    </row>
    <row r="242" ht="75">
      <c r="A242" s="36" t="s">
        <v>108</v>
      </c>
      <c r="B242" s="44"/>
      <c r="C242" s="45"/>
      <c r="D242" s="45"/>
      <c r="E242" s="50" t="s">
        <v>494</v>
      </c>
      <c r="F242" s="45"/>
      <c r="G242" s="45"/>
      <c r="H242" s="45"/>
      <c r="I242" s="45"/>
      <c r="J242" s="46"/>
    </row>
    <row r="243" ht="30">
      <c r="A243" s="36" t="s">
        <v>48</v>
      </c>
      <c r="B243" s="44"/>
      <c r="C243" s="45"/>
      <c r="D243" s="45"/>
      <c r="E243" s="38" t="s">
        <v>212</v>
      </c>
      <c r="F243" s="45"/>
      <c r="G243" s="45"/>
      <c r="H243" s="45"/>
      <c r="I243" s="45"/>
      <c r="J243" s="46"/>
    </row>
    <row r="244">
      <c r="A244" s="36" t="s">
        <v>40</v>
      </c>
      <c r="B244" s="36">
        <v>59</v>
      </c>
      <c r="C244" s="37" t="s">
        <v>495</v>
      </c>
      <c r="D244" s="36" t="s">
        <v>42</v>
      </c>
      <c r="E244" s="38" t="s">
        <v>496</v>
      </c>
      <c r="F244" s="39" t="s">
        <v>165</v>
      </c>
      <c r="G244" s="40">
        <v>73.239999999999995</v>
      </c>
      <c r="H244" s="41">
        <v>0</v>
      </c>
      <c r="I244" s="42">
        <f>ROUND(G244*H244,P4)</f>
        <v>0</v>
      </c>
      <c r="J244" s="39" t="s">
        <v>45</v>
      </c>
      <c r="O244" s="43">
        <f>I244*0.21</f>
        <v>0</v>
      </c>
      <c r="P244">
        <v>3</v>
      </c>
    </row>
    <row r="245">
      <c r="A245" s="36" t="s">
        <v>46</v>
      </c>
      <c r="B245" s="44"/>
      <c r="C245" s="45"/>
      <c r="D245" s="45"/>
      <c r="E245" s="38" t="s">
        <v>497</v>
      </c>
      <c r="F245" s="45"/>
      <c r="G245" s="45"/>
      <c r="H245" s="45"/>
      <c r="I245" s="45"/>
      <c r="J245" s="46"/>
    </row>
    <row r="246" ht="75">
      <c r="A246" s="36" t="s">
        <v>108</v>
      </c>
      <c r="B246" s="44"/>
      <c r="C246" s="45"/>
      <c r="D246" s="45"/>
      <c r="E246" s="50" t="s">
        <v>494</v>
      </c>
      <c r="F246" s="45"/>
      <c r="G246" s="45"/>
      <c r="H246" s="45"/>
      <c r="I246" s="45"/>
      <c r="J246" s="46"/>
    </row>
    <row r="247" ht="45">
      <c r="A247" s="36" t="s">
        <v>48</v>
      </c>
      <c r="B247" s="44"/>
      <c r="C247" s="45"/>
      <c r="D247" s="45"/>
      <c r="E247" s="38" t="s">
        <v>498</v>
      </c>
      <c r="F247" s="45"/>
      <c r="G247" s="45"/>
      <c r="H247" s="45"/>
      <c r="I247" s="45"/>
      <c r="J247" s="46"/>
    </row>
    <row r="248">
      <c r="A248" s="36" t="s">
        <v>40</v>
      </c>
      <c r="B248" s="36">
        <v>60</v>
      </c>
      <c r="C248" s="37" t="s">
        <v>499</v>
      </c>
      <c r="D248" s="36" t="s">
        <v>42</v>
      </c>
      <c r="E248" s="38" t="s">
        <v>500</v>
      </c>
      <c r="F248" s="39" t="s">
        <v>165</v>
      </c>
      <c r="G248" s="40">
        <v>22.98</v>
      </c>
      <c r="H248" s="41">
        <v>0</v>
      </c>
      <c r="I248" s="42">
        <f>ROUND(G248*H248,P4)</f>
        <v>0</v>
      </c>
      <c r="J248" s="39" t="s">
        <v>45</v>
      </c>
      <c r="O248" s="43">
        <f>I248*0</f>
        <v>0</v>
      </c>
      <c r="P248">
        <v>1</v>
      </c>
    </row>
    <row r="249">
      <c r="A249" s="36" t="s">
        <v>46</v>
      </c>
      <c r="B249" s="44"/>
      <c r="C249" s="45"/>
      <c r="D249" s="45"/>
      <c r="E249" s="51" t="s">
        <v>42</v>
      </c>
      <c r="F249" s="45"/>
      <c r="G249" s="45"/>
      <c r="H249" s="45"/>
      <c r="I249" s="45"/>
      <c r="J249" s="46"/>
    </row>
    <row r="250">
      <c r="A250" s="36" t="s">
        <v>108</v>
      </c>
      <c r="B250" s="44"/>
      <c r="C250" s="45"/>
      <c r="D250" s="45"/>
      <c r="E250" s="50" t="s">
        <v>501</v>
      </c>
      <c r="F250" s="45"/>
      <c r="G250" s="45"/>
      <c r="H250" s="45"/>
      <c r="I250" s="45"/>
      <c r="J250" s="46"/>
    </row>
    <row r="251" ht="30">
      <c r="A251" s="36" t="s">
        <v>48</v>
      </c>
      <c r="B251" s="44"/>
      <c r="C251" s="45"/>
      <c r="D251" s="45"/>
      <c r="E251" s="38" t="s">
        <v>502</v>
      </c>
      <c r="F251" s="45"/>
      <c r="G251" s="45"/>
      <c r="H251" s="45"/>
      <c r="I251" s="45"/>
      <c r="J251" s="46"/>
    </row>
    <row r="252">
      <c r="A252" s="36" t="s">
        <v>40</v>
      </c>
      <c r="B252" s="36">
        <v>61</v>
      </c>
      <c r="C252" s="37" t="s">
        <v>503</v>
      </c>
      <c r="D252" s="36" t="s">
        <v>42</v>
      </c>
      <c r="E252" s="38" t="s">
        <v>504</v>
      </c>
      <c r="F252" s="39" t="s">
        <v>286</v>
      </c>
      <c r="G252" s="40">
        <v>275</v>
      </c>
      <c r="H252" s="41">
        <v>0</v>
      </c>
      <c r="I252" s="42">
        <f>ROUND(G252*H252,P4)</f>
        <v>0</v>
      </c>
      <c r="J252" s="39" t="s">
        <v>45</v>
      </c>
      <c r="O252" s="43">
        <f>I252*0.21</f>
        <v>0</v>
      </c>
      <c r="P252">
        <v>3</v>
      </c>
    </row>
    <row r="253" ht="30">
      <c r="A253" s="36" t="s">
        <v>46</v>
      </c>
      <c r="B253" s="44"/>
      <c r="C253" s="45"/>
      <c r="D253" s="45"/>
      <c r="E253" s="38" t="s">
        <v>505</v>
      </c>
      <c r="F253" s="45"/>
      <c r="G253" s="45"/>
      <c r="H253" s="45"/>
      <c r="I253" s="45"/>
      <c r="J253" s="46"/>
    </row>
    <row r="254">
      <c r="A254" s="36" t="s">
        <v>108</v>
      </c>
      <c r="B254" s="44"/>
      <c r="C254" s="45"/>
      <c r="D254" s="45"/>
      <c r="E254" s="50" t="s">
        <v>506</v>
      </c>
      <c r="F254" s="45"/>
      <c r="G254" s="45"/>
      <c r="H254" s="45"/>
      <c r="I254" s="45"/>
      <c r="J254" s="46"/>
    </row>
    <row r="255" ht="409.5">
      <c r="A255" s="36" t="s">
        <v>48</v>
      </c>
      <c r="B255" s="47"/>
      <c r="C255" s="48"/>
      <c r="D255" s="48"/>
      <c r="E255" s="38" t="s">
        <v>507</v>
      </c>
      <c r="F255" s="48"/>
      <c r="G255" s="48"/>
      <c r="H255" s="48"/>
      <c r="I255" s="48"/>
      <c r="J255" s="49"/>
    </row>
  </sheetData>
  <sheetProtection sheet="1" objects="1" scenarios="1" spinCount="100000" saltValue="/Ms3C3oJzoM2zXorWJo/BxGeymtqfpFwQppJGSTISO+CEyUQwQ213/NiyJjqtVzOo6Dn02jU1YScWUrW0fM9eg==" hashValue="rL9mTAbCCcYEwxY0qk+JxG/AKPm6BhP3xgHuqxwzoVsUJdkCgdSrhbURx8jp4y5B51nbAnEvLuookPeASG5H3A==" algorithmName="SHA-512" password="CC05"/>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7.57031"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19</v>
      </c>
      <c r="F2" s="16"/>
      <c r="G2" s="16"/>
      <c r="H2" s="16"/>
      <c r="I2" s="16"/>
      <c r="J2" s="18"/>
    </row>
    <row r="3">
      <c r="A3" s="3" t="s">
        <v>20</v>
      </c>
      <c r="B3" s="19" t="s">
        <v>21</v>
      </c>
      <c r="C3" s="20" t="s">
        <v>22</v>
      </c>
      <c r="D3" s="21"/>
      <c r="E3" s="22" t="s">
        <v>23</v>
      </c>
      <c r="F3" s="16"/>
      <c r="G3" s="16"/>
      <c r="H3" s="23" t="s">
        <v>17</v>
      </c>
      <c r="I3" s="24">
        <f>SUMIFS(I8:I96,A8:A96,"SD")</f>
        <v>0</v>
      </c>
      <c r="J3" s="18"/>
      <c r="O3">
        <v>0</v>
      </c>
      <c r="P3">
        <v>2</v>
      </c>
    </row>
    <row r="4">
      <c r="A4" s="3" t="s">
        <v>24</v>
      </c>
      <c r="B4" s="19" t="s">
        <v>25</v>
      </c>
      <c r="C4" s="20" t="s">
        <v>17</v>
      </c>
      <c r="D4" s="21"/>
      <c r="E4" s="22" t="s">
        <v>18</v>
      </c>
      <c r="F4" s="16"/>
      <c r="G4" s="16"/>
      <c r="H4" s="16"/>
      <c r="I4" s="16"/>
      <c r="J4" s="18"/>
      <c r="O4">
        <v>0.12</v>
      </c>
      <c r="P4">
        <v>2</v>
      </c>
    </row>
    <row r="5">
      <c r="A5" s="25" t="s">
        <v>26</v>
      </c>
      <c r="B5" s="26" t="s">
        <v>27</v>
      </c>
      <c r="C5" s="7" t="s">
        <v>28</v>
      </c>
      <c r="D5" s="7" t="s">
        <v>29</v>
      </c>
      <c r="E5" s="7" t="s">
        <v>30</v>
      </c>
      <c r="F5" s="7" t="s">
        <v>31</v>
      </c>
      <c r="G5" s="7" t="s">
        <v>32</v>
      </c>
      <c r="H5" s="7" t="s">
        <v>33</v>
      </c>
      <c r="I5" s="7"/>
      <c r="J5" s="27" t="s">
        <v>34</v>
      </c>
      <c r="O5">
        <v>0.20999999999999999</v>
      </c>
    </row>
    <row r="6">
      <c r="A6" s="25"/>
      <c r="B6" s="26"/>
      <c r="C6" s="7"/>
      <c r="D6" s="7"/>
      <c r="E6" s="7"/>
      <c r="F6" s="7"/>
      <c r="G6" s="7"/>
      <c r="H6" s="7" t="s">
        <v>35</v>
      </c>
      <c r="I6" s="7" t="s">
        <v>36</v>
      </c>
      <c r="J6" s="27"/>
    </row>
    <row r="7">
      <c r="A7" s="28">
        <v>0</v>
      </c>
      <c r="B7" s="26">
        <v>1</v>
      </c>
      <c r="C7" s="29">
        <v>2</v>
      </c>
      <c r="D7" s="7">
        <v>3</v>
      </c>
      <c r="E7" s="29">
        <v>4</v>
      </c>
      <c r="F7" s="7">
        <v>5</v>
      </c>
      <c r="G7" s="7">
        <v>6</v>
      </c>
      <c r="H7" s="7">
        <v>7</v>
      </c>
      <c r="I7" s="29">
        <v>8</v>
      </c>
      <c r="J7" s="27">
        <v>9</v>
      </c>
    </row>
    <row r="8">
      <c r="A8" s="30" t="s">
        <v>37</v>
      </c>
      <c r="B8" s="31"/>
      <c r="C8" s="32" t="s">
        <v>59</v>
      </c>
      <c r="D8" s="33"/>
      <c r="E8" s="30" t="s">
        <v>253</v>
      </c>
      <c r="F8" s="33"/>
      <c r="G8" s="33"/>
      <c r="H8" s="33"/>
      <c r="I8" s="34">
        <f>SUMIFS(I9:I32,A9:A32,"P")</f>
        <v>0</v>
      </c>
      <c r="J8" s="35"/>
    </row>
    <row r="9">
      <c r="A9" s="36" t="s">
        <v>40</v>
      </c>
      <c r="B9" s="36">
        <v>1</v>
      </c>
      <c r="C9" s="37" t="s">
        <v>254</v>
      </c>
      <c r="D9" s="36" t="s">
        <v>42</v>
      </c>
      <c r="E9" s="38" t="s">
        <v>255</v>
      </c>
      <c r="F9" s="39" t="s">
        <v>134</v>
      </c>
      <c r="G9" s="40">
        <v>0.22500000000000001</v>
      </c>
      <c r="H9" s="41">
        <v>0</v>
      </c>
      <c r="I9" s="42">
        <f>ROUND(G9*H9,P4)</f>
        <v>0</v>
      </c>
      <c r="J9" s="39" t="s">
        <v>45</v>
      </c>
      <c r="O9" s="43">
        <f>I9*0.21</f>
        <v>0</v>
      </c>
      <c r="P9">
        <v>3</v>
      </c>
    </row>
    <row r="10" ht="30">
      <c r="A10" s="36" t="s">
        <v>46</v>
      </c>
      <c r="B10" s="44"/>
      <c r="C10" s="45"/>
      <c r="D10" s="45"/>
      <c r="E10" s="38" t="s">
        <v>256</v>
      </c>
      <c r="F10" s="45"/>
      <c r="G10" s="45"/>
      <c r="H10" s="45"/>
      <c r="I10" s="45"/>
      <c r="J10" s="46"/>
    </row>
    <row r="11">
      <c r="A11" s="36" t="s">
        <v>108</v>
      </c>
      <c r="B11" s="44"/>
      <c r="C11" s="45"/>
      <c r="D11" s="45"/>
      <c r="E11" s="50" t="s">
        <v>508</v>
      </c>
      <c r="F11" s="45"/>
      <c r="G11" s="45"/>
      <c r="H11" s="45"/>
      <c r="I11" s="45"/>
      <c r="J11" s="46"/>
    </row>
    <row r="12" ht="75">
      <c r="A12" s="36" t="s">
        <v>48</v>
      </c>
      <c r="B12" s="44"/>
      <c r="C12" s="45"/>
      <c r="D12" s="45"/>
      <c r="E12" s="38" t="s">
        <v>258</v>
      </c>
      <c r="F12" s="45"/>
      <c r="G12" s="45"/>
      <c r="H12" s="45"/>
      <c r="I12" s="45"/>
      <c r="J12" s="46"/>
    </row>
    <row r="13">
      <c r="A13" s="36" t="s">
        <v>40</v>
      </c>
      <c r="B13" s="36">
        <v>2</v>
      </c>
      <c r="C13" s="37" t="s">
        <v>263</v>
      </c>
      <c r="D13" s="36" t="s">
        <v>55</v>
      </c>
      <c r="E13" s="38" t="s">
        <v>264</v>
      </c>
      <c r="F13" s="39" t="s">
        <v>134</v>
      </c>
      <c r="G13" s="40">
        <v>5.5800000000000001</v>
      </c>
      <c r="H13" s="41">
        <v>0</v>
      </c>
      <c r="I13" s="42">
        <f>ROUND(G13*H13,P4)</f>
        <v>0</v>
      </c>
      <c r="J13" s="39" t="s">
        <v>45</v>
      </c>
      <c r="O13" s="43">
        <f>I13*0.21</f>
        <v>0</v>
      </c>
      <c r="P13">
        <v>3</v>
      </c>
    </row>
    <row r="14">
      <c r="A14" s="36" t="s">
        <v>46</v>
      </c>
      <c r="B14" s="44"/>
      <c r="C14" s="45"/>
      <c r="D14" s="45"/>
      <c r="E14" s="51" t="s">
        <v>42</v>
      </c>
      <c r="F14" s="45"/>
      <c r="G14" s="45"/>
      <c r="H14" s="45"/>
      <c r="I14" s="45"/>
      <c r="J14" s="46"/>
    </row>
    <row r="15">
      <c r="A15" s="36" t="s">
        <v>108</v>
      </c>
      <c r="B15" s="44"/>
      <c r="C15" s="45"/>
      <c r="D15" s="45"/>
      <c r="E15" s="50" t="s">
        <v>509</v>
      </c>
      <c r="F15" s="45"/>
      <c r="G15" s="45"/>
      <c r="H15" s="45"/>
      <c r="I15" s="45"/>
      <c r="J15" s="46"/>
    </row>
    <row r="16" ht="105">
      <c r="A16" s="36" t="s">
        <v>48</v>
      </c>
      <c r="B16" s="44"/>
      <c r="C16" s="45"/>
      <c r="D16" s="45"/>
      <c r="E16" s="38" t="s">
        <v>266</v>
      </c>
      <c r="F16" s="45"/>
      <c r="G16" s="45"/>
      <c r="H16" s="45"/>
      <c r="I16" s="45"/>
      <c r="J16" s="46"/>
    </row>
    <row r="17">
      <c r="A17" s="36" t="s">
        <v>40</v>
      </c>
      <c r="B17" s="36">
        <v>3</v>
      </c>
      <c r="C17" s="37" t="s">
        <v>263</v>
      </c>
      <c r="D17" s="36" t="s">
        <v>59</v>
      </c>
      <c r="E17" s="38" t="s">
        <v>264</v>
      </c>
      <c r="F17" s="39" t="s">
        <v>134</v>
      </c>
      <c r="G17" s="40">
        <v>3.2400000000000002</v>
      </c>
      <c r="H17" s="41">
        <v>0</v>
      </c>
      <c r="I17" s="42">
        <f>ROUND(G17*H17,P4)</f>
        <v>0</v>
      </c>
      <c r="J17" s="39" t="s">
        <v>45</v>
      </c>
      <c r="O17" s="43">
        <f>I17*0.21</f>
        <v>0</v>
      </c>
      <c r="P17">
        <v>3</v>
      </c>
    </row>
    <row r="18" ht="45">
      <c r="A18" s="36" t="s">
        <v>46</v>
      </c>
      <c r="B18" s="44"/>
      <c r="C18" s="45"/>
      <c r="D18" s="45"/>
      <c r="E18" s="38" t="s">
        <v>510</v>
      </c>
      <c r="F18" s="45"/>
      <c r="G18" s="45"/>
      <c r="H18" s="45"/>
      <c r="I18" s="45"/>
      <c r="J18" s="46"/>
    </row>
    <row r="19">
      <c r="A19" s="36" t="s">
        <v>108</v>
      </c>
      <c r="B19" s="44"/>
      <c r="C19" s="45"/>
      <c r="D19" s="45"/>
      <c r="E19" s="50" t="s">
        <v>511</v>
      </c>
      <c r="F19" s="45"/>
      <c r="G19" s="45"/>
      <c r="H19" s="45"/>
      <c r="I19" s="45"/>
      <c r="J19" s="46"/>
    </row>
    <row r="20" ht="105">
      <c r="A20" s="36" t="s">
        <v>48</v>
      </c>
      <c r="B20" s="44"/>
      <c r="C20" s="45"/>
      <c r="D20" s="45"/>
      <c r="E20" s="38" t="s">
        <v>266</v>
      </c>
      <c r="F20" s="45"/>
      <c r="G20" s="45"/>
      <c r="H20" s="45"/>
      <c r="I20" s="45"/>
      <c r="J20" s="46"/>
    </row>
    <row r="21">
      <c r="A21" s="36" t="s">
        <v>40</v>
      </c>
      <c r="B21" s="36">
        <v>4</v>
      </c>
      <c r="C21" s="37" t="s">
        <v>269</v>
      </c>
      <c r="D21" s="36" t="s">
        <v>42</v>
      </c>
      <c r="E21" s="38" t="s">
        <v>270</v>
      </c>
      <c r="F21" s="39" t="s">
        <v>134</v>
      </c>
      <c r="G21" s="40">
        <v>2.1890000000000001</v>
      </c>
      <c r="H21" s="41">
        <v>0</v>
      </c>
      <c r="I21" s="42">
        <f>ROUND(G21*H21,P4)</f>
        <v>0</v>
      </c>
      <c r="J21" s="39" t="s">
        <v>45</v>
      </c>
      <c r="O21" s="43">
        <f>I21*0.21</f>
        <v>0</v>
      </c>
      <c r="P21">
        <v>3</v>
      </c>
    </row>
    <row r="22">
      <c r="A22" s="36" t="s">
        <v>46</v>
      </c>
      <c r="B22" s="44"/>
      <c r="C22" s="45"/>
      <c r="D22" s="45"/>
      <c r="E22" s="51" t="s">
        <v>42</v>
      </c>
      <c r="F22" s="45"/>
      <c r="G22" s="45"/>
      <c r="H22" s="45"/>
      <c r="I22" s="45"/>
      <c r="J22" s="46"/>
    </row>
    <row r="23">
      <c r="A23" s="36" t="s">
        <v>108</v>
      </c>
      <c r="B23" s="44"/>
      <c r="C23" s="45"/>
      <c r="D23" s="45"/>
      <c r="E23" s="50" t="s">
        <v>512</v>
      </c>
      <c r="F23" s="45"/>
      <c r="G23" s="45"/>
      <c r="H23" s="45"/>
      <c r="I23" s="45"/>
      <c r="J23" s="46"/>
    </row>
    <row r="24" ht="409.5">
      <c r="A24" s="36" t="s">
        <v>48</v>
      </c>
      <c r="B24" s="44"/>
      <c r="C24" s="45"/>
      <c r="D24" s="45"/>
      <c r="E24" s="38" t="s">
        <v>272</v>
      </c>
      <c r="F24" s="45"/>
      <c r="G24" s="45"/>
      <c r="H24" s="45"/>
      <c r="I24" s="45"/>
      <c r="J24" s="46"/>
    </row>
    <row r="25">
      <c r="A25" s="36" t="s">
        <v>40</v>
      </c>
      <c r="B25" s="36">
        <v>5</v>
      </c>
      <c r="C25" s="37" t="s">
        <v>273</v>
      </c>
      <c r="D25" s="36" t="s">
        <v>42</v>
      </c>
      <c r="E25" s="38" t="s">
        <v>274</v>
      </c>
      <c r="F25" s="39" t="s">
        <v>106</v>
      </c>
      <c r="G25" s="40">
        <v>0.34999999999999998</v>
      </c>
      <c r="H25" s="41">
        <v>0</v>
      </c>
      <c r="I25" s="42">
        <f>ROUND(G25*H25,P4)</f>
        <v>0</v>
      </c>
      <c r="J25" s="39" t="s">
        <v>45</v>
      </c>
      <c r="O25" s="43">
        <f>I25*0.21</f>
        <v>0</v>
      </c>
      <c r="P25">
        <v>3</v>
      </c>
    </row>
    <row r="26">
      <c r="A26" s="36" t="s">
        <v>46</v>
      </c>
      <c r="B26" s="44"/>
      <c r="C26" s="45"/>
      <c r="D26" s="45"/>
      <c r="E26" s="51" t="s">
        <v>42</v>
      </c>
      <c r="F26" s="45"/>
      <c r="G26" s="45"/>
      <c r="H26" s="45"/>
      <c r="I26" s="45"/>
      <c r="J26" s="46"/>
    </row>
    <row r="27">
      <c r="A27" s="36" t="s">
        <v>108</v>
      </c>
      <c r="B27" s="44"/>
      <c r="C27" s="45"/>
      <c r="D27" s="45"/>
      <c r="E27" s="50" t="s">
        <v>513</v>
      </c>
      <c r="F27" s="45"/>
      <c r="G27" s="45"/>
      <c r="H27" s="45"/>
      <c r="I27" s="45"/>
      <c r="J27" s="46"/>
    </row>
    <row r="28" ht="375">
      <c r="A28" s="36" t="s">
        <v>48</v>
      </c>
      <c r="B28" s="44"/>
      <c r="C28" s="45"/>
      <c r="D28" s="45"/>
      <c r="E28" s="38" t="s">
        <v>276</v>
      </c>
      <c r="F28" s="45"/>
      <c r="G28" s="45"/>
      <c r="H28" s="45"/>
      <c r="I28" s="45"/>
      <c r="J28" s="46"/>
    </row>
    <row r="29">
      <c r="A29" s="36" t="s">
        <v>40</v>
      </c>
      <c r="B29" s="36">
        <v>6</v>
      </c>
      <c r="C29" s="37" t="s">
        <v>277</v>
      </c>
      <c r="D29" s="36" t="s">
        <v>42</v>
      </c>
      <c r="E29" s="38" t="s">
        <v>278</v>
      </c>
      <c r="F29" s="39" t="s">
        <v>118</v>
      </c>
      <c r="G29" s="40">
        <v>11.07</v>
      </c>
      <c r="H29" s="41">
        <v>0</v>
      </c>
      <c r="I29" s="42">
        <f>ROUND(G29*H29,P4)</f>
        <v>0</v>
      </c>
      <c r="J29" s="39" t="s">
        <v>45</v>
      </c>
      <c r="O29" s="43">
        <f>I29*0.21</f>
        <v>0</v>
      </c>
      <c r="P29">
        <v>3</v>
      </c>
    </row>
    <row r="30" ht="45">
      <c r="A30" s="36" t="s">
        <v>46</v>
      </c>
      <c r="B30" s="44"/>
      <c r="C30" s="45"/>
      <c r="D30" s="45"/>
      <c r="E30" s="38" t="s">
        <v>279</v>
      </c>
      <c r="F30" s="45"/>
      <c r="G30" s="45"/>
      <c r="H30" s="45"/>
      <c r="I30" s="45"/>
      <c r="J30" s="46"/>
    </row>
    <row r="31">
      <c r="A31" s="36" t="s">
        <v>108</v>
      </c>
      <c r="B31" s="44"/>
      <c r="C31" s="45"/>
      <c r="D31" s="45"/>
      <c r="E31" s="50" t="s">
        <v>514</v>
      </c>
      <c r="F31" s="45"/>
      <c r="G31" s="45"/>
      <c r="H31" s="45"/>
      <c r="I31" s="45"/>
      <c r="J31" s="46"/>
    </row>
    <row r="32" ht="120">
      <c r="A32" s="36" t="s">
        <v>48</v>
      </c>
      <c r="B32" s="44"/>
      <c r="C32" s="45"/>
      <c r="D32" s="45"/>
      <c r="E32" s="38" t="s">
        <v>281</v>
      </c>
      <c r="F32" s="45"/>
      <c r="G32" s="45"/>
      <c r="H32" s="45"/>
      <c r="I32" s="45"/>
      <c r="J32" s="46"/>
    </row>
    <row r="33">
      <c r="A33" s="30" t="s">
        <v>37</v>
      </c>
      <c r="B33" s="31"/>
      <c r="C33" s="32" t="s">
        <v>282</v>
      </c>
      <c r="D33" s="33"/>
      <c r="E33" s="30" t="s">
        <v>283</v>
      </c>
      <c r="F33" s="33"/>
      <c r="G33" s="33"/>
      <c r="H33" s="33"/>
      <c r="I33" s="34">
        <f>SUMIFS(I34:I57,A34:A57,"P")</f>
        <v>0</v>
      </c>
      <c r="J33" s="35"/>
    </row>
    <row r="34">
      <c r="A34" s="36" t="s">
        <v>40</v>
      </c>
      <c r="B34" s="36">
        <v>7</v>
      </c>
      <c r="C34" s="37" t="s">
        <v>290</v>
      </c>
      <c r="D34" s="36" t="s">
        <v>42</v>
      </c>
      <c r="E34" s="38" t="s">
        <v>291</v>
      </c>
      <c r="F34" s="39" t="s">
        <v>134</v>
      </c>
      <c r="G34" s="40">
        <v>4.774</v>
      </c>
      <c r="H34" s="41">
        <v>0</v>
      </c>
      <c r="I34" s="42">
        <f>ROUND(G34*H34,P4)</f>
        <v>0</v>
      </c>
      <c r="J34" s="39" t="s">
        <v>45</v>
      </c>
      <c r="O34" s="43">
        <f>I34*0</f>
        <v>0</v>
      </c>
      <c r="P34">
        <v>1</v>
      </c>
    </row>
    <row r="35" ht="45">
      <c r="A35" s="36" t="s">
        <v>46</v>
      </c>
      <c r="B35" s="44"/>
      <c r="C35" s="45"/>
      <c r="D35" s="45"/>
      <c r="E35" s="38" t="s">
        <v>292</v>
      </c>
      <c r="F35" s="45"/>
      <c r="G35" s="45"/>
      <c r="H35" s="45"/>
      <c r="I35" s="45"/>
      <c r="J35" s="46"/>
    </row>
    <row r="36">
      <c r="A36" s="36" t="s">
        <v>108</v>
      </c>
      <c r="B36" s="44"/>
      <c r="C36" s="45"/>
      <c r="D36" s="45"/>
      <c r="E36" s="50" t="s">
        <v>515</v>
      </c>
      <c r="F36" s="45"/>
      <c r="G36" s="45"/>
      <c r="H36" s="45"/>
      <c r="I36" s="45"/>
      <c r="J36" s="46"/>
    </row>
    <row r="37" ht="409.5">
      <c r="A37" s="36" t="s">
        <v>48</v>
      </c>
      <c r="B37" s="44"/>
      <c r="C37" s="45"/>
      <c r="D37" s="45"/>
      <c r="E37" s="38" t="s">
        <v>294</v>
      </c>
      <c r="F37" s="45"/>
      <c r="G37" s="45"/>
      <c r="H37" s="45"/>
      <c r="I37" s="45"/>
      <c r="J37" s="46"/>
    </row>
    <row r="38">
      <c r="A38" s="36" t="s">
        <v>40</v>
      </c>
      <c r="B38" s="36">
        <v>8</v>
      </c>
      <c r="C38" s="37" t="s">
        <v>295</v>
      </c>
      <c r="D38" s="36" t="s">
        <v>42</v>
      </c>
      <c r="E38" s="38" t="s">
        <v>296</v>
      </c>
      <c r="F38" s="39" t="s">
        <v>106</v>
      </c>
      <c r="G38" s="40">
        <v>0.81200000000000006</v>
      </c>
      <c r="H38" s="41">
        <v>0</v>
      </c>
      <c r="I38" s="42">
        <f>ROUND(G38*H38,P4)</f>
        <v>0</v>
      </c>
      <c r="J38" s="39" t="s">
        <v>45</v>
      </c>
      <c r="O38" s="43">
        <f>I38*0</f>
        <v>0</v>
      </c>
      <c r="P38">
        <v>1</v>
      </c>
    </row>
    <row r="39" ht="30">
      <c r="A39" s="36" t="s">
        <v>46</v>
      </c>
      <c r="B39" s="44"/>
      <c r="C39" s="45"/>
      <c r="D39" s="45"/>
      <c r="E39" s="38" t="s">
        <v>297</v>
      </c>
      <c r="F39" s="45"/>
      <c r="G39" s="45"/>
      <c r="H39" s="45"/>
      <c r="I39" s="45"/>
      <c r="J39" s="46"/>
    </row>
    <row r="40">
      <c r="A40" s="36" t="s">
        <v>108</v>
      </c>
      <c r="B40" s="44"/>
      <c r="C40" s="45"/>
      <c r="D40" s="45"/>
      <c r="E40" s="50" t="s">
        <v>516</v>
      </c>
      <c r="F40" s="45"/>
      <c r="G40" s="45"/>
      <c r="H40" s="45"/>
      <c r="I40" s="45"/>
      <c r="J40" s="46"/>
    </row>
    <row r="41" ht="300">
      <c r="A41" s="36" t="s">
        <v>48</v>
      </c>
      <c r="B41" s="44"/>
      <c r="C41" s="45"/>
      <c r="D41" s="45"/>
      <c r="E41" s="38" t="s">
        <v>299</v>
      </c>
      <c r="F41" s="45"/>
      <c r="G41" s="45"/>
      <c r="H41" s="45"/>
      <c r="I41" s="45"/>
      <c r="J41" s="46"/>
    </row>
    <row r="42">
      <c r="A42" s="36" t="s">
        <v>40</v>
      </c>
      <c r="B42" s="36">
        <v>9</v>
      </c>
      <c r="C42" s="37" t="s">
        <v>300</v>
      </c>
      <c r="D42" s="36" t="s">
        <v>42</v>
      </c>
      <c r="E42" s="38" t="s">
        <v>301</v>
      </c>
      <c r="F42" s="39" t="s">
        <v>134</v>
      </c>
      <c r="G42" s="40">
        <v>2.7829999999999999</v>
      </c>
      <c r="H42" s="41">
        <v>0</v>
      </c>
      <c r="I42" s="42">
        <f>ROUND(G42*H42,P4)</f>
        <v>0</v>
      </c>
      <c r="J42" s="39" t="s">
        <v>45</v>
      </c>
      <c r="O42" s="43">
        <f>I42*0</f>
        <v>0</v>
      </c>
      <c r="P42">
        <v>1</v>
      </c>
    </row>
    <row r="43" ht="45">
      <c r="A43" s="36" t="s">
        <v>46</v>
      </c>
      <c r="B43" s="44"/>
      <c r="C43" s="45"/>
      <c r="D43" s="45"/>
      <c r="E43" s="38" t="s">
        <v>302</v>
      </c>
      <c r="F43" s="45"/>
      <c r="G43" s="45"/>
      <c r="H43" s="45"/>
      <c r="I43" s="45"/>
      <c r="J43" s="46"/>
    </row>
    <row r="44">
      <c r="A44" s="36" t="s">
        <v>108</v>
      </c>
      <c r="B44" s="44"/>
      <c r="C44" s="45"/>
      <c r="D44" s="45"/>
      <c r="E44" s="50" t="s">
        <v>517</v>
      </c>
      <c r="F44" s="45"/>
      <c r="G44" s="45"/>
      <c r="H44" s="45"/>
      <c r="I44" s="45"/>
      <c r="J44" s="46"/>
    </row>
    <row r="45" ht="409.5">
      <c r="A45" s="36" t="s">
        <v>48</v>
      </c>
      <c r="B45" s="44"/>
      <c r="C45" s="45"/>
      <c r="D45" s="45"/>
      <c r="E45" s="38" t="s">
        <v>304</v>
      </c>
      <c r="F45" s="45"/>
      <c r="G45" s="45"/>
      <c r="H45" s="45"/>
      <c r="I45" s="45"/>
      <c r="J45" s="46"/>
    </row>
    <row r="46">
      <c r="A46" s="36" t="s">
        <v>40</v>
      </c>
      <c r="B46" s="36">
        <v>10</v>
      </c>
      <c r="C46" s="37" t="s">
        <v>305</v>
      </c>
      <c r="D46" s="36" t="s">
        <v>42</v>
      </c>
      <c r="E46" s="38" t="s">
        <v>306</v>
      </c>
      <c r="F46" s="39" t="s">
        <v>106</v>
      </c>
      <c r="G46" s="40">
        <v>0.44500000000000001</v>
      </c>
      <c r="H46" s="41">
        <v>0</v>
      </c>
      <c r="I46" s="42">
        <f>ROUND(G46*H46,P4)</f>
        <v>0</v>
      </c>
      <c r="J46" s="39" t="s">
        <v>45</v>
      </c>
      <c r="O46" s="43">
        <f>I46*0</f>
        <v>0</v>
      </c>
      <c r="P46">
        <v>1</v>
      </c>
    </row>
    <row r="47" ht="30">
      <c r="A47" s="36" t="s">
        <v>46</v>
      </c>
      <c r="B47" s="44"/>
      <c r="C47" s="45"/>
      <c r="D47" s="45"/>
      <c r="E47" s="38" t="s">
        <v>307</v>
      </c>
      <c r="F47" s="45"/>
      <c r="G47" s="45"/>
      <c r="H47" s="45"/>
      <c r="I47" s="45"/>
      <c r="J47" s="46"/>
    </row>
    <row r="48">
      <c r="A48" s="36" t="s">
        <v>108</v>
      </c>
      <c r="B48" s="44"/>
      <c r="C48" s="45"/>
      <c r="D48" s="45"/>
      <c r="E48" s="50" t="s">
        <v>518</v>
      </c>
      <c r="F48" s="45"/>
      <c r="G48" s="45"/>
      <c r="H48" s="45"/>
      <c r="I48" s="45"/>
      <c r="J48" s="46"/>
    </row>
    <row r="49" ht="330">
      <c r="A49" s="36" t="s">
        <v>48</v>
      </c>
      <c r="B49" s="44"/>
      <c r="C49" s="45"/>
      <c r="D49" s="45"/>
      <c r="E49" s="38" t="s">
        <v>309</v>
      </c>
      <c r="F49" s="45"/>
      <c r="G49" s="45"/>
      <c r="H49" s="45"/>
      <c r="I49" s="45"/>
      <c r="J49" s="46"/>
    </row>
    <row r="50">
      <c r="A50" s="36" t="s">
        <v>40</v>
      </c>
      <c r="B50" s="36">
        <v>11</v>
      </c>
      <c r="C50" s="37" t="s">
        <v>310</v>
      </c>
      <c r="D50" s="36" t="s">
        <v>42</v>
      </c>
      <c r="E50" s="38" t="s">
        <v>311</v>
      </c>
      <c r="F50" s="39" t="s">
        <v>134</v>
      </c>
      <c r="G50" s="40">
        <v>2.1499999999999999</v>
      </c>
      <c r="H50" s="41">
        <v>0</v>
      </c>
      <c r="I50" s="42">
        <f>ROUND(G50*H50,P4)</f>
        <v>0</v>
      </c>
      <c r="J50" s="39" t="s">
        <v>45</v>
      </c>
      <c r="O50" s="43">
        <f>I50*0</f>
        <v>0</v>
      </c>
      <c r="P50">
        <v>1</v>
      </c>
    </row>
    <row r="51" ht="45">
      <c r="A51" s="36" t="s">
        <v>46</v>
      </c>
      <c r="B51" s="44"/>
      <c r="C51" s="45"/>
      <c r="D51" s="45"/>
      <c r="E51" s="38" t="s">
        <v>312</v>
      </c>
      <c r="F51" s="45"/>
      <c r="G51" s="45"/>
      <c r="H51" s="45"/>
      <c r="I51" s="45"/>
      <c r="J51" s="46"/>
    </row>
    <row r="52">
      <c r="A52" s="36" t="s">
        <v>108</v>
      </c>
      <c r="B52" s="44"/>
      <c r="C52" s="45"/>
      <c r="D52" s="45"/>
      <c r="E52" s="50" t="s">
        <v>519</v>
      </c>
      <c r="F52" s="45"/>
      <c r="G52" s="45"/>
      <c r="H52" s="45"/>
      <c r="I52" s="45"/>
      <c r="J52" s="46"/>
    </row>
    <row r="53" ht="409.5">
      <c r="A53" s="36" t="s">
        <v>48</v>
      </c>
      <c r="B53" s="44"/>
      <c r="C53" s="45"/>
      <c r="D53" s="45"/>
      <c r="E53" s="38" t="s">
        <v>304</v>
      </c>
      <c r="F53" s="45"/>
      <c r="G53" s="45"/>
      <c r="H53" s="45"/>
      <c r="I53" s="45"/>
      <c r="J53" s="46"/>
    </row>
    <row r="54">
      <c r="A54" s="36" t="s">
        <v>40</v>
      </c>
      <c r="B54" s="36">
        <v>12</v>
      </c>
      <c r="C54" s="37" t="s">
        <v>314</v>
      </c>
      <c r="D54" s="36" t="s">
        <v>42</v>
      </c>
      <c r="E54" s="38" t="s">
        <v>315</v>
      </c>
      <c r="F54" s="39" t="s">
        <v>106</v>
      </c>
      <c r="G54" s="40">
        <v>0.33400000000000002</v>
      </c>
      <c r="H54" s="41">
        <v>0</v>
      </c>
      <c r="I54" s="42">
        <f>ROUND(G54*H54,P4)</f>
        <v>0</v>
      </c>
      <c r="J54" s="39" t="s">
        <v>45</v>
      </c>
      <c r="O54" s="43">
        <f>I54*0</f>
        <v>0</v>
      </c>
      <c r="P54">
        <v>1</v>
      </c>
    </row>
    <row r="55" ht="30">
      <c r="A55" s="36" t="s">
        <v>46</v>
      </c>
      <c r="B55" s="44"/>
      <c r="C55" s="45"/>
      <c r="D55" s="45"/>
      <c r="E55" s="38" t="s">
        <v>316</v>
      </c>
      <c r="F55" s="45"/>
      <c r="G55" s="45"/>
      <c r="H55" s="45"/>
      <c r="I55" s="45"/>
      <c r="J55" s="46"/>
    </row>
    <row r="56">
      <c r="A56" s="36" t="s">
        <v>108</v>
      </c>
      <c r="B56" s="44"/>
      <c r="C56" s="45"/>
      <c r="D56" s="45"/>
      <c r="E56" s="50" t="s">
        <v>520</v>
      </c>
      <c r="F56" s="45"/>
      <c r="G56" s="45"/>
      <c r="H56" s="45"/>
      <c r="I56" s="45"/>
      <c r="J56" s="46"/>
    </row>
    <row r="57" ht="330">
      <c r="A57" s="36" t="s">
        <v>48</v>
      </c>
      <c r="B57" s="44"/>
      <c r="C57" s="45"/>
      <c r="D57" s="45"/>
      <c r="E57" s="38" t="s">
        <v>309</v>
      </c>
      <c r="F57" s="45"/>
      <c r="G57" s="45"/>
      <c r="H57" s="45"/>
      <c r="I57" s="45"/>
      <c r="J57" s="46"/>
    </row>
    <row r="58">
      <c r="A58" s="30" t="s">
        <v>37</v>
      </c>
      <c r="B58" s="31"/>
      <c r="C58" s="32" t="s">
        <v>318</v>
      </c>
      <c r="D58" s="33"/>
      <c r="E58" s="30" t="s">
        <v>319</v>
      </c>
      <c r="F58" s="33"/>
      <c r="G58" s="33"/>
      <c r="H58" s="33"/>
      <c r="I58" s="34">
        <f>SUMIFS(I59:I74,A59:A74,"P")</f>
        <v>0</v>
      </c>
      <c r="J58" s="35"/>
    </row>
    <row r="59">
      <c r="A59" s="36" t="s">
        <v>40</v>
      </c>
      <c r="B59" s="36">
        <v>13</v>
      </c>
      <c r="C59" s="37" t="s">
        <v>320</v>
      </c>
      <c r="D59" s="36" t="s">
        <v>42</v>
      </c>
      <c r="E59" s="38" t="s">
        <v>321</v>
      </c>
      <c r="F59" s="39" t="s">
        <v>134</v>
      </c>
      <c r="G59" s="40">
        <v>5.3849999999999998</v>
      </c>
      <c r="H59" s="41">
        <v>0</v>
      </c>
      <c r="I59" s="42">
        <f>ROUND(G59*H59,P4)</f>
        <v>0</v>
      </c>
      <c r="J59" s="39" t="s">
        <v>45</v>
      </c>
      <c r="O59" s="43">
        <f>I59*0.21</f>
        <v>0</v>
      </c>
      <c r="P59">
        <v>3</v>
      </c>
    </row>
    <row r="60">
      <c r="A60" s="36" t="s">
        <v>46</v>
      </c>
      <c r="B60" s="44"/>
      <c r="C60" s="45"/>
      <c r="D60" s="45"/>
      <c r="E60" s="38" t="s">
        <v>322</v>
      </c>
      <c r="F60" s="45"/>
      <c r="G60" s="45"/>
      <c r="H60" s="45"/>
      <c r="I60" s="45"/>
      <c r="J60" s="46"/>
    </row>
    <row r="61">
      <c r="A61" s="36" t="s">
        <v>108</v>
      </c>
      <c r="B61" s="44"/>
      <c r="C61" s="45"/>
      <c r="D61" s="45"/>
      <c r="E61" s="50" t="s">
        <v>521</v>
      </c>
      <c r="F61" s="45"/>
      <c r="G61" s="45"/>
      <c r="H61" s="45"/>
      <c r="I61" s="45"/>
      <c r="J61" s="46"/>
    </row>
    <row r="62" ht="409.5">
      <c r="A62" s="36" t="s">
        <v>48</v>
      </c>
      <c r="B62" s="44"/>
      <c r="C62" s="45"/>
      <c r="D62" s="45"/>
      <c r="E62" s="38" t="s">
        <v>304</v>
      </c>
      <c r="F62" s="45"/>
      <c r="G62" s="45"/>
      <c r="H62" s="45"/>
      <c r="I62" s="45"/>
      <c r="J62" s="46"/>
    </row>
    <row r="63">
      <c r="A63" s="36" t="s">
        <v>40</v>
      </c>
      <c r="B63" s="36">
        <v>14</v>
      </c>
      <c r="C63" s="37" t="s">
        <v>328</v>
      </c>
      <c r="D63" s="36" t="s">
        <v>42</v>
      </c>
      <c r="E63" s="38" t="s">
        <v>329</v>
      </c>
      <c r="F63" s="39" t="s">
        <v>134</v>
      </c>
      <c r="G63" s="40">
        <v>14.090999999999999</v>
      </c>
      <c r="H63" s="41">
        <v>0</v>
      </c>
      <c r="I63" s="42">
        <f>ROUND(G63*H63,P4)</f>
        <v>0</v>
      </c>
      <c r="J63" s="39" t="s">
        <v>45</v>
      </c>
      <c r="O63" s="43">
        <f>I63*0.21</f>
        <v>0</v>
      </c>
      <c r="P63">
        <v>3</v>
      </c>
    </row>
    <row r="64" ht="45">
      <c r="A64" s="36" t="s">
        <v>46</v>
      </c>
      <c r="B64" s="44"/>
      <c r="C64" s="45"/>
      <c r="D64" s="45"/>
      <c r="E64" s="38" t="s">
        <v>330</v>
      </c>
      <c r="F64" s="45"/>
      <c r="G64" s="45"/>
      <c r="H64" s="45"/>
      <c r="I64" s="45"/>
      <c r="J64" s="46"/>
    </row>
    <row r="65">
      <c r="A65" s="36" t="s">
        <v>108</v>
      </c>
      <c r="B65" s="44"/>
      <c r="C65" s="45"/>
      <c r="D65" s="45"/>
      <c r="E65" s="50" t="s">
        <v>522</v>
      </c>
      <c r="F65" s="45"/>
      <c r="G65" s="45"/>
      <c r="H65" s="45"/>
      <c r="I65" s="45"/>
      <c r="J65" s="46"/>
    </row>
    <row r="66" ht="60">
      <c r="A66" s="36" t="s">
        <v>48</v>
      </c>
      <c r="B66" s="44"/>
      <c r="C66" s="45"/>
      <c r="D66" s="45"/>
      <c r="E66" s="38" t="s">
        <v>332</v>
      </c>
      <c r="F66" s="45"/>
      <c r="G66" s="45"/>
      <c r="H66" s="45"/>
      <c r="I66" s="45"/>
      <c r="J66" s="46"/>
    </row>
    <row r="67">
      <c r="A67" s="36" t="s">
        <v>40</v>
      </c>
      <c r="B67" s="36">
        <v>15</v>
      </c>
      <c r="C67" s="37" t="s">
        <v>333</v>
      </c>
      <c r="D67" s="36" t="s">
        <v>42</v>
      </c>
      <c r="E67" s="38" t="s">
        <v>334</v>
      </c>
      <c r="F67" s="39" t="s">
        <v>134</v>
      </c>
      <c r="G67" s="40">
        <v>3.3210000000000002</v>
      </c>
      <c r="H67" s="41">
        <v>0</v>
      </c>
      <c r="I67" s="42">
        <f>ROUND(G67*H67,P4)</f>
        <v>0</v>
      </c>
      <c r="J67" s="39" t="s">
        <v>45</v>
      </c>
      <c r="O67" s="43">
        <f>I67*0.21</f>
        <v>0</v>
      </c>
      <c r="P67">
        <v>3</v>
      </c>
    </row>
    <row r="68">
      <c r="A68" s="36" t="s">
        <v>46</v>
      </c>
      <c r="B68" s="44"/>
      <c r="C68" s="45"/>
      <c r="D68" s="45"/>
      <c r="E68" s="38" t="s">
        <v>335</v>
      </c>
      <c r="F68" s="45"/>
      <c r="G68" s="45"/>
      <c r="H68" s="45"/>
      <c r="I68" s="45"/>
      <c r="J68" s="46"/>
    </row>
    <row r="69">
      <c r="A69" s="36" t="s">
        <v>108</v>
      </c>
      <c r="B69" s="44"/>
      <c r="C69" s="45"/>
      <c r="D69" s="45"/>
      <c r="E69" s="50" t="s">
        <v>523</v>
      </c>
      <c r="F69" s="45"/>
      <c r="G69" s="45"/>
      <c r="H69" s="45"/>
      <c r="I69" s="45"/>
      <c r="J69" s="46"/>
    </row>
    <row r="70" ht="60">
      <c r="A70" s="36" t="s">
        <v>48</v>
      </c>
      <c r="B70" s="44"/>
      <c r="C70" s="45"/>
      <c r="D70" s="45"/>
      <c r="E70" s="38" t="s">
        <v>332</v>
      </c>
      <c r="F70" s="45"/>
      <c r="G70" s="45"/>
      <c r="H70" s="45"/>
      <c r="I70" s="45"/>
      <c r="J70" s="46"/>
    </row>
    <row r="71">
      <c r="A71" s="36" t="s">
        <v>40</v>
      </c>
      <c r="B71" s="36">
        <v>16</v>
      </c>
      <c r="C71" s="37" t="s">
        <v>337</v>
      </c>
      <c r="D71" s="36" t="s">
        <v>42</v>
      </c>
      <c r="E71" s="38" t="s">
        <v>338</v>
      </c>
      <c r="F71" s="39" t="s">
        <v>134</v>
      </c>
      <c r="G71" s="40">
        <v>4.9199999999999999</v>
      </c>
      <c r="H71" s="41">
        <v>0</v>
      </c>
      <c r="I71" s="42">
        <f>ROUND(G71*H71,P4)</f>
        <v>0</v>
      </c>
      <c r="J71" s="39" t="s">
        <v>45</v>
      </c>
      <c r="O71" s="43">
        <f>I71*0.21</f>
        <v>0</v>
      </c>
      <c r="P71">
        <v>3</v>
      </c>
    </row>
    <row r="72" ht="45">
      <c r="A72" s="36" t="s">
        <v>46</v>
      </c>
      <c r="B72" s="44"/>
      <c r="C72" s="45"/>
      <c r="D72" s="45"/>
      <c r="E72" s="38" t="s">
        <v>339</v>
      </c>
      <c r="F72" s="45"/>
      <c r="G72" s="45"/>
      <c r="H72" s="45"/>
      <c r="I72" s="45"/>
      <c r="J72" s="46"/>
    </row>
    <row r="73">
      <c r="A73" s="36" t="s">
        <v>108</v>
      </c>
      <c r="B73" s="44"/>
      <c r="C73" s="45"/>
      <c r="D73" s="45"/>
      <c r="E73" s="50" t="s">
        <v>524</v>
      </c>
      <c r="F73" s="45"/>
      <c r="G73" s="45"/>
      <c r="H73" s="45"/>
      <c r="I73" s="45"/>
      <c r="J73" s="46"/>
    </row>
    <row r="74" ht="45">
      <c r="A74" s="36" t="s">
        <v>48</v>
      </c>
      <c r="B74" s="44"/>
      <c r="C74" s="45"/>
      <c r="D74" s="45"/>
      <c r="E74" s="38" t="s">
        <v>341</v>
      </c>
      <c r="F74" s="45"/>
      <c r="G74" s="45"/>
      <c r="H74" s="45"/>
      <c r="I74" s="45"/>
      <c r="J74" s="46"/>
    </row>
    <row r="75">
      <c r="A75" s="30" t="s">
        <v>37</v>
      </c>
      <c r="B75" s="31"/>
      <c r="C75" s="32" t="s">
        <v>187</v>
      </c>
      <c r="D75" s="33"/>
      <c r="E75" s="30" t="s">
        <v>188</v>
      </c>
      <c r="F75" s="33"/>
      <c r="G75" s="33"/>
      <c r="H75" s="33"/>
      <c r="I75" s="34">
        <f>SUMIFS(I76:I91,A76:A91,"P")</f>
        <v>0</v>
      </c>
      <c r="J75" s="35"/>
    </row>
    <row r="76" ht="30">
      <c r="A76" s="36" t="s">
        <v>40</v>
      </c>
      <c r="B76" s="36">
        <v>17</v>
      </c>
      <c r="C76" s="37" t="s">
        <v>415</v>
      </c>
      <c r="D76" s="36" t="s">
        <v>42</v>
      </c>
      <c r="E76" s="38" t="s">
        <v>416</v>
      </c>
      <c r="F76" s="39" t="s">
        <v>118</v>
      </c>
      <c r="G76" s="40">
        <v>11.388</v>
      </c>
      <c r="H76" s="41">
        <v>0</v>
      </c>
      <c r="I76" s="42">
        <f>ROUND(G76*H76,P4)</f>
        <v>0</v>
      </c>
      <c r="J76" s="39" t="s">
        <v>45</v>
      </c>
      <c r="O76" s="43">
        <f>I76*0.21</f>
        <v>0</v>
      </c>
      <c r="P76">
        <v>3</v>
      </c>
    </row>
    <row r="77" ht="30">
      <c r="A77" s="36" t="s">
        <v>46</v>
      </c>
      <c r="B77" s="44"/>
      <c r="C77" s="45"/>
      <c r="D77" s="45"/>
      <c r="E77" s="38" t="s">
        <v>417</v>
      </c>
      <c r="F77" s="45"/>
      <c r="G77" s="45"/>
      <c r="H77" s="45"/>
      <c r="I77" s="45"/>
      <c r="J77" s="46"/>
    </row>
    <row r="78">
      <c r="A78" s="36" t="s">
        <v>108</v>
      </c>
      <c r="B78" s="44"/>
      <c r="C78" s="45"/>
      <c r="D78" s="45"/>
      <c r="E78" s="50" t="s">
        <v>525</v>
      </c>
      <c r="F78" s="45"/>
      <c r="G78" s="45"/>
      <c r="H78" s="45"/>
      <c r="I78" s="45"/>
      <c r="J78" s="46"/>
    </row>
    <row r="79" ht="270">
      <c r="A79" s="36" t="s">
        <v>48</v>
      </c>
      <c r="B79" s="44"/>
      <c r="C79" s="45"/>
      <c r="D79" s="45"/>
      <c r="E79" s="38" t="s">
        <v>419</v>
      </c>
      <c r="F79" s="45"/>
      <c r="G79" s="45"/>
      <c r="H79" s="45"/>
      <c r="I79" s="45"/>
      <c r="J79" s="46"/>
    </row>
    <row r="80" ht="30">
      <c r="A80" s="36" t="s">
        <v>40</v>
      </c>
      <c r="B80" s="36">
        <v>18</v>
      </c>
      <c r="C80" s="37" t="s">
        <v>425</v>
      </c>
      <c r="D80" s="36" t="s">
        <v>42</v>
      </c>
      <c r="E80" s="38" t="s">
        <v>426</v>
      </c>
      <c r="F80" s="39" t="s">
        <v>118</v>
      </c>
      <c r="G80" s="40">
        <v>6.8449999999999998</v>
      </c>
      <c r="H80" s="41">
        <v>0</v>
      </c>
      <c r="I80" s="42">
        <f>ROUND(G80*H80,P4)</f>
        <v>0</v>
      </c>
      <c r="J80" s="39" t="s">
        <v>45</v>
      </c>
      <c r="O80" s="43">
        <f>I80*0.21</f>
        <v>0</v>
      </c>
      <c r="P80">
        <v>3</v>
      </c>
    </row>
    <row r="81">
      <c r="A81" s="36" t="s">
        <v>46</v>
      </c>
      <c r="B81" s="44"/>
      <c r="C81" s="45"/>
      <c r="D81" s="45"/>
      <c r="E81" s="38" t="s">
        <v>427</v>
      </c>
      <c r="F81" s="45"/>
      <c r="G81" s="45"/>
      <c r="H81" s="45"/>
      <c r="I81" s="45"/>
      <c r="J81" s="46"/>
    </row>
    <row r="82">
      <c r="A82" s="36" t="s">
        <v>108</v>
      </c>
      <c r="B82" s="44"/>
      <c r="C82" s="45"/>
      <c r="D82" s="45"/>
      <c r="E82" s="50" t="s">
        <v>526</v>
      </c>
      <c r="F82" s="45"/>
      <c r="G82" s="45"/>
      <c r="H82" s="45"/>
      <c r="I82" s="45"/>
      <c r="J82" s="46"/>
    </row>
    <row r="83" ht="300">
      <c r="A83" s="36" t="s">
        <v>48</v>
      </c>
      <c r="B83" s="44"/>
      <c r="C83" s="45"/>
      <c r="D83" s="45"/>
      <c r="E83" s="38" t="s">
        <v>429</v>
      </c>
      <c r="F83" s="45"/>
      <c r="G83" s="45"/>
      <c r="H83" s="45"/>
      <c r="I83" s="45"/>
      <c r="J83" s="46"/>
    </row>
    <row r="84">
      <c r="A84" s="36" t="s">
        <v>40</v>
      </c>
      <c r="B84" s="36">
        <v>19</v>
      </c>
      <c r="C84" s="37" t="s">
        <v>430</v>
      </c>
      <c r="D84" s="36" t="s">
        <v>42</v>
      </c>
      <c r="E84" s="38" t="s">
        <v>431</v>
      </c>
      <c r="F84" s="39" t="s">
        <v>118</v>
      </c>
      <c r="G84" s="40">
        <v>5.9480000000000004</v>
      </c>
      <c r="H84" s="41">
        <v>0</v>
      </c>
      <c r="I84" s="42">
        <f>ROUND(G84*H84,P4)</f>
        <v>0</v>
      </c>
      <c r="J84" s="39" t="s">
        <v>45</v>
      </c>
      <c r="O84" s="43">
        <f>I84*0</f>
        <v>0</v>
      </c>
      <c r="P84">
        <v>1</v>
      </c>
    </row>
    <row r="85">
      <c r="A85" s="36" t="s">
        <v>46</v>
      </c>
      <c r="B85" s="44"/>
      <c r="C85" s="45"/>
      <c r="D85" s="45"/>
      <c r="E85" s="38" t="s">
        <v>432</v>
      </c>
      <c r="F85" s="45"/>
      <c r="G85" s="45"/>
      <c r="H85" s="45"/>
      <c r="I85" s="45"/>
      <c r="J85" s="46"/>
    </row>
    <row r="86">
      <c r="A86" s="36" t="s">
        <v>108</v>
      </c>
      <c r="B86" s="44"/>
      <c r="C86" s="45"/>
      <c r="D86" s="45"/>
      <c r="E86" s="50" t="s">
        <v>527</v>
      </c>
      <c r="F86" s="45"/>
      <c r="G86" s="45"/>
      <c r="H86" s="45"/>
      <c r="I86" s="45"/>
      <c r="J86" s="46"/>
    </row>
    <row r="87" ht="45">
      <c r="A87" s="36" t="s">
        <v>48</v>
      </c>
      <c r="B87" s="44"/>
      <c r="C87" s="45"/>
      <c r="D87" s="45"/>
      <c r="E87" s="38" t="s">
        <v>434</v>
      </c>
      <c r="F87" s="45"/>
      <c r="G87" s="45"/>
      <c r="H87" s="45"/>
      <c r="I87" s="45"/>
      <c r="J87" s="46"/>
    </row>
    <row r="88">
      <c r="A88" s="36" t="s">
        <v>40</v>
      </c>
      <c r="B88" s="36">
        <v>20</v>
      </c>
      <c r="C88" s="37" t="s">
        <v>435</v>
      </c>
      <c r="D88" s="36" t="s">
        <v>42</v>
      </c>
      <c r="E88" s="38" t="s">
        <v>436</v>
      </c>
      <c r="F88" s="39" t="s">
        <v>118</v>
      </c>
      <c r="G88" s="40">
        <v>18.899999999999999</v>
      </c>
      <c r="H88" s="41">
        <v>0</v>
      </c>
      <c r="I88" s="42">
        <f>ROUND(G88*H88,P4)</f>
        <v>0</v>
      </c>
      <c r="J88" s="39" t="s">
        <v>45</v>
      </c>
      <c r="O88" s="43">
        <f>I88*0.21</f>
        <v>0</v>
      </c>
      <c r="P88">
        <v>3</v>
      </c>
    </row>
    <row r="89">
      <c r="A89" s="36" t="s">
        <v>46</v>
      </c>
      <c r="B89" s="44"/>
      <c r="C89" s="45"/>
      <c r="D89" s="45"/>
      <c r="E89" s="38" t="s">
        <v>437</v>
      </c>
      <c r="F89" s="45"/>
      <c r="G89" s="45"/>
      <c r="H89" s="45"/>
      <c r="I89" s="45"/>
      <c r="J89" s="46"/>
    </row>
    <row r="90">
      <c r="A90" s="36" t="s">
        <v>108</v>
      </c>
      <c r="B90" s="44"/>
      <c r="C90" s="45"/>
      <c r="D90" s="45"/>
      <c r="E90" s="50" t="s">
        <v>528</v>
      </c>
      <c r="F90" s="45"/>
      <c r="G90" s="45"/>
      <c r="H90" s="45"/>
      <c r="I90" s="45"/>
      <c r="J90" s="46"/>
    </row>
    <row r="91" ht="45">
      <c r="A91" s="36" t="s">
        <v>48</v>
      </c>
      <c r="B91" s="44"/>
      <c r="C91" s="45"/>
      <c r="D91" s="45"/>
      <c r="E91" s="38" t="s">
        <v>434</v>
      </c>
      <c r="F91" s="45"/>
      <c r="G91" s="45"/>
      <c r="H91" s="45"/>
      <c r="I91" s="45"/>
      <c r="J91" s="46"/>
    </row>
    <row r="92">
      <c r="A92" s="30" t="s">
        <v>37</v>
      </c>
      <c r="B92" s="31"/>
      <c r="C92" s="32" t="s">
        <v>452</v>
      </c>
      <c r="D92" s="33"/>
      <c r="E92" s="30" t="s">
        <v>453</v>
      </c>
      <c r="F92" s="33"/>
      <c r="G92" s="33"/>
      <c r="H92" s="33"/>
      <c r="I92" s="34">
        <f>SUMIFS(I93:I96,A93:A96,"P")</f>
        <v>0</v>
      </c>
      <c r="J92" s="35"/>
    </row>
    <row r="93">
      <c r="A93" s="36" t="s">
        <v>40</v>
      </c>
      <c r="B93" s="36">
        <v>21</v>
      </c>
      <c r="C93" s="37" t="s">
        <v>454</v>
      </c>
      <c r="D93" s="36" t="s">
        <v>42</v>
      </c>
      <c r="E93" s="38" t="s">
        <v>455</v>
      </c>
      <c r="F93" s="39" t="s">
        <v>165</v>
      </c>
      <c r="G93" s="40">
        <v>20</v>
      </c>
      <c r="H93" s="41">
        <v>0</v>
      </c>
      <c r="I93" s="42">
        <f>ROUND(G93*H93,P4)</f>
        <v>0</v>
      </c>
      <c r="J93" s="39" t="s">
        <v>45</v>
      </c>
      <c r="O93" s="43">
        <f>I93*0.21</f>
        <v>0</v>
      </c>
      <c r="P93">
        <v>3</v>
      </c>
    </row>
    <row r="94" ht="30">
      <c r="A94" s="36" t="s">
        <v>46</v>
      </c>
      <c r="B94" s="44"/>
      <c r="C94" s="45"/>
      <c r="D94" s="45"/>
      <c r="E94" s="38" t="s">
        <v>456</v>
      </c>
      <c r="F94" s="45"/>
      <c r="G94" s="45"/>
      <c r="H94" s="45"/>
      <c r="I94" s="45"/>
      <c r="J94" s="46"/>
    </row>
    <row r="95" ht="45">
      <c r="A95" s="36" t="s">
        <v>108</v>
      </c>
      <c r="B95" s="44"/>
      <c r="C95" s="45"/>
      <c r="D95" s="45"/>
      <c r="E95" s="50" t="s">
        <v>457</v>
      </c>
      <c r="F95" s="45"/>
      <c r="G95" s="45"/>
      <c r="H95" s="45"/>
      <c r="I95" s="45"/>
      <c r="J95" s="46"/>
    </row>
    <row r="96" ht="315">
      <c r="A96" s="36" t="s">
        <v>48</v>
      </c>
      <c r="B96" s="47"/>
      <c r="C96" s="48"/>
      <c r="D96" s="48"/>
      <c r="E96" s="38" t="s">
        <v>458</v>
      </c>
      <c r="F96" s="48"/>
      <c r="G96" s="48"/>
      <c r="H96" s="48"/>
      <c r="I96" s="48"/>
      <c r="J96" s="49"/>
    </row>
  </sheetData>
  <sheetProtection sheet="1" objects="1" scenarios="1" spinCount="100000" saltValue="wu/ShoIP5e3VSJVev3pKWxfeSZ05tzWS7daICA+Eobz7ecKj5I7/30cRZ6IUvmkymfn0lerPwJ+Fynm9XQz5MQ==" hashValue="WJfQos4t7l2VTu+6fj8bVBGCRl0anjOuNbhEQUVIWhP2xhG+dAlL5mj/9qe5ykwn6LoJtYgP+eUWYNNjF47csQ==" algorithmName="SHA-512" password="CC05"/>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David Mlčák</dc:creator>
  <cp:lastModifiedBy>David Mlčák</cp:lastModifiedBy>
  <dcterms:created xsi:type="dcterms:W3CDTF">2024-12-12T14:21:25Z</dcterms:created>
  <dcterms:modified xsi:type="dcterms:W3CDTF">2024-12-12T14:21:25Z</dcterms:modified>
</cp:coreProperties>
</file>