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josef_raboch_ksus_cz/Documents/Documents/TSU/OPRAVY 2025/KAPITOLA 12/III-23739 Řevničov/"/>
    </mc:Choice>
  </mc:AlternateContent>
  <xr:revisionPtr revIDLastSave="0" documentId="14_{92925D51-BFA8-4C9B-BEB1-09B4A4002AD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kapitulace" sheetId="1" r:id="rId1"/>
    <sheet name="23739" sheetId="8" r:id="rId2"/>
  </sheets>
  <definedNames>
    <definedName name="_xlnm.Print_Area" localSheetId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8" l="1"/>
  <c r="F17" i="8" l="1"/>
  <c r="F15" i="8"/>
  <c r="F12" i="8"/>
  <c r="F13" i="8"/>
  <c r="F14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 l="1"/>
  <c r="I22" i="1"/>
  <c r="F33" i="8" l="1"/>
  <c r="F34" i="8" s="1"/>
  <c r="C14" i="1"/>
  <c r="C22" i="1" s="1"/>
  <c r="C25" i="1" s="1"/>
  <c r="F25" i="1" s="1"/>
  <c r="I25" i="1" l="1"/>
  <c r="I24" i="1"/>
</calcChain>
</file>

<file path=xl/sharedStrings.xml><?xml version="1.0" encoding="utf-8"?>
<sst xmlns="http://schemas.openxmlformats.org/spreadsheetml/2006/main" count="162" uniqueCount="102">
  <si>
    <t>Krycí list rozpočtu</t>
  </si>
  <si>
    <t>Název stavby:</t>
  </si>
  <si>
    <t>Objednatel:</t>
  </si>
  <si>
    <t>KSÚS Stč kraje přísp. organizace</t>
  </si>
  <si>
    <t>IČ/DIČ:</t>
  </si>
  <si>
    <t>Druh stavby a účel:</t>
  </si>
  <si>
    <t>Projektant:</t>
  </si>
  <si>
    <t xml:space="preserve"> </t>
  </si>
  <si>
    <t>Lokalita:</t>
  </si>
  <si>
    <t>Zhotovitel:</t>
  </si>
  <si>
    <t>Začátek výstavby:</t>
  </si>
  <si>
    <t>Konec výstavby:</t>
  </si>
  <si>
    <t>Položek:</t>
  </si>
  <si>
    <t>JKSO:</t>
  </si>
  <si>
    <t>Zpracoval:</t>
  </si>
  <si>
    <t>Datum:</t>
  </si>
  <si>
    <t>Rozpočtové náklady v Kč</t>
  </si>
  <si>
    <t>A</t>
  </si>
  <si>
    <t>Základní rozpočtové náklady</t>
  </si>
  <si>
    <t>kpl</t>
  </si>
  <si>
    <t>B</t>
  </si>
  <si>
    <t>Doplňkové náklady</t>
  </si>
  <si>
    <t>C</t>
  </si>
  <si>
    <t>Náklady na umístění stavby (NUS)</t>
  </si>
  <si>
    <t>HSV</t>
  </si>
  <si>
    <t>Dodávky</t>
  </si>
  <si>
    <t>m3</t>
  </si>
  <si>
    <t>Práce přesčas</t>
  </si>
  <si>
    <t>Zařízení staveniště</t>
  </si>
  <si>
    <t>m2</t>
  </si>
  <si>
    <t>Montáž</t>
  </si>
  <si>
    <t>Bez pevné podl.</t>
  </si>
  <si>
    <t>Malý rozsah prací</t>
  </si>
  <si>
    <t>PSV</t>
  </si>
  <si>
    <t>Kulturní památka</t>
  </si>
  <si>
    <t>Ztížené podmínky</t>
  </si>
  <si>
    <t>Provozní vlivy</t>
  </si>
  <si>
    <t>"M"</t>
  </si>
  <si>
    <t>Ostatní-DIO</t>
  </si>
  <si>
    <t>NUS z rozpočtu</t>
  </si>
  <si>
    <t>Ostatní materiál</t>
  </si>
  <si>
    <t>Přesun hmot a sutí</t>
  </si>
  <si>
    <t>ZRN celkem</t>
  </si>
  <si>
    <t>DPH 21%</t>
  </si>
  <si>
    <t>DN celkem</t>
  </si>
  <si>
    <t>NUS celkem</t>
  </si>
  <si>
    <t>Základ 0%</t>
  </si>
  <si>
    <t>DPH 0%</t>
  </si>
  <si>
    <t>Celkem bez DPH</t>
  </si>
  <si>
    <t>Základ 21%</t>
  </si>
  <si>
    <t>Celkem včetně DPH</t>
  </si>
  <si>
    <t>Objednatel</t>
  </si>
  <si>
    <t>Zhotovitel</t>
  </si>
  <si>
    <t>Datum, razítko a podpis</t>
  </si>
  <si>
    <t>00066001</t>
  </si>
  <si>
    <t>ČIŠTĚNÍ VOZOVEK SAMOSBĚREM</t>
  </si>
  <si>
    <t>FRÉZOVÁNÍ DRÁŽKY PRŮŘEZU DO 200MM2 V ASFALTOVÉ VOZOVCE</t>
  </si>
  <si>
    <t>TĚSNĚNÍ DILATAČ SPAR ASF ZÁLIVKOU PRŮŘ DO 200MM2</t>
  </si>
  <si>
    <t>014102.R</t>
  </si>
  <si>
    <t>SPOJOVACÍ POSTŘIK ZE SIL. EMULZE DO 0,5KG/M2</t>
  </si>
  <si>
    <t xml:space="preserve">obnova obrusné vrstvy </t>
  </si>
  <si>
    <t>INFILTRAČNÍ POSTŘIK Z EMULZE DO 1,0KG/M2</t>
  </si>
  <si>
    <t>žlutě podbarvená pole vyplní uchazeč</t>
  </si>
  <si>
    <t>Celkem vč. DPH</t>
  </si>
  <si>
    <t>M2</t>
  </si>
  <si>
    <t xml:space="preserve">VODOR DOPRAV ZNAČ PLASTEM STRUKTURÁLNÍ NEHLUČNÉ - DOD A POKLÁDKA - V4, </t>
  </si>
  <si>
    <t>T</t>
  </si>
  <si>
    <t xml:space="preserve">ZPEVNĚNÍ KRAJNIC ZE ŠTĚRKODRTI A  RECYKLOVANÉHO MAT. DO TL. 100MM   (R-materiál frakce 0-22)  </t>
  </si>
  <si>
    <t>M</t>
  </si>
  <si>
    <t>ASFALTOVÝ BETON  PRO LOŽNÍ VRSTVY   ACL 16+,  tl. 60mm</t>
  </si>
  <si>
    <t xml:space="preserve">574E56  </t>
  </si>
  <si>
    <t xml:space="preserve">ÚPRAVA PLÁNĚ SE ZHUTNĚNÍM V HOR I  </t>
  </si>
  <si>
    <t>M3</t>
  </si>
  <si>
    <t>ŘEZÁNÍ ASFALT. KRYTU TL DO 100MM</t>
  </si>
  <si>
    <t xml:space="preserve">DIO  vč. zajištění, zjištění a vytyčení inž. sítí , geodetické zaměření stavby, před a po dokončení, včetně ploch sanací </t>
  </si>
  <si>
    <t>R položka</t>
  </si>
  <si>
    <t>Celkem Kč</t>
  </si>
  <si>
    <t>Kč/MJ</t>
  </si>
  <si>
    <t>Výměra</t>
  </si>
  <si>
    <t>MJ</t>
  </si>
  <si>
    <t>Popis položky</t>
  </si>
  <si>
    <t>Číslo položky</t>
  </si>
  <si>
    <t>OTSKP</t>
  </si>
  <si>
    <t>rozpočet</t>
  </si>
  <si>
    <t xml:space="preserve">Zhotovitel: </t>
  </si>
  <si>
    <r>
      <t xml:space="preserve">Objednatel:  </t>
    </r>
    <r>
      <rPr>
        <b/>
        <sz val="9"/>
        <rFont val="Arial CE"/>
        <family val="2"/>
        <charset val="238"/>
      </rPr>
      <t xml:space="preserve"> </t>
    </r>
    <r>
      <rPr>
        <b/>
        <sz val="12"/>
        <rFont val="Arial CE"/>
        <family val="2"/>
        <charset val="238"/>
      </rPr>
      <t>Krajská správa a údržba silnic Středočeského kraje, příspěvková organizace</t>
    </r>
  </si>
  <si>
    <t xml:space="preserve">staničení silnice  </t>
  </si>
  <si>
    <t xml:space="preserve">Název stavby : </t>
  </si>
  <si>
    <t>ASFALTOVÝ BETON PRO OBRUSNÉ VRSTVY ACO 11+,  tl. 40 mm</t>
  </si>
  <si>
    <t xml:space="preserve">574A34  </t>
  </si>
  <si>
    <t>III/23739 Řevničov</t>
  </si>
  <si>
    <t xml:space="preserve">  v km 16,296 - 21,900, délka úseku 5,631km </t>
  </si>
  <si>
    <t>FRÉZOVÁNÍ ZPEVNĚNÝCH PLOCH ASFALTOVÝCH, v tl. do 100mm , ODVOZ DO 20KM - položka obsahuje odbourání hran frézované plochy v místě napojení  (5200m*5,7m*0,03m)+(2640m2*0,1m)</t>
  </si>
  <si>
    <t xml:space="preserve">ODKOP PRO SPOD STAVBU SILNIC A ŽELEZNIC TŘ. I, ODVOZ DO 20KM (hloubková sanace plochy -300m*1,2m*,015m) </t>
  </si>
  <si>
    <t>VOZOVKOVÉ VRSTVY ZE ŠTĚRKODRTI ŠDa -doplnění konstrukce, tl. 150mm - sanace vozovky (300m*1,2m*0,150m)</t>
  </si>
  <si>
    <t xml:space="preserve">VDZ BARVOU V4 - 12,5 cm , </t>
  </si>
  <si>
    <t>ČIŠTĚNÍ KRAJNIC OD NÁNOSU TL. DO 100MM (5631m x 2 -190mx0,5m)</t>
  </si>
  <si>
    <t>ULOŽENÍ ODPADU ZE STAVBY NA SKLÁDKU s oprávněním k opětovnému využití - recyklační středisko-  zemina s kamenivem  kód  17 05 04    (5536m2*0,1*1,3)+(54m3*2)</t>
  </si>
  <si>
    <t>okr. Rakovník</t>
  </si>
  <si>
    <t>ASFALTOVÝ BETON PRO PODKLADNÍ VRSTVY ACP 16+, TL. 50MM  (5200m*1,2m*2*0,05)</t>
  </si>
  <si>
    <t>DOFRÉZOVÁNÍ ZPEVNĚNÝCH PLOCH ASFALTOVÝCH, v tl. do 50mm , ODVOZ DO 20KM -  (sanace konstr. vozovky v šíři 1,2m - 5200m*1,2m*0,05m*2 )</t>
  </si>
  <si>
    <t>574C06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</si>
</sst>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;\-#,##0.000"/>
  </numFmts>
  <fonts count="35" x14ac:knownFonts="1">
    <font>
      <sz val="8"/>
      <color rgb="FF000000"/>
      <name val="Open Sans"/>
    </font>
    <font>
      <sz val="24"/>
      <name val="Arial"/>
      <family val="2"/>
      <charset val="238"/>
    </font>
    <font>
      <sz val="8"/>
      <name val="Open Sans"/>
      <family val="2"/>
    </font>
    <font>
      <sz val="14"/>
      <color rgb="FF000000"/>
      <name val="Arial"/>
      <family val="2"/>
      <charset val="238"/>
    </font>
    <font>
      <sz val="8"/>
      <name val="Open Sans"/>
      <family val="2"/>
    </font>
    <font>
      <b/>
      <sz val="10"/>
      <color rgb="FF00000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8"/>
      <name val="Arial"/>
      <family val="2"/>
      <charset val="238"/>
    </font>
    <font>
      <b/>
      <sz val="20"/>
      <name val="Arial"/>
      <family val="2"/>
      <charset val="238"/>
    </font>
    <font>
      <b/>
      <sz val="11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name val="Open Sans"/>
      <family val="2"/>
    </font>
    <font>
      <sz val="12"/>
      <color indexed="8"/>
      <name val="Book Antiqua"/>
      <family val="1"/>
      <charset val="238"/>
    </font>
    <font>
      <sz val="8"/>
      <color rgb="FF000000"/>
      <name val="Open Sans"/>
    </font>
    <font>
      <sz val="8"/>
      <name val="MS Sans Serif"/>
      <charset val="1"/>
    </font>
    <font>
      <sz val="12"/>
      <color indexed="8"/>
      <name val="Arial"/>
      <family val="2"/>
      <charset val="238"/>
    </font>
    <font>
      <sz val="11"/>
      <name val="MS Sans Serif"/>
      <charset val="1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7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14"/>
      <name val="Arial CE"/>
      <family val="2"/>
      <charset val="238"/>
    </font>
    <font>
      <strike/>
      <sz val="12"/>
      <name val="Calibri Light"/>
      <family val="2"/>
      <charset val="238"/>
    </font>
    <font>
      <strike/>
      <sz val="8"/>
      <name val="Calibri Light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rgb="FFFFFF00"/>
        <bgColor rgb="FFC0C0C0"/>
      </patternFill>
    </fill>
    <fill>
      <patternFill patternType="solid">
        <fgColor theme="2" tint="-9.9978637043366805E-2"/>
        <bgColor rgb="FFC0C0C0"/>
      </patternFill>
    </fill>
    <fill>
      <patternFill patternType="solid">
        <fgColor theme="2" tint="-9.9978637043366805E-2"/>
        <bgColor indexed="64"/>
      </patternFill>
    </fill>
  </fills>
  <borders count="5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18" fillId="0" borderId="9"/>
    <xf numFmtId="0" fontId="19" fillId="0" borderId="9" applyAlignment="0">
      <alignment vertical="top" wrapText="1"/>
      <protection locked="0"/>
    </xf>
  </cellStyleXfs>
  <cellXfs count="185">
    <xf numFmtId="0" fontId="0" fillId="0" borderId="0" xfId="0" applyAlignment="1">
      <alignment vertical="top"/>
    </xf>
    <xf numFmtId="0" fontId="2" fillId="0" borderId="0" xfId="0" applyFont="1"/>
    <xf numFmtId="0" fontId="10" fillId="0" borderId="7" xfId="0" applyFont="1" applyBorder="1" applyAlignment="1">
      <alignment wrapText="1"/>
    </xf>
    <xf numFmtId="0" fontId="11" fillId="0" borderId="7" xfId="0" applyFont="1" applyBorder="1" applyAlignment="1">
      <alignment vertical="center"/>
    </xf>
    <xf numFmtId="49" fontId="13" fillId="2" borderId="15" xfId="0" applyNumberFormat="1" applyFont="1" applyFill="1" applyBorder="1" applyAlignment="1">
      <alignment horizontal="center" vertical="center"/>
    </xf>
    <xf numFmtId="49" fontId="6" fillId="0" borderId="18" xfId="0" applyNumberFormat="1" applyFont="1" applyBorder="1" applyAlignment="1">
      <alignment horizontal="left" vertical="center"/>
    </xf>
    <xf numFmtId="49" fontId="7" fillId="0" borderId="15" xfId="0" applyNumberFormat="1" applyFont="1" applyBorder="1" applyAlignment="1">
      <alignment horizontal="left" vertical="center"/>
    </xf>
    <xf numFmtId="4" fontId="7" fillId="0" borderId="15" xfId="0" applyNumberFormat="1" applyFont="1" applyBorder="1" applyAlignment="1">
      <alignment horizontal="right" vertical="center"/>
    </xf>
    <xf numFmtId="49" fontId="6" fillId="0" borderId="10" xfId="0" applyNumberFormat="1" applyFont="1" applyBorder="1" applyAlignment="1">
      <alignment horizontal="left" vertical="center"/>
    </xf>
    <xf numFmtId="49" fontId="7" fillId="0" borderId="15" xfId="0" applyNumberFormat="1" applyFont="1" applyBorder="1" applyAlignment="1">
      <alignment horizontal="right" vertical="center"/>
    </xf>
    <xf numFmtId="4" fontId="7" fillId="0" borderId="19" xfId="0" applyNumberFormat="1" applyFont="1" applyBorder="1" applyAlignment="1">
      <alignment horizontal="right" vertical="center"/>
    </xf>
    <xf numFmtId="49" fontId="7" fillId="0" borderId="19" xfId="0" applyNumberFormat="1" applyFont="1" applyBorder="1" applyAlignment="1">
      <alignment horizontal="right" vertical="center"/>
    </xf>
    <xf numFmtId="2" fontId="7" fillId="0" borderId="22" xfId="0" applyNumberFormat="1" applyFont="1" applyBorder="1"/>
    <xf numFmtId="4" fontId="6" fillId="2" borderId="24" xfId="0" applyNumberFormat="1" applyFont="1" applyFill="1" applyBorder="1" applyAlignment="1">
      <alignment horizontal="right" vertical="center"/>
    </xf>
    <xf numFmtId="49" fontId="7" fillId="0" borderId="28" xfId="0" applyNumberFormat="1" applyFont="1" applyBorder="1" applyAlignment="1">
      <alignment horizontal="left" vertical="center"/>
    </xf>
    <xf numFmtId="0" fontId="4" fillId="0" borderId="29" xfId="0" applyFont="1" applyBorder="1" applyAlignment="1">
      <alignment vertical="top"/>
    </xf>
    <xf numFmtId="49" fontId="17" fillId="0" borderId="9" xfId="0" applyNumberFormat="1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9" fillId="0" borderId="9" xfId="2" applyAlignment="1">
      <alignment horizontal="left" vertical="top"/>
      <protection locked="0"/>
    </xf>
    <xf numFmtId="0" fontId="19" fillId="0" borderId="9" xfId="2" applyAlignment="1">
      <alignment horizontal="center" vertical="top"/>
      <protection locked="0"/>
    </xf>
    <xf numFmtId="39" fontId="19" fillId="0" borderId="9" xfId="2" applyNumberFormat="1" applyAlignment="1">
      <alignment horizontal="center" vertical="top"/>
      <protection locked="0"/>
    </xf>
    <xf numFmtId="39" fontId="19" fillId="0" borderId="9" xfId="2" applyNumberFormat="1" applyAlignment="1">
      <alignment horizontal="center" vertical="center"/>
      <protection locked="0"/>
    </xf>
    <xf numFmtId="164" fontId="19" fillId="3" borderId="9" xfId="2" applyNumberFormat="1" applyFill="1" applyAlignment="1">
      <alignment horizontal="center" vertical="center"/>
      <protection locked="0"/>
    </xf>
    <xf numFmtId="0" fontId="19" fillId="0" borderId="9" xfId="2" applyAlignment="1">
      <alignment horizontal="left" vertical="top" wrapText="1"/>
      <protection locked="0"/>
    </xf>
    <xf numFmtId="0" fontId="19" fillId="0" borderId="9" xfId="2" applyAlignment="1">
      <alignment horizontal="left" vertical="center" wrapText="1"/>
      <protection locked="0"/>
    </xf>
    <xf numFmtId="37" fontId="19" fillId="0" borderId="9" xfId="2" applyNumberFormat="1" applyAlignment="1">
      <alignment horizontal="center" vertical="top"/>
      <protection locked="0"/>
    </xf>
    <xf numFmtId="0" fontId="19" fillId="0" borderId="9" xfId="2" applyAlignment="1" applyProtection="1">
      <alignment vertical="top"/>
    </xf>
    <xf numFmtId="37" fontId="19" fillId="4" borderId="9" xfId="2" applyNumberFormat="1" applyFill="1" applyAlignment="1">
      <alignment horizontal="center" vertical="top"/>
      <protection locked="0"/>
    </xf>
    <xf numFmtId="4" fontId="7" fillId="0" borderId="36" xfId="2" applyNumberFormat="1" applyFont="1" applyBorder="1" applyAlignment="1" applyProtection="1">
      <alignment horizontal="center" vertical="center"/>
    </xf>
    <xf numFmtId="4" fontId="20" fillId="3" borderId="37" xfId="2" applyNumberFormat="1" applyFont="1" applyFill="1" applyBorder="1" applyAlignment="1" applyProtection="1">
      <alignment horizontal="center" vertical="center"/>
    </xf>
    <xf numFmtId="0" fontId="7" fillId="0" borderId="37" xfId="2" applyFont="1" applyBorder="1" applyAlignment="1" applyProtection="1">
      <alignment vertical="top"/>
    </xf>
    <xf numFmtId="0" fontId="7" fillId="0" borderId="38" xfId="2" applyFont="1" applyBorder="1" applyAlignment="1" applyProtection="1">
      <alignment vertical="center"/>
    </xf>
    <xf numFmtId="4" fontId="20" fillId="0" borderId="39" xfId="2" applyNumberFormat="1" applyFont="1" applyBorder="1" applyAlignment="1" applyProtection="1">
      <alignment vertical="top"/>
    </xf>
    <xf numFmtId="4" fontId="7" fillId="0" borderId="40" xfId="2" applyNumberFormat="1" applyFont="1" applyBorder="1" applyAlignment="1" applyProtection="1">
      <alignment horizontal="center" vertical="center"/>
    </xf>
    <xf numFmtId="4" fontId="20" fillId="3" borderId="41" xfId="2" applyNumberFormat="1" applyFont="1" applyFill="1" applyBorder="1" applyAlignment="1" applyProtection="1">
      <alignment horizontal="center" vertical="center"/>
    </xf>
    <xf numFmtId="0" fontId="7" fillId="0" borderId="41" xfId="2" applyFont="1" applyBorder="1" applyAlignment="1" applyProtection="1">
      <alignment vertical="top"/>
    </xf>
    <xf numFmtId="0" fontId="7" fillId="0" borderId="42" xfId="2" applyFont="1" applyBorder="1" applyAlignment="1" applyProtection="1">
      <alignment vertical="center"/>
    </xf>
    <xf numFmtId="4" fontId="20" fillId="0" borderId="43" xfId="2" applyNumberFormat="1" applyFont="1" applyBorder="1" applyAlignment="1" applyProtection="1">
      <alignment vertical="top"/>
    </xf>
    <xf numFmtId="4" fontId="7" fillId="0" borderId="44" xfId="2" applyNumberFormat="1" applyFont="1" applyBorder="1" applyAlignment="1" applyProtection="1">
      <alignment horizontal="center" vertical="center"/>
    </xf>
    <xf numFmtId="4" fontId="20" fillId="3" borderId="45" xfId="2" applyNumberFormat="1" applyFont="1" applyFill="1" applyBorder="1" applyAlignment="1" applyProtection="1">
      <alignment horizontal="center" vertical="center"/>
    </xf>
    <xf numFmtId="0" fontId="7" fillId="0" borderId="45" xfId="2" applyFont="1" applyBorder="1" applyAlignment="1" applyProtection="1">
      <alignment vertical="top"/>
    </xf>
    <xf numFmtId="0" fontId="7" fillId="0" borderId="46" xfId="2" applyFont="1" applyBorder="1" applyAlignment="1" applyProtection="1">
      <alignment vertical="center"/>
    </xf>
    <xf numFmtId="4" fontId="20" fillId="0" borderId="47" xfId="2" applyNumberFormat="1" applyFont="1" applyBorder="1" applyAlignment="1" applyProtection="1">
      <alignment vertical="top"/>
    </xf>
    <xf numFmtId="0" fontId="21" fillId="3" borderId="9" xfId="2" applyFont="1" applyFill="1" applyAlignment="1" applyProtection="1">
      <alignment vertical="top"/>
    </xf>
    <xf numFmtId="4" fontId="23" fillId="3" borderId="48" xfId="2" applyNumberFormat="1" applyFont="1" applyFill="1" applyBorder="1" applyAlignment="1" applyProtection="1">
      <alignment horizontal="center" vertical="center"/>
    </xf>
    <xf numFmtId="39" fontId="23" fillId="4" borderId="49" xfId="2" applyNumberFormat="1" applyFont="1" applyFill="1" applyBorder="1" applyAlignment="1" applyProtection="1">
      <alignment horizontal="center" vertical="center"/>
    </xf>
    <xf numFmtId="0" fontId="22" fillId="3" borderId="49" xfId="2" applyFont="1" applyFill="1" applyBorder="1" applyAlignment="1" applyProtection="1">
      <alignment horizontal="center" vertical="center"/>
    </xf>
    <xf numFmtId="0" fontId="22" fillId="3" borderId="49" xfId="2" applyFont="1" applyFill="1" applyBorder="1" applyAlignment="1" applyProtection="1">
      <alignment vertical="center" wrapText="1"/>
    </xf>
    <xf numFmtId="0" fontId="22" fillId="3" borderId="50" xfId="2" applyFont="1" applyFill="1" applyBorder="1" applyAlignment="1" applyProtection="1">
      <alignment horizontal="center" vertical="center"/>
    </xf>
    <xf numFmtId="0" fontId="22" fillId="3" borderId="49" xfId="2" applyFont="1" applyFill="1" applyBorder="1" applyAlignment="1" applyProtection="1">
      <alignment vertical="center"/>
    </xf>
    <xf numFmtId="4" fontId="23" fillId="3" borderId="40" xfId="2" applyNumberFormat="1" applyFont="1" applyFill="1" applyBorder="1" applyAlignment="1" applyProtection="1">
      <alignment horizontal="center" vertical="center"/>
    </xf>
    <xf numFmtId="39" fontId="23" fillId="4" borderId="41" xfId="2" applyNumberFormat="1" applyFont="1" applyFill="1" applyBorder="1" applyAlignment="1" applyProtection="1">
      <alignment horizontal="center" vertical="center"/>
    </xf>
    <xf numFmtId="2" fontId="23" fillId="3" borderId="41" xfId="2" applyNumberFormat="1" applyFont="1" applyFill="1" applyBorder="1" applyAlignment="1" applyProtection="1">
      <alignment horizontal="center" vertical="center"/>
    </xf>
    <xf numFmtId="0" fontId="22" fillId="3" borderId="41" xfId="2" applyFont="1" applyFill="1" applyBorder="1" applyAlignment="1" applyProtection="1">
      <alignment horizontal="center" vertical="center"/>
    </xf>
    <xf numFmtId="0" fontId="22" fillId="3" borderId="41" xfId="2" applyFont="1" applyFill="1" applyBorder="1" applyAlignment="1" applyProtection="1">
      <alignment vertical="center" wrapText="1"/>
    </xf>
    <xf numFmtId="0" fontId="22" fillId="3" borderId="51" xfId="2" applyFont="1" applyFill="1" applyBorder="1" applyAlignment="1" applyProtection="1">
      <alignment horizontal="center" vertical="center"/>
    </xf>
    <xf numFmtId="0" fontId="21" fillId="0" borderId="9" xfId="2" applyFont="1" applyAlignment="1" applyProtection="1">
      <alignment vertical="top"/>
    </xf>
    <xf numFmtId="4" fontId="23" fillId="0" borderId="40" xfId="2" applyNumberFormat="1" applyFont="1" applyBorder="1" applyAlignment="1" applyProtection="1">
      <alignment horizontal="center" vertical="center"/>
    </xf>
    <xf numFmtId="4" fontId="23" fillId="4" borderId="41" xfId="2" applyNumberFormat="1" applyFont="1" applyFill="1" applyBorder="1" applyAlignment="1" applyProtection="1">
      <alignment horizontal="center" vertical="center"/>
    </xf>
    <xf numFmtId="4" fontId="23" fillId="3" borderId="41" xfId="2" applyNumberFormat="1" applyFont="1" applyFill="1" applyBorder="1" applyAlignment="1" applyProtection="1">
      <alignment horizontal="center" vertical="center"/>
    </xf>
    <xf numFmtId="0" fontId="22" fillId="0" borderId="41" xfId="2" applyFont="1" applyBorder="1" applyAlignment="1" applyProtection="1">
      <alignment horizontal="center" vertical="center"/>
    </xf>
    <xf numFmtId="0" fontId="22" fillId="0" borderId="41" xfId="2" applyFont="1" applyBorder="1" applyAlignment="1" applyProtection="1">
      <alignment vertical="center"/>
    </xf>
    <xf numFmtId="0" fontId="22" fillId="0" borderId="51" xfId="2" applyFont="1" applyBorder="1" applyAlignment="1" applyProtection="1">
      <alignment horizontal="center" vertical="center"/>
    </xf>
    <xf numFmtId="1" fontId="22" fillId="0" borderId="51" xfId="2" applyNumberFormat="1" applyFont="1" applyBorder="1" applyAlignment="1" applyProtection="1">
      <alignment horizontal="center" vertical="center" wrapText="1"/>
    </xf>
    <xf numFmtId="49" fontId="22" fillId="0" borderId="51" xfId="2" applyNumberFormat="1" applyFont="1" applyBorder="1" applyAlignment="1" applyProtection="1">
      <alignment horizontal="center" vertical="center"/>
    </xf>
    <xf numFmtId="0" fontId="22" fillId="0" borderId="41" xfId="2" applyFont="1" applyBorder="1" applyAlignment="1" applyProtection="1">
      <alignment vertical="center" wrapText="1"/>
    </xf>
    <xf numFmtId="0" fontId="22" fillId="3" borderId="42" xfId="2" applyFont="1" applyFill="1" applyBorder="1" applyAlignment="1" applyProtection="1">
      <alignment horizontal="center" vertical="center"/>
    </xf>
    <xf numFmtId="4" fontId="23" fillId="0" borderId="44" xfId="2" applyNumberFormat="1" applyFont="1" applyBorder="1" applyAlignment="1" applyProtection="1">
      <alignment horizontal="center" vertical="center"/>
    </xf>
    <xf numFmtId="4" fontId="23" fillId="4" borderId="45" xfId="2" applyNumberFormat="1" applyFont="1" applyFill="1" applyBorder="1" applyAlignment="1" applyProtection="1">
      <alignment horizontal="center" vertical="center"/>
    </xf>
    <xf numFmtId="0" fontId="22" fillId="0" borderId="45" xfId="2" applyFont="1" applyBorder="1" applyAlignment="1" applyProtection="1">
      <alignment horizontal="center" vertical="center"/>
    </xf>
    <xf numFmtId="0" fontId="22" fillId="0" borderId="45" xfId="2" applyFont="1" applyBorder="1" applyAlignment="1" applyProtection="1">
      <alignment vertical="center" wrapText="1"/>
    </xf>
    <xf numFmtId="0" fontId="22" fillId="3" borderId="52" xfId="2" applyFont="1" applyFill="1" applyBorder="1" applyAlignment="1" applyProtection="1">
      <alignment horizontal="center" vertical="center"/>
    </xf>
    <xf numFmtId="0" fontId="7" fillId="6" borderId="53" xfId="2" applyFont="1" applyFill="1" applyBorder="1" applyAlignment="1" applyProtection="1">
      <alignment horizontal="center" vertical="center"/>
    </xf>
    <xf numFmtId="0" fontId="7" fillId="5" borderId="54" xfId="2" applyFont="1" applyFill="1" applyBorder="1" applyAlignment="1" applyProtection="1">
      <alignment horizontal="center" vertical="center"/>
    </xf>
    <xf numFmtId="0" fontId="7" fillId="6" borderId="54" xfId="2" applyFont="1" applyFill="1" applyBorder="1" applyAlignment="1" applyProtection="1">
      <alignment horizontal="center" vertical="center"/>
    </xf>
    <xf numFmtId="0" fontId="7" fillId="6" borderId="55" xfId="2" applyFont="1" applyFill="1" applyBorder="1" applyAlignment="1" applyProtection="1">
      <alignment vertical="center"/>
    </xf>
    <xf numFmtId="0" fontId="7" fillId="6" borderId="56" xfId="2" applyFont="1" applyFill="1" applyBorder="1" applyAlignment="1" applyProtection="1">
      <alignment vertical="top"/>
    </xf>
    <xf numFmtId="0" fontId="24" fillId="0" borderId="9" xfId="2" applyFont="1" applyAlignment="1" applyProtection="1">
      <alignment horizontal="center" vertical="center"/>
    </xf>
    <xf numFmtId="0" fontId="24" fillId="3" borderId="9" xfId="2" applyFont="1" applyFill="1" applyAlignment="1" applyProtection="1">
      <alignment horizontal="center" vertical="center"/>
    </xf>
    <xf numFmtId="0" fontId="24" fillId="0" borderId="9" xfId="2" applyFont="1" applyAlignment="1" applyProtection="1">
      <alignment horizontal="left"/>
    </xf>
    <xf numFmtId="0" fontId="25" fillId="0" borderId="9" xfId="2" applyFont="1" applyAlignment="1" applyProtection="1">
      <alignment horizontal="left" vertical="center"/>
    </xf>
    <xf numFmtId="0" fontId="25" fillId="0" borderId="9" xfId="2" applyFont="1" applyAlignment="1" applyProtection="1">
      <alignment horizontal="left"/>
    </xf>
    <xf numFmtId="39" fontId="25" fillId="0" borderId="9" xfId="2" applyNumberFormat="1" applyFont="1" applyAlignment="1" applyProtection="1">
      <alignment horizontal="center" vertical="center"/>
    </xf>
    <xf numFmtId="14" fontId="25" fillId="3" borderId="9" xfId="2" applyNumberFormat="1" applyFont="1" applyFill="1" applyAlignment="1" applyProtection="1">
      <alignment horizontal="center" vertical="center"/>
    </xf>
    <xf numFmtId="0" fontId="26" fillId="0" borderId="9" xfId="2" applyFont="1" applyAlignment="1" applyProtection="1">
      <alignment horizontal="left" vertical="top" wrapText="1"/>
    </xf>
    <xf numFmtId="0" fontId="25" fillId="0" borderId="9" xfId="2" applyFont="1" applyAlignment="1" applyProtection="1">
      <alignment horizontal="left" vertical="center" wrapText="1"/>
    </xf>
    <xf numFmtId="0" fontId="25" fillId="0" borderId="9" xfId="2" applyFont="1" applyAlignment="1" applyProtection="1">
      <alignment horizontal="center" vertical="center"/>
    </xf>
    <xf numFmtId="0" fontId="25" fillId="3" borderId="9" xfId="2" applyFont="1" applyFill="1" applyAlignment="1" applyProtection="1">
      <alignment horizontal="center" vertical="center"/>
    </xf>
    <xf numFmtId="0" fontId="26" fillId="0" borderId="9" xfId="2" applyFont="1" applyAlignment="1" applyProtection="1">
      <alignment horizontal="left"/>
    </xf>
    <xf numFmtId="39" fontId="24" fillId="0" borderId="9" xfId="2" applyNumberFormat="1" applyFont="1" applyAlignment="1" applyProtection="1">
      <alignment horizontal="center" vertical="center"/>
    </xf>
    <xf numFmtId="164" fontId="29" fillId="3" borderId="9" xfId="2" applyNumberFormat="1" applyFont="1" applyFill="1" applyAlignment="1" applyProtection="1">
      <alignment horizontal="center" vertical="center"/>
    </xf>
    <xf numFmtId="0" fontId="30" fillId="0" borderId="9" xfId="2" applyFont="1" applyAlignment="1" applyProtection="1">
      <alignment horizontal="left" vertical="top" wrapText="1"/>
    </xf>
    <xf numFmtId="0" fontId="24" fillId="0" borderId="9" xfId="2" applyFont="1" applyAlignment="1" applyProtection="1">
      <alignment horizontal="left" vertical="center" wrapText="1"/>
    </xf>
    <xf numFmtId="37" fontId="30" fillId="0" borderId="9" xfId="2" applyNumberFormat="1" applyFont="1" applyAlignment="1" applyProtection="1">
      <alignment horizontal="center" vertical="top"/>
    </xf>
    <xf numFmtId="0" fontId="27" fillId="0" borderId="9" xfId="2" applyFont="1" applyAlignment="1" applyProtection="1">
      <alignment horizontal="center" vertical="center"/>
    </xf>
    <xf numFmtId="0" fontId="27" fillId="3" borderId="9" xfId="2" applyFont="1" applyFill="1" applyAlignment="1" applyProtection="1">
      <alignment horizontal="center" vertical="center"/>
    </xf>
    <xf numFmtId="0" fontId="27" fillId="0" borderId="9" xfId="2" applyFont="1" applyAlignment="1" applyProtection="1">
      <alignment horizontal="left" vertical="center"/>
    </xf>
    <xf numFmtId="0" fontId="27" fillId="0" borderId="9" xfId="2" applyFont="1" applyAlignment="1" applyProtection="1">
      <alignment horizontal="left"/>
    </xf>
    <xf numFmtId="0" fontId="31" fillId="0" borderId="9" xfId="2" applyFont="1" applyAlignment="1" applyProtection="1">
      <alignment horizontal="left"/>
    </xf>
    <xf numFmtId="0" fontId="22" fillId="3" borderId="15" xfId="2" applyFont="1" applyFill="1" applyBorder="1" applyAlignment="1" applyProtection="1">
      <alignment horizontal="left" vertical="center" wrapText="1"/>
    </xf>
    <xf numFmtId="0" fontId="22" fillId="3" borderId="15" xfId="2" applyFont="1" applyFill="1" applyBorder="1" applyAlignment="1" applyProtection="1">
      <alignment horizontal="center" vertical="center"/>
    </xf>
    <xf numFmtId="49" fontId="7" fillId="4" borderId="28" xfId="0" applyNumberFormat="1" applyFont="1" applyFill="1" applyBorder="1" applyAlignment="1">
      <alignment horizontal="left" vertical="center"/>
    </xf>
    <xf numFmtId="0" fontId="0" fillId="4" borderId="0" xfId="0" applyFill="1" applyAlignment="1">
      <alignment vertical="top"/>
    </xf>
    <xf numFmtId="0" fontId="4" fillId="4" borderId="29" xfId="0" applyFont="1" applyFill="1" applyBorder="1" applyAlignment="1">
      <alignment vertical="top"/>
    </xf>
    <xf numFmtId="4" fontId="6" fillId="9" borderId="24" xfId="0" applyNumberFormat="1" applyFont="1" applyFill="1" applyBorder="1" applyAlignment="1">
      <alignment horizontal="right" vertical="center"/>
    </xf>
    <xf numFmtId="4" fontId="27" fillId="5" borderId="9" xfId="2" applyNumberFormat="1" applyFont="1" applyFill="1" applyAlignment="1" applyProtection="1">
      <alignment horizontal="center" vertical="center"/>
    </xf>
    <xf numFmtId="4" fontId="27" fillId="0" borderId="9" xfId="2" applyNumberFormat="1" applyFont="1" applyAlignment="1" applyProtection="1">
      <alignment horizontal="center" vertical="center"/>
    </xf>
    <xf numFmtId="4" fontId="24" fillId="0" borderId="9" xfId="2" applyNumberFormat="1" applyFont="1" applyAlignment="1" applyProtection="1">
      <alignment horizontal="center" vertical="center" wrapText="1"/>
    </xf>
    <xf numFmtId="4" fontId="25" fillId="0" borderId="9" xfId="2" applyNumberFormat="1" applyFont="1" applyAlignment="1" applyProtection="1">
      <alignment horizontal="center" vertical="center"/>
    </xf>
    <xf numFmtId="4" fontId="25" fillId="0" borderId="9" xfId="2" applyNumberFormat="1" applyFont="1" applyAlignment="1" applyProtection="1">
      <alignment horizontal="center" vertical="center" wrapText="1"/>
    </xf>
    <xf numFmtId="4" fontId="24" fillId="0" borderId="9" xfId="2" applyNumberFormat="1" applyFont="1" applyAlignment="1" applyProtection="1">
      <alignment horizontal="center" vertical="center"/>
    </xf>
    <xf numFmtId="4" fontId="19" fillId="0" borderId="9" xfId="2" applyNumberFormat="1" applyAlignment="1">
      <alignment horizontal="center" vertical="center" wrapText="1"/>
      <protection locked="0"/>
    </xf>
    <xf numFmtId="4" fontId="7" fillId="5" borderId="54" xfId="2" applyNumberFormat="1" applyFont="1" applyFill="1" applyBorder="1" applyAlignment="1" applyProtection="1">
      <alignment horizontal="center" vertical="center"/>
    </xf>
    <xf numFmtId="4" fontId="23" fillId="3" borderId="45" xfId="2" applyNumberFormat="1" applyFont="1" applyFill="1" applyBorder="1" applyAlignment="1" applyProtection="1">
      <alignment horizontal="center" vertical="center"/>
    </xf>
    <xf numFmtId="4" fontId="23" fillId="3" borderId="49" xfId="2" applyNumberFormat="1" applyFont="1" applyFill="1" applyBorder="1" applyAlignment="1" applyProtection="1">
      <alignment horizontal="center" vertical="center"/>
    </xf>
    <xf numFmtId="4" fontId="7" fillId="5" borderId="45" xfId="2" applyNumberFormat="1" applyFont="1" applyFill="1" applyBorder="1" applyAlignment="1" applyProtection="1">
      <alignment horizontal="center" vertical="center"/>
    </xf>
    <xf numFmtId="4" fontId="7" fillId="5" borderId="41" xfId="2" applyNumberFormat="1" applyFont="1" applyFill="1" applyBorder="1" applyAlignment="1" applyProtection="1">
      <alignment horizontal="center" vertical="center"/>
    </xf>
    <xf numFmtId="4" fontId="7" fillId="5" borderId="37" xfId="2" applyNumberFormat="1" applyFont="1" applyFill="1" applyBorder="1" applyAlignment="1" applyProtection="1">
      <alignment horizontal="center" vertical="center"/>
    </xf>
    <xf numFmtId="4" fontId="19" fillId="5" borderId="9" xfId="2" applyNumberFormat="1" applyFill="1" applyAlignment="1">
      <alignment horizontal="center" vertical="center" wrapText="1"/>
      <protection locked="0"/>
    </xf>
    <xf numFmtId="0" fontId="22" fillId="0" borderId="9" xfId="2" applyFont="1" applyAlignment="1" applyProtection="1">
      <alignment horizontal="center" vertical="top"/>
    </xf>
    <xf numFmtId="3" fontId="22" fillId="0" borderId="9" xfId="2" applyNumberFormat="1" applyFont="1" applyAlignment="1" applyProtection="1">
      <alignment vertical="top"/>
    </xf>
    <xf numFmtId="0" fontId="22" fillId="0" borderId="9" xfId="2" applyFont="1" applyAlignment="1" applyProtection="1">
      <alignment vertical="top"/>
    </xf>
    <xf numFmtId="4" fontId="33" fillId="0" borderId="15" xfId="0" applyNumberFormat="1" applyFont="1" applyBorder="1" applyAlignment="1">
      <alignment horizontal="right" vertical="center"/>
    </xf>
    <xf numFmtId="49" fontId="33" fillId="0" borderId="15" xfId="0" applyNumberFormat="1" applyFont="1" applyBorder="1" applyAlignment="1">
      <alignment horizontal="right" vertical="center"/>
    </xf>
    <xf numFmtId="49" fontId="15" fillId="0" borderId="30" xfId="0" applyNumberFormat="1" applyFont="1" applyBorder="1" applyAlignment="1">
      <alignment horizontal="left" vertical="center"/>
    </xf>
    <xf numFmtId="0" fontId="4" fillId="0" borderId="31" xfId="0" applyFont="1" applyBorder="1" applyAlignment="1">
      <alignment vertical="top"/>
    </xf>
    <xf numFmtId="0" fontId="4" fillId="0" borderId="32" xfId="0" applyFont="1" applyBorder="1" applyAlignment="1">
      <alignment vertical="top"/>
    </xf>
    <xf numFmtId="49" fontId="15" fillId="4" borderId="30" xfId="0" applyNumberFormat="1" applyFont="1" applyFill="1" applyBorder="1" applyAlignment="1">
      <alignment horizontal="left" vertical="center"/>
    </xf>
    <xf numFmtId="0" fontId="4" fillId="4" borderId="31" xfId="0" applyFont="1" applyFill="1" applyBorder="1" applyAlignment="1">
      <alignment vertical="top"/>
    </xf>
    <xf numFmtId="0" fontId="4" fillId="4" borderId="32" xfId="0" applyFont="1" applyFill="1" applyBorder="1" applyAlignment="1">
      <alignment vertical="top"/>
    </xf>
    <xf numFmtId="49" fontId="7" fillId="0" borderId="25" xfId="0" applyNumberFormat="1" applyFont="1" applyBorder="1" applyAlignment="1">
      <alignment horizontal="left" vertical="center"/>
    </xf>
    <xf numFmtId="0" fontId="4" fillId="0" borderId="26" xfId="0" applyFont="1" applyBorder="1" applyAlignment="1">
      <alignment vertical="top"/>
    </xf>
    <xf numFmtId="0" fontId="4" fillId="0" borderId="27" xfId="0" applyFont="1" applyBorder="1" applyAlignment="1">
      <alignment vertical="top"/>
    </xf>
    <xf numFmtId="49" fontId="15" fillId="0" borderId="25" xfId="0" applyNumberFormat="1" applyFont="1" applyBorder="1" applyAlignment="1">
      <alignment horizontal="left" vertical="center"/>
    </xf>
    <xf numFmtId="49" fontId="7" fillId="4" borderId="25" xfId="0" applyNumberFormat="1" applyFont="1" applyFill="1" applyBorder="1" applyAlignment="1">
      <alignment horizontal="left" vertical="center"/>
    </xf>
    <xf numFmtId="0" fontId="4" fillId="4" borderId="26" xfId="0" applyFont="1" applyFill="1" applyBorder="1" applyAlignment="1">
      <alignment vertical="top"/>
    </xf>
    <xf numFmtId="0" fontId="4" fillId="4" borderId="27" xfId="0" applyFont="1" applyFill="1" applyBorder="1" applyAlignment="1">
      <alignment vertical="top"/>
    </xf>
    <xf numFmtId="49" fontId="7" fillId="0" borderId="28" xfId="0" applyNumberFormat="1" applyFont="1" applyBorder="1" applyAlignment="1">
      <alignment horizontal="left" vertical="center"/>
    </xf>
    <xf numFmtId="0" fontId="0" fillId="0" borderId="0" xfId="0" applyAlignment="1">
      <alignment vertical="top"/>
    </xf>
    <xf numFmtId="0" fontId="4" fillId="0" borderId="29" xfId="0" applyFont="1" applyBorder="1" applyAlignment="1">
      <alignment vertical="top"/>
    </xf>
    <xf numFmtId="49" fontId="17" fillId="0" borderId="33" xfId="0" applyNumberFormat="1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34" xfId="0" applyFont="1" applyBorder="1" applyAlignment="1">
      <alignment horizontal="left" vertical="center"/>
    </xf>
    <xf numFmtId="49" fontId="17" fillId="4" borderId="33" xfId="0" applyNumberFormat="1" applyFont="1" applyFill="1" applyBorder="1" applyAlignment="1">
      <alignment horizontal="left" vertical="center"/>
    </xf>
    <xf numFmtId="0" fontId="17" fillId="4" borderId="9" xfId="0" applyFont="1" applyFill="1" applyBorder="1" applyAlignment="1">
      <alignment horizontal="left" vertical="center"/>
    </xf>
    <xf numFmtId="0" fontId="17" fillId="4" borderId="35" xfId="0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49" fontId="5" fillId="7" borderId="9" xfId="0" applyNumberFormat="1" applyFont="1" applyFill="1" applyBorder="1" applyAlignment="1">
      <alignment horizontal="left" vertical="center" wrapText="1"/>
    </xf>
    <xf numFmtId="49" fontId="8" fillId="3" borderId="9" xfId="0" applyNumberFormat="1" applyFont="1" applyFill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6" fillId="0" borderId="16" xfId="0" applyNumberFormat="1" applyFont="1" applyBorder="1" applyAlignment="1">
      <alignment horizontal="left" vertical="center"/>
    </xf>
    <xf numFmtId="0" fontId="4" fillId="0" borderId="17" xfId="0" applyFont="1" applyBorder="1" applyAlignment="1">
      <alignment vertical="top"/>
    </xf>
    <xf numFmtId="49" fontId="6" fillId="2" borderId="16" xfId="0" applyNumberFormat="1" applyFont="1" applyFill="1" applyBorder="1" applyAlignment="1">
      <alignment horizontal="left" vertical="center"/>
    </xf>
    <xf numFmtId="0" fontId="4" fillId="0" borderId="23" xfId="0" applyFont="1" applyBorder="1" applyAlignment="1">
      <alignment vertical="top"/>
    </xf>
    <xf numFmtId="49" fontId="6" fillId="9" borderId="16" xfId="0" applyNumberFormat="1" applyFont="1" applyFill="1" applyBorder="1" applyAlignment="1">
      <alignment horizontal="left" vertical="center"/>
    </xf>
    <xf numFmtId="0" fontId="4" fillId="10" borderId="23" xfId="0" applyFont="1" applyFill="1" applyBorder="1" applyAlignment="1">
      <alignment vertical="top"/>
    </xf>
    <xf numFmtId="49" fontId="6" fillId="0" borderId="20" xfId="0" applyNumberFormat="1" applyFont="1" applyBorder="1" applyAlignment="1">
      <alignment horizontal="left" vertical="center"/>
    </xf>
    <xf numFmtId="0" fontId="4" fillId="0" borderId="21" xfId="0" applyFont="1" applyBorder="1" applyAlignment="1">
      <alignment vertical="top"/>
    </xf>
    <xf numFmtId="49" fontId="12" fillId="0" borderId="0" xfId="0" applyNumberFormat="1" applyFont="1" applyAlignment="1">
      <alignment horizontal="center" vertical="center"/>
    </xf>
    <xf numFmtId="49" fontId="33" fillId="0" borderId="16" xfId="0" applyNumberFormat="1" applyFont="1" applyBorder="1" applyAlignment="1">
      <alignment horizontal="left" vertical="center"/>
    </xf>
    <xf numFmtId="0" fontId="34" fillId="0" borderId="17" xfId="0" applyFont="1" applyBorder="1" applyAlignment="1">
      <alignment vertical="top"/>
    </xf>
    <xf numFmtId="0" fontId="4" fillId="0" borderId="13" xfId="0" applyFont="1" applyBorder="1" applyAlignment="1">
      <alignment vertical="top"/>
    </xf>
    <xf numFmtId="14" fontId="2" fillId="8" borderId="11" xfId="0" applyNumberFormat="1" applyFont="1" applyFill="1" applyBorder="1" applyAlignment="1">
      <alignment horizontal="left"/>
    </xf>
    <xf numFmtId="0" fontId="4" fillId="4" borderId="14" xfId="0" applyFont="1" applyFill="1" applyBorder="1" applyAlignment="1">
      <alignment vertical="top"/>
    </xf>
    <xf numFmtId="49" fontId="2" fillId="0" borderId="4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16" fillId="0" borderId="3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top"/>
    </xf>
    <xf numFmtId="0" fontId="4" fillId="0" borderId="12" xfId="0" applyFont="1" applyBorder="1" applyAlignment="1">
      <alignment vertical="top"/>
    </xf>
    <xf numFmtId="49" fontId="14" fillId="0" borderId="16" xfId="0" applyNumberFormat="1" applyFont="1" applyBorder="1" applyAlignment="1">
      <alignment horizontal="left" vertical="center"/>
    </xf>
    <xf numFmtId="49" fontId="2" fillId="0" borderId="7" xfId="0" applyNumberFormat="1" applyFont="1" applyBorder="1" applyAlignment="1">
      <alignment horizontal="left" vertical="center"/>
    </xf>
    <xf numFmtId="0" fontId="4" fillId="0" borderId="7" xfId="0" applyFont="1" applyBorder="1" applyAlignment="1">
      <alignment vertical="top"/>
    </xf>
    <xf numFmtId="49" fontId="2" fillId="7" borderId="9" xfId="0" applyNumberFormat="1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vertical="top"/>
    </xf>
    <xf numFmtId="49" fontId="9" fillId="8" borderId="8" xfId="0" applyNumberFormat="1" applyFont="1" applyFill="1" applyBorder="1" applyAlignment="1">
      <alignment horizontal="left" vertical="center"/>
    </xf>
    <xf numFmtId="0" fontId="4" fillId="4" borderId="9" xfId="0" applyFont="1" applyFill="1" applyBorder="1" applyAlignment="1">
      <alignment vertical="top"/>
    </xf>
    <xf numFmtId="0" fontId="4" fillId="4" borderId="5" xfId="0" applyFont="1" applyFill="1" applyBorder="1" applyAlignment="1">
      <alignment vertical="top"/>
    </xf>
    <xf numFmtId="0" fontId="4" fillId="4" borderId="6" xfId="0" applyFont="1" applyFill="1" applyBorder="1" applyAlignment="1">
      <alignment vertical="top"/>
    </xf>
    <xf numFmtId="49" fontId="7" fillId="0" borderId="16" xfId="0" applyNumberFormat="1" applyFont="1" applyBorder="1" applyAlignment="1">
      <alignment horizontal="left" vertical="center"/>
    </xf>
    <xf numFmtId="49" fontId="7" fillId="0" borderId="20" xfId="0" applyNumberFormat="1" applyFont="1" applyBorder="1" applyAlignment="1">
      <alignment horizontal="left" vertical="center"/>
    </xf>
    <xf numFmtId="0" fontId="32" fillId="0" borderId="9" xfId="2" applyFont="1" applyAlignment="1" applyProtection="1">
      <alignment horizontal="center" vertical="center"/>
    </xf>
  </cellXfs>
  <cellStyles count="3">
    <cellStyle name="Normální" xfId="0" builtinId="0"/>
    <cellStyle name="Normální 2" xfId="1" xr:uid="{AB37A08C-8AC7-4D52-AC33-53A493AD7CAE}"/>
    <cellStyle name="Normální 3" xfId="2" xr:uid="{573092E0-EEB8-487C-95AB-F66B8C961B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2</xdr:col>
      <xdr:colOff>871202</xdr:colOff>
      <xdr:row>29</xdr:row>
      <xdr:rowOff>16822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62625"/>
          <a:ext cx="2719052" cy="6645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workbookViewId="0">
      <selection activeCell="F33" sqref="F33"/>
    </sheetView>
  </sheetViews>
  <sheetFormatPr defaultColWidth="16.83203125" defaultRowHeight="15" customHeight="1" x14ac:dyDescent="0.25"/>
  <cols>
    <col min="1" max="1" width="14" customWidth="1"/>
    <col min="2" max="2" width="18.33203125" customWidth="1"/>
    <col min="3" max="3" width="23.1640625" customWidth="1"/>
    <col min="4" max="4" width="14" customWidth="1"/>
    <col min="5" max="5" width="20.6640625" customWidth="1"/>
    <col min="6" max="6" width="23.6640625" customWidth="1"/>
    <col min="7" max="7" width="24.1640625" customWidth="1"/>
    <col min="8" max="8" width="18" customWidth="1"/>
    <col min="9" max="9" width="30.33203125" customWidth="1"/>
    <col min="10" max="10" width="43.1640625" customWidth="1"/>
    <col min="11" max="26" width="15.6640625" customWidth="1"/>
  </cols>
  <sheetData>
    <row r="1" spans="1:9" ht="22.5" customHeight="1" x14ac:dyDescent="0.25">
      <c r="A1" s="169" t="s">
        <v>0</v>
      </c>
      <c r="B1" s="138"/>
      <c r="C1" s="138"/>
      <c r="D1" s="138"/>
      <c r="E1" s="138"/>
      <c r="F1" s="138"/>
      <c r="G1" s="138"/>
      <c r="H1" s="138"/>
      <c r="I1" s="138"/>
    </row>
    <row r="2" spans="1:9" ht="12.75" x14ac:dyDescent="0.25">
      <c r="A2" s="146" t="s">
        <v>1</v>
      </c>
      <c r="B2" s="147"/>
      <c r="C2" s="149" t="s">
        <v>90</v>
      </c>
      <c r="D2" s="149"/>
      <c r="E2" s="151" t="s">
        <v>2</v>
      </c>
      <c r="F2" s="152" t="s">
        <v>3</v>
      </c>
      <c r="G2" s="147"/>
      <c r="H2" s="151" t="s">
        <v>4</v>
      </c>
      <c r="I2" s="170" t="s">
        <v>54</v>
      </c>
    </row>
    <row r="3" spans="1:9" ht="33" customHeight="1" x14ac:dyDescent="0.25">
      <c r="A3" s="148"/>
      <c r="B3" s="138"/>
      <c r="C3" s="149"/>
      <c r="D3" s="149"/>
      <c r="E3" s="138"/>
      <c r="F3" s="138"/>
      <c r="G3" s="138"/>
      <c r="H3" s="138"/>
      <c r="I3" s="171"/>
    </row>
    <row r="4" spans="1:9" ht="13.5" customHeight="1" x14ac:dyDescent="0.25">
      <c r="A4" s="168" t="s">
        <v>5</v>
      </c>
      <c r="B4" s="138"/>
      <c r="C4" s="150" t="s">
        <v>60</v>
      </c>
      <c r="D4" s="150"/>
      <c r="E4" s="153" t="s">
        <v>6</v>
      </c>
      <c r="F4" s="153"/>
      <c r="G4" s="138"/>
      <c r="H4" s="153" t="s">
        <v>4</v>
      </c>
      <c r="I4" s="174" t="s">
        <v>7</v>
      </c>
    </row>
    <row r="5" spans="1:9" ht="12.75" x14ac:dyDescent="0.25">
      <c r="A5" s="148"/>
      <c r="B5" s="138"/>
      <c r="C5" s="150"/>
      <c r="D5" s="150"/>
      <c r="E5" s="138"/>
      <c r="F5" s="138"/>
      <c r="G5" s="138"/>
      <c r="H5" s="138"/>
      <c r="I5" s="175"/>
    </row>
    <row r="6" spans="1:9" ht="13.5" customHeight="1" x14ac:dyDescent="0.25">
      <c r="A6" s="168" t="s">
        <v>8</v>
      </c>
      <c r="B6" s="138"/>
      <c r="C6" s="176" t="s">
        <v>98</v>
      </c>
      <c r="D6" s="177"/>
      <c r="E6" s="153" t="s">
        <v>9</v>
      </c>
      <c r="F6" s="178"/>
      <c r="G6" s="179"/>
      <c r="H6" s="153" t="s">
        <v>4</v>
      </c>
      <c r="I6" s="174"/>
    </row>
    <row r="7" spans="1:9" ht="19.5" customHeight="1" x14ac:dyDescent="0.25">
      <c r="A7" s="148"/>
      <c r="B7" s="138"/>
      <c r="C7" s="177"/>
      <c r="D7" s="177"/>
      <c r="E7" s="138"/>
      <c r="F7" s="180"/>
      <c r="G7" s="181"/>
      <c r="H7" s="138"/>
      <c r="I7" s="175"/>
    </row>
    <row r="8" spans="1:9" ht="18" customHeight="1" x14ac:dyDescent="0.25">
      <c r="A8" s="168" t="s">
        <v>10</v>
      </c>
      <c r="B8" s="138"/>
      <c r="C8" s="153"/>
      <c r="D8" s="138"/>
      <c r="E8" s="153" t="s">
        <v>11</v>
      </c>
      <c r="F8" s="153"/>
      <c r="G8" s="138"/>
      <c r="H8" s="153" t="s">
        <v>12</v>
      </c>
      <c r="I8" s="2"/>
    </row>
    <row r="9" spans="1:9" ht="18" customHeight="1" x14ac:dyDescent="0.25">
      <c r="A9" s="148"/>
      <c r="B9" s="138"/>
      <c r="C9" s="138"/>
      <c r="D9" s="138"/>
      <c r="E9" s="138"/>
      <c r="F9" s="138"/>
      <c r="G9" s="138"/>
      <c r="H9" s="138"/>
      <c r="I9" s="3"/>
    </row>
    <row r="10" spans="1:9" ht="18" customHeight="1" x14ac:dyDescent="0.25">
      <c r="A10" s="168" t="s">
        <v>13</v>
      </c>
      <c r="B10" s="138"/>
      <c r="C10" s="153" t="s">
        <v>7</v>
      </c>
      <c r="D10" s="138"/>
      <c r="E10" s="153" t="s">
        <v>14</v>
      </c>
      <c r="F10" s="153"/>
      <c r="G10" s="138"/>
      <c r="H10" s="153" t="s">
        <v>15</v>
      </c>
      <c r="I10" s="166" t="s">
        <v>7</v>
      </c>
    </row>
    <row r="11" spans="1:9" ht="18" customHeight="1" x14ac:dyDescent="0.25">
      <c r="A11" s="172"/>
      <c r="B11" s="165"/>
      <c r="C11" s="165"/>
      <c r="D11" s="165"/>
      <c r="E11" s="165"/>
      <c r="F11" s="165"/>
      <c r="G11" s="165"/>
      <c r="H11" s="165"/>
      <c r="I11" s="167"/>
    </row>
    <row r="12" spans="1:9" ht="18" customHeight="1" x14ac:dyDescent="0.25">
      <c r="A12" s="162" t="s">
        <v>16</v>
      </c>
      <c r="B12" s="138"/>
      <c r="C12" s="138"/>
      <c r="D12" s="138"/>
      <c r="E12" s="138"/>
      <c r="F12" s="138"/>
      <c r="G12" s="138"/>
      <c r="H12" s="138"/>
      <c r="I12" s="138"/>
    </row>
    <row r="13" spans="1:9" ht="18" customHeight="1" x14ac:dyDescent="0.25">
      <c r="A13" s="4" t="s">
        <v>17</v>
      </c>
      <c r="B13" s="173" t="s">
        <v>18</v>
      </c>
      <c r="C13" s="155"/>
      <c r="D13" s="4" t="s">
        <v>20</v>
      </c>
      <c r="E13" s="173" t="s">
        <v>21</v>
      </c>
      <c r="F13" s="155"/>
      <c r="G13" s="4" t="s">
        <v>22</v>
      </c>
      <c r="H13" s="173" t="s">
        <v>23</v>
      </c>
      <c r="I13" s="155"/>
    </row>
    <row r="14" spans="1:9" ht="29.25" customHeight="1" x14ac:dyDescent="0.25">
      <c r="A14" s="5" t="s">
        <v>24</v>
      </c>
      <c r="B14" s="6" t="s">
        <v>25</v>
      </c>
      <c r="C14" s="7">
        <f>'23739'!F32</f>
        <v>0</v>
      </c>
      <c r="D14" s="163" t="s">
        <v>27</v>
      </c>
      <c r="E14" s="164"/>
      <c r="F14" s="122">
        <v>0</v>
      </c>
      <c r="G14" s="163" t="s">
        <v>28</v>
      </c>
      <c r="H14" s="164"/>
      <c r="I14" s="7"/>
    </row>
    <row r="15" spans="1:9" ht="29.25" customHeight="1" x14ac:dyDescent="0.25">
      <c r="A15" s="8" t="s">
        <v>7</v>
      </c>
      <c r="B15" s="6" t="s">
        <v>30</v>
      </c>
      <c r="C15" s="7">
        <v>0</v>
      </c>
      <c r="D15" s="163" t="s">
        <v>31</v>
      </c>
      <c r="E15" s="164"/>
      <c r="F15" s="122">
        <v>0</v>
      </c>
      <c r="G15" s="163" t="s">
        <v>32</v>
      </c>
      <c r="H15" s="164"/>
      <c r="I15" s="7"/>
    </row>
    <row r="16" spans="1:9" ht="18" customHeight="1" x14ac:dyDescent="0.25">
      <c r="A16" s="5" t="s">
        <v>33</v>
      </c>
      <c r="B16" s="6" t="s">
        <v>25</v>
      </c>
      <c r="C16" s="7">
        <v>0</v>
      </c>
      <c r="D16" s="163" t="s">
        <v>34</v>
      </c>
      <c r="E16" s="164"/>
      <c r="F16" s="122">
        <v>0</v>
      </c>
      <c r="G16" s="163" t="s">
        <v>35</v>
      </c>
      <c r="H16" s="164"/>
      <c r="I16" s="7"/>
    </row>
    <row r="17" spans="1:9" ht="16.5" customHeight="1" x14ac:dyDescent="0.25">
      <c r="A17" s="8" t="s">
        <v>7</v>
      </c>
      <c r="B17" s="6" t="s">
        <v>30</v>
      </c>
      <c r="C17" s="7">
        <v>0</v>
      </c>
      <c r="D17" s="163" t="s">
        <v>7</v>
      </c>
      <c r="E17" s="164"/>
      <c r="F17" s="123" t="s">
        <v>7</v>
      </c>
      <c r="G17" s="163" t="s">
        <v>36</v>
      </c>
      <c r="H17" s="164"/>
      <c r="I17" s="7"/>
    </row>
    <row r="18" spans="1:9" ht="16.5" customHeight="1" x14ac:dyDescent="0.25">
      <c r="A18" s="5" t="s">
        <v>37</v>
      </c>
      <c r="B18" s="6" t="s">
        <v>25</v>
      </c>
      <c r="C18" s="7">
        <v>0</v>
      </c>
      <c r="D18" s="163" t="s">
        <v>7</v>
      </c>
      <c r="E18" s="164"/>
      <c r="F18" s="123" t="s">
        <v>7</v>
      </c>
      <c r="G18" s="163" t="s">
        <v>38</v>
      </c>
      <c r="H18" s="164"/>
      <c r="I18" s="7"/>
    </row>
    <row r="19" spans="1:9" ht="16.5" customHeight="1" x14ac:dyDescent="0.25">
      <c r="A19" s="8" t="s">
        <v>7</v>
      </c>
      <c r="B19" s="6" t="s">
        <v>30</v>
      </c>
      <c r="C19" s="7">
        <v>0</v>
      </c>
      <c r="D19" s="163" t="s">
        <v>7</v>
      </c>
      <c r="E19" s="164"/>
      <c r="F19" s="123" t="s">
        <v>7</v>
      </c>
      <c r="G19" s="163" t="s">
        <v>39</v>
      </c>
      <c r="H19" s="164"/>
      <c r="I19" s="7"/>
    </row>
    <row r="20" spans="1:9" ht="13.5" customHeight="1" x14ac:dyDescent="0.25">
      <c r="A20" s="154" t="s">
        <v>40</v>
      </c>
      <c r="B20" s="155"/>
      <c r="C20" s="7">
        <v>0</v>
      </c>
      <c r="D20" s="182" t="s">
        <v>7</v>
      </c>
      <c r="E20" s="155"/>
      <c r="F20" s="9" t="s">
        <v>7</v>
      </c>
      <c r="G20" s="182" t="s">
        <v>7</v>
      </c>
      <c r="H20" s="155"/>
      <c r="I20" s="9" t="s">
        <v>7</v>
      </c>
    </row>
    <row r="21" spans="1:9" ht="13.5" customHeight="1" x14ac:dyDescent="0.25">
      <c r="A21" s="160" t="s">
        <v>41</v>
      </c>
      <c r="B21" s="161"/>
      <c r="C21" s="10">
        <v>0</v>
      </c>
      <c r="D21" s="183" t="s">
        <v>7</v>
      </c>
      <c r="E21" s="161"/>
      <c r="F21" s="11" t="s">
        <v>7</v>
      </c>
      <c r="G21" s="183" t="s">
        <v>7</v>
      </c>
      <c r="H21" s="161"/>
      <c r="I21" s="11" t="s">
        <v>7</v>
      </c>
    </row>
    <row r="22" spans="1:9" ht="20.25" customHeight="1" x14ac:dyDescent="0.2">
      <c r="A22" s="154" t="s">
        <v>42</v>
      </c>
      <c r="B22" s="155"/>
      <c r="C22" s="7">
        <f>SUM(C14:C21)</f>
        <v>0</v>
      </c>
      <c r="D22" s="154" t="s">
        <v>44</v>
      </c>
      <c r="E22" s="155"/>
      <c r="F22" s="7">
        <v>0</v>
      </c>
      <c r="G22" s="154" t="s">
        <v>45</v>
      </c>
      <c r="H22" s="155"/>
      <c r="I22" s="12">
        <f>SUM(I14:I19)</f>
        <v>0</v>
      </c>
    </row>
    <row r="23" spans="1:9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ht="15" customHeight="1" x14ac:dyDescent="0.25">
      <c r="A24" s="156" t="s">
        <v>46</v>
      </c>
      <c r="B24" s="157"/>
      <c r="C24" s="13">
        <v>0</v>
      </c>
      <c r="D24" s="156" t="s">
        <v>47</v>
      </c>
      <c r="E24" s="157"/>
      <c r="F24" s="13">
        <v>0</v>
      </c>
      <c r="G24" s="156" t="s">
        <v>48</v>
      </c>
      <c r="H24" s="157"/>
      <c r="I24" s="13">
        <f>C25</f>
        <v>0</v>
      </c>
    </row>
    <row r="25" spans="1:9" ht="13.5" customHeight="1" x14ac:dyDescent="0.25">
      <c r="A25" s="156" t="s">
        <v>49</v>
      </c>
      <c r="B25" s="157"/>
      <c r="C25" s="13">
        <f>C22+I22</f>
        <v>0</v>
      </c>
      <c r="D25" s="156" t="s">
        <v>43</v>
      </c>
      <c r="E25" s="157"/>
      <c r="F25" s="13">
        <f>ROUND(C25*(21/100),2)</f>
        <v>0</v>
      </c>
      <c r="G25" s="158" t="s">
        <v>50</v>
      </c>
      <c r="H25" s="159"/>
      <c r="I25" s="104">
        <f>SUM(C25:F25)</f>
        <v>0</v>
      </c>
    </row>
    <row r="26" spans="1:9" ht="13.5" customHeight="1" x14ac:dyDescent="0.25">
      <c r="A26" s="130" t="s">
        <v>7</v>
      </c>
      <c r="B26" s="131"/>
      <c r="C26" s="132"/>
      <c r="D26" s="133" t="s">
        <v>51</v>
      </c>
      <c r="E26" s="131"/>
      <c r="F26" s="132"/>
      <c r="G26" s="134" t="s">
        <v>52</v>
      </c>
      <c r="H26" s="135"/>
      <c r="I26" s="136"/>
    </row>
    <row r="27" spans="1:9" ht="13.5" customHeight="1" x14ac:dyDescent="0.25">
      <c r="A27" s="137"/>
      <c r="B27" s="138"/>
      <c r="C27" s="139"/>
      <c r="D27" s="140" t="s">
        <v>7</v>
      </c>
      <c r="E27" s="141"/>
      <c r="F27" s="142"/>
      <c r="G27" s="143" t="s">
        <v>7</v>
      </c>
      <c r="H27" s="144"/>
      <c r="I27" s="145"/>
    </row>
    <row r="28" spans="1:9" ht="12" customHeight="1" x14ac:dyDescent="0.25">
      <c r="A28" s="137"/>
      <c r="B28" s="138"/>
      <c r="C28" s="139"/>
      <c r="D28" s="140" t="s">
        <v>7</v>
      </c>
      <c r="E28" s="141"/>
      <c r="F28" s="142"/>
      <c r="G28" s="143" t="s">
        <v>7</v>
      </c>
      <c r="H28" s="144"/>
      <c r="I28" s="145"/>
    </row>
    <row r="29" spans="1:9" ht="12" customHeight="1" x14ac:dyDescent="0.25">
      <c r="A29" s="14"/>
      <c r="C29" s="15"/>
      <c r="D29" s="16"/>
      <c r="E29" s="17"/>
      <c r="F29" s="17"/>
      <c r="G29" s="101"/>
      <c r="H29" s="102"/>
      <c r="I29" s="103"/>
    </row>
    <row r="30" spans="1:9" ht="12.75" customHeight="1" x14ac:dyDescent="0.25">
      <c r="A30" s="124" t="s">
        <v>7</v>
      </c>
      <c r="B30" s="125"/>
      <c r="C30" s="126"/>
      <c r="D30" s="124" t="s">
        <v>53</v>
      </c>
      <c r="E30" s="125"/>
      <c r="F30" s="126"/>
      <c r="G30" s="127" t="s">
        <v>53</v>
      </c>
      <c r="H30" s="128"/>
      <c r="I30" s="129"/>
    </row>
  </sheetData>
  <mergeCells count="73">
    <mergeCell ref="G14:H14"/>
    <mergeCell ref="H13:I13"/>
    <mergeCell ref="G15:H15"/>
    <mergeCell ref="G16:H16"/>
    <mergeCell ref="G17:H17"/>
    <mergeCell ref="D18:E18"/>
    <mergeCell ref="D19:E19"/>
    <mergeCell ref="D20:E20"/>
    <mergeCell ref="D21:E21"/>
    <mergeCell ref="G18:H18"/>
    <mergeCell ref="G19:H19"/>
    <mergeCell ref="G20:H20"/>
    <mergeCell ref="G21:H21"/>
    <mergeCell ref="A25:B25"/>
    <mergeCell ref="A4:B5"/>
    <mergeCell ref="A8:B9"/>
    <mergeCell ref="A1:I1"/>
    <mergeCell ref="H6:H7"/>
    <mergeCell ref="H2:H3"/>
    <mergeCell ref="I2:I3"/>
    <mergeCell ref="A10:B11"/>
    <mergeCell ref="B13:C13"/>
    <mergeCell ref="I4:I5"/>
    <mergeCell ref="I6:I7"/>
    <mergeCell ref="A6:B7"/>
    <mergeCell ref="C6:D7"/>
    <mergeCell ref="E6:E7"/>
    <mergeCell ref="F6:G7"/>
    <mergeCell ref="E13:F13"/>
    <mergeCell ref="A12:I12"/>
    <mergeCell ref="F4:G5"/>
    <mergeCell ref="H4:H5"/>
    <mergeCell ref="D16:E16"/>
    <mergeCell ref="D17:E17"/>
    <mergeCell ref="F10:G11"/>
    <mergeCell ref="D14:E14"/>
    <mergeCell ref="C8:D9"/>
    <mergeCell ref="E8:E9"/>
    <mergeCell ref="C10:D11"/>
    <mergeCell ref="E10:E11"/>
    <mergeCell ref="D15:E15"/>
    <mergeCell ref="F8:G9"/>
    <mergeCell ref="H8:H9"/>
    <mergeCell ref="H10:H11"/>
    <mergeCell ref="I10:I11"/>
    <mergeCell ref="A24:B24"/>
    <mergeCell ref="A20:B20"/>
    <mergeCell ref="A21:B21"/>
    <mergeCell ref="A22:B22"/>
    <mergeCell ref="D22:E22"/>
    <mergeCell ref="G22:H22"/>
    <mergeCell ref="G24:H24"/>
    <mergeCell ref="G25:H25"/>
    <mergeCell ref="G27:I27"/>
    <mergeCell ref="D24:E24"/>
    <mergeCell ref="D25:E25"/>
    <mergeCell ref="D27:F27"/>
    <mergeCell ref="A2:B3"/>
    <mergeCell ref="C2:D3"/>
    <mergeCell ref="C4:D5"/>
    <mergeCell ref="E2:E3"/>
    <mergeCell ref="F2:G3"/>
    <mergeCell ref="E4:E5"/>
    <mergeCell ref="A30:C30"/>
    <mergeCell ref="D30:F30"/>
    <mergeCell ref="G30:I30"/>
    <mergeCell ref="A26:C26"/>
    <mergeCell ref="D26:F26"/>
    <mergeCell ref="G26:I26"/>
    <mergeCell ref="A27:C27"/>
    <mergeCell ref="A28:C28"/>
    <mergeCell ref="D28:F28"/>
    <mergeCell ref="G28:I28"/>
  </mergeCells>
  <pageMargins left="0.70866141732283472" right="0.70866141732283472" top="0.78740157480314965" bottom="0.78740157480314965" header="0" footer="0"/>
  <pageSetup paperSize="9" scale="8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8D563-EE36-4A06-8299-9CE5D5944815}">
  <sheetPr>
    <pageSetUpPr fitToPage="1"/>
  </sheetPr>
  <dimension ref="A1:J36"/>
  <sheetViews>
    <sheetView showGridLines="0" tabSelected="1" topLeftCell="A13" zoomScaleNormal="100" workbookViewId="0">
      <selection activeCell="F19" sqref="F19"/>
    </sheetView>
  </sheetViews>
  <sheetFormatPr defaultColWidth="10.5" defaultRowHeight="12" customHeight="1" x14ac:dyDescent="0.25"/>
  <cols>
    <col min="1" max="1" width="16.33203125" style="25" customWidth="1"/>
    <col min="2" max="2" width="117" style="24" customWidth="1"/>
    <col min="3" max="3" width="10.1640625" style="23" customWidth="1"/>
    <col min="4" max="4" width="15.33203125" style="118" customWidth="1"/>
    <col min="5" max="5" width="14.83203125" style="22" customWidth="1"/>
    <col min="6" max="6" width="21.5" style="21" customWidth="1"/>
    <col min="7" max="7" width="14.33203125" style="20" customWidth="1"/>
    <col min="8" max="8" width="10.5" style="19"/>
    <col min="9" max="9" width="10.5" style="18"/>
    <col min="10" max="10" width="75.6640625" style="18" customWidth="1"/>
    <col min="11" max="16384" width="10.5" style="18"/>
  </cols>
  <sheetData>
    <row r="1" spans="1:10" ht="27.75" customHeight="1" x14ac:dyDescent="0.25">
      <c r="A1" s="184" t="s">
        <v>7</v>
      </c>
      <c r="B1" s="184"/>
      <c r="C1" s="184"/>
      <c r="D1" s="184"/>
      <c r="E1" s="184"/>
      <c r="F1" s="184"/>
    </row>
    <row r="2" spans="1:10" ht="12.75" customHeight="1" x14ac:dyDescent="0.2">
      <c r="A2" s="97" t="s">
        <v>87</v>
      </c>
      <c r="B2" s="96" t="s">
        <v>90</v>
      </c>
      <c r="C2" s="98" t="s">
        <v>7</v>
      </c>
      <c r="D2" s="105"/>
      <c r="E2" s="95"/>
      <c r="F2" s="94"/>
    </row>
    <row r="3" spans="1:10" ht="12.75" customHeight="1" x14ac:dyDescent="0.2">
      <c r="A3" s="97" t="s">
        <v>86</v>
      </c>
      <c r="B3" s="96" t="s">
        <v>91</v>
      </c>
      <c r="C3" s="97"/>
      <c r="D3" s="105"/>
      <c r="E3" s="87"/>
      <c r="F3" s="94"/>
    </row>
    <row r="4" spans="1:10" ht="13.5" customHeight="1" x14ac:dyDescent="0.25">
      <c r="A4" s="96"/>
      <c r="B4" s="96"/>
      <c r="C4" s="96"/>
      <c r="D4" s="106"/>
      <c r="E4" s="95"/>
      <c r="F4" s="94"/>
    </row>
    <row r="5" spans="1:10" ht="1.5" customHeight="1" x14ac:dyDescent="0.25">
      <c r="A5" s="93"/>
      <c r="B5" s="92"/>
      <c r="C5" s="91"/>
      <c r="D5" s="107"/>
      <c r="E5" s="90"/>
      <c r="F5" s="89"/>
    </row>
    <row r="6" spans="1:10" ht="20.25" customHeight="1" x14ac:dyDescent="0.25">
      <c r="A6" s="81" t="s">
        <v>85</v>
      </c>
      <c r="B6" s="80"/>
      <c r="C6" s="88"/>
      <c r="D6" s="108"/>
      <c r="E6" s="87"/>
      <c r="F6" s="86"/>
    </row>
    <row r="7" spans="1:10" ht="12.75" customHeight="1" x14ac:dyDescent="0.2">
      <c r="A7" s="81" t="s">
        <v>84</v>
      </c>
      <c r="B7" s="80"/>
      <c r="C7" s="88"/>
      <c r="D7" s="108" t="s">
        <v>14</v>
      </c>
      <c r="E7" s="87"/>
      <c r="F7" s="86" t="s">
        <v>7</v>
      </c>
    </row>
    <row r="8" spans="1:10" ht="12.75" customHeight="1" x14ac:dyDescent="0.2">
      <c r="A8" s="81" t="s">
        <v>83</v>
      </c>
      <c r="B8" s="85" t="s">
        <v>82</v>
      </c>
      <c r="C8" s="84"/>
      <c r="D8" s="109" t="s">
        <v>15</v>
      </c>
      <c r="E8" s="83"/>
      <c r="F8" s="82" t="s">
        <v>7</v>
      </c>
    </row>
    <row r="9" spans="1:10" ht="12.75" customHeight="1" x14ac:dyDescent="0.2">
      <c r="A9" s="81" t="s">
        <v>7</v>
      </c>
      <c r="B9" s="80" t="s">
        <v>7</v>
      </c>
      <c r="C9" s="79"/>
      <c r="D9" s="110"/>
      <c r="E9" s="78" t="s">
        <v>7</v>
      </c>
      <c r="F9" s="77"/>
    </row>
    <row r="10" spans="1:10" ht="24" customHeight="1" thickBot="1" x14ac:dyDescent="0.3">
      <c r="D10" s="111"/>
    </row>
    <row r="11" spans="1:10" s="26" customFormat="1" ht="15.75" thickBot="1" x14ac:dyDescent="0.3">
      <c r="A11" s="76" t="s">
        <v>81</v>
      </c>
      <c r="B11" s="75" t="s">
        <v>80</v>
      </c>
      <c r="C11" s="74" t="s">
        <v>79</v>
      </c>
      <c r="D11" s="112" t="s">
        <v>78</v>
      </c>
      <c r="E11" s="73" t="s">
        <v>77</v>
      </c>
      <c r="F11" s="72" t="s">
        <v>76</v>
      </c>
    </row>
    <row r="12" spans="1:10" s="56" customFormat="1" ht="32.25" customHeight="1" x14ac:dyDescent="0.25">
      <c r="A12" s="71" t="s">
        <v>75</v>
      </c>
      <c r="B12" s="70" t="s">
        <v>74</v>
      </c>
      <c r="C12" s="69" t="s">
        <v>19</v>
      </c>
      <c r="D12" s="113">
        <v>1</v>
      </c>
      <c r="E12" s="68">
        <v>0</v>
      </c>
      <c r="F12" s="67">
        <f t="shared" ref="F12:F31" si="0">E12*D12</f>
        <v>0</v>
      </c>
    </row>
    <row r="13" spans="1:10" s="56" customFormat="1" ht="45" customHeight="1" x14ac:dyDescent="0.25">
      <c r="A13" s="66">
        <v>113728</v>
      </c>
      <c r="B13" s="65" t="s">
        <v>92</v>
      </c>
      <c r="C13" s="60" t="s">
        <v>26</v>
      </c>
      <c r="D13" s="59">
        <v>1135.2</v>
      </c>
      <c r="E13" s="58">
        <v>0</v>
      </c>
      <c r="F13" s="57">
        <f t="shared" si="0"/>
        <v>0</v>
      </c>
    </row>
    <row r="14" spans="1:10" s="56" customFormat="1" ht="44.25" customHeight="1" x14ac:dyDescent="0.25">
      <c r="A14" s="66">
        <v>113728</v>
      </c>
      <c r="B14" s="65" t="s">
        <v>100</v>
      </c>
      <c r="C14" s="60" t="s">
        <v>26</v>
      </c>
      <c r="D14" s="59">
        <v>624</v>
      </c>
      <c r="E14" s="58">
        <v>0</v>
      </c>
      <c r="F14" s="57">
        <f t="shared" si="0"/>
        <v>0</v>
      </c>
    </row>
    <row r="15" spans="1:10" s="43" customFormat="1" ht="27" customHeight="1" x14ac:dyDescent="0.25">
      <c r="A15" s="66">
        <v>123738</v>
      </c>
      <c r="B15" s="54" t="s">
        <v>93</v>
      </c>
      <c r="C15" s="53" t="s">
        <v>72</v>
      </c>
      <c r="D15" s="52">
        <v>54</v>
      </c>
      <c r="E15" s="58">
        <v>0</v>
      </c>
      <c r="F15" s="50">
        <f t="shared" si="0"/>
        <v>0</v>
      </c>
    </row>
    <row r="16" spans="1:10" s="56" customFormat="1" ht="36.75" customHeight="1" x14ac:dyDescent="0.25">
      <c r="A16" s="62">
        <v>56330</v>
      </c>
      <c r="B16" s="65" t="s">
        <v>94</v>
      </c>
      <c r="C16" s="60" t="s">
        <v>72</v>
      </c>
      <c r="D16" s="52">
        <v>54</v>
      </c>
      <c r="E16" s="58">
        <v>0</v>
      </c>
      <c r="F16" s="57">
        <f>D16*E16</f>
        <v>0</v>
      </c>
      <c r="G16" s="119"/>
      <c r="H16" s="119"/>
      <c r="I16" s="120"/>
      <c r="J16" s="121"/>
    </row>
    <row r="17" spans="1:6" s="56" customFormat="1" ht="23.25" customHeight="1" x14ac:dyDescent="0.25">
      <c r="A17" s="62">
        <v>18110</v>
      </c>
      <c r="B17" s="61" t="s">
        <v>71</v>
      </c>
      <c r="C17" s="60" t="s">
        <v>64</v>
      </c>
      <c r="D17" s="59">
        <v>360</v>
      </c>
      <c r="E17" s="58">
        <v>0</v>
      </c>
      <c r="F17" s="57">
        <f t="shared" si="0"/>
        <v>0</v>
      </c>
    </row>
    <row r="18" spans="1:6" s="43" customFormat="1" ht="27" customHeight="1" x14ac:dyDescent="0.25">
      <c r="A18" s="66">
        <v>919112</v>
      </c>
      <c r="B18" s="54" t="s">
        <v>73</v>
      </c>
      <c r="C18" s="53" t="s">
        <v>68</v>
      </c>
      <c r="D18" s="59">
        <v>58</v>
      </c>
      <c r="E18" s="58">
        <v>0</v>
      </c>
      <c r="F18" s="50">
        <f t="shared" si="0"/>
        <v>0</v>
      </c>
    </row>
    <row r="19" spans="1:6" s="56" customFormat="1" ht="22.5" customHeight="1" x14ac:dyDescent="0.25">
      <c r="A19" s="62">
        <v>93818</v>
      </c>
      <c r="B19" s="61" t="s">
        <v>55</v>
      </c>
      <c r="C19" s="60" t="s">
        <v>64</v>
      </c>
      <c r="D19" s="59">
        <v>32100</v>
      </c>
      <c r="E19" s="58">
        <v>0</v>
      </c>
      <c r="F19" s="57">
        <f t="shared" si="0"/>
        <v>0</v>
      </c>
    </row>
    <row r="20" spans="1:6" s="56" customFormat="1" ht="22.5" customHeight="1" x14ac:dyDescent="0.25">
      <c r="A20" s="62">
        <v>572123</v>
      </c>
      <c r="B20" s="61" t="s">
        <v>61</v>
      </c>
      <c r="C20" s="60" t="s">
        <v>29</v>
      </c>
      <c r="D20" s="59">
        <v>12840</v>
      </c>
      <c r="E20" s="58">
        <v>0</v>
      </c>
      <c r="F20" s="57">
        <f t="shared" si="0"/>
        <v>0</v>
      </c>
    </row>
    <row r="21" spans="1:6" s="56" customFormat="1" ht="20.25" customHeight="1" x14ac:dyDescent="0.25">
      <c r="A21" s="64" t="s">
        <v>101</v>
      </c>
      <c r="B21" s="61" t="s">
        <v>99</v>
      </c>
      <c r="C21" s="60" t="s">
        <v>72</v>
      </c>
      <c r="D21" s="59">
        <v>624</v>
      </c>
      <c r="E21" s="58">
        <v>0</v>
      </c>
      <c r="F21" s="57">
        <f t="shared" si="0"/>
        <v>0</v>
      </c>
    </row>
    <row r="22" spans="1:6" s="56" customFormat="1" ht="20.25" customHeight="1" x14ac:dyDescent="0.25">
      <c r="A22" s="64" t="s">
        <v>70</v>
      </c>
      <c r="B22" s="61" t="s">
        <v>69</v>
      </c>
      <c r="C22" s="60" t="s">
        <v>64</v>
      </c>
      <c r="D22" s="59">
        <v>32100</v>
      </c>
      <c r="E22" s="58">
        <v>0</v>
      </c>
      <c r="F22" s="57">
        <f t="shared" si="0"/>
        <v>0</v>
      </c>
    </row>
    <row r="23" spans="1:6" s="56" customFormat="1" ht="23.25" customHeight="1" x14ac:dyDescent="0.25">
      <c r="A23" s="100">
        <v>572213</v>
      </c>
      <c r="B23" s="99" t="s">
        <v>59</v>
      </c>
      <c r="C23" s="60" t="s">
        <v>64</v>
      </c>
      <c r="D23" s="59">
        <v>64200</v>
      </c>
      <c r="E23" s="58">
        <v>0</v>
      </c>
      <c r="F23" s="57">
        <f t="shared" si="0"/>
        <v>0</v>
      </c>
    </row>
    <row r="24" spans="1:6" s="56" customFormat="1" ht="24" customHeight="1" x14ac:dyDescent="0.25">
      <c r="A24" s="63" t="s">
        <v>89</v>
      </c>
      <c r="B24" s="61" t="s">
        <v>88</v>
      </c>
      <c r="C24" s="60" t="s">
        <v>64</v>
      </c>
      <c r="D24" s="59">
        <v>32100</v>
      </c>
      <c r="E24" s="58">
        <v>0</v>
      </c>
      <c r="F24" s="57">
        <f t="shared" si="0"/>
        <v>0</v>
      </c>
    </row>
    <row r="25" spans="1:6" s="56" customFormat="1" ht="21.75" customHeight="1" x14ac:dyDescent="0.25">
      <c r="A25" s="62">
        <v>113762</v>
      </c>
      <c r="B25" s="61" t="s">
        <v>56</v>
      </c>
      <c r="C25" s="60" t="s">
        <v>68</v>
      </c>
      <c r="D25" s="59">
        <v>58</v>
      </c>
      <c r="E25" s="58">
        <v>0</v>
      </c>
      <c r="F25" s="57">
        <f t="shared" si="0"/>
        <v>0</v>
      </c>
    </row>
    <row r="26" spans="1:6" s="56" customFormat="1" ht="30.75" customHeight="1" x14ac:dyDescent="0.25">
      <c r="A26" s="62">
        <v>931312</v>
      </c>
      <c r="B26" s="61" t="s">
        <v>57</v>
      </c>
      <c r="C26" s="60" t="s">
        <v>68</v>
      </c>
      <c r="D26" s="59">
        <v>58</v>
      </c>
      <c r="E26" s="58">
        <v>0</v>
      </c>
      <c r="F26" s="57">
        <f t="shared" si="0"/>
        <v>0</v>
      </c>
    </row>
    <row r="27" spans="1:6" s="43" customFormat="1" ht="28.5" customHeight="1" x14ac:dyDescent="0.25">
      <c r="A27" s="55">
        <v>56972</v>
      </c>
      <c r="B27" s="54" t="s">
        <v>67</v>
      </c>
      <c r="C27" s="53" t="s">
        <v>64</v>
      </c>
      <c r="D27" s="59">
        <v>5536</v>
      </c>
      <c r="E27" s="51">
        <v>0</v>
      </c>
      <c r="F27" s="50">
        <f t="shared" si="0"/>
        <v>0</v>
      </c>
    </row>
    <row r="28" spans="1:6" s="43" customFormat="1" ht="28.5" customHeight="1" x14ac:dyDescent="0.25">
      <c r="A28" s="48">
        <v>12922</v>
      </c>
      <c r="B28" s="47" t="s">
        <v>96</v>
      </c>
      <c r="C28" s="46" t="s">
        <v>64</v>
      </c>
      <c r="D28" s="114">
        <v>5536</v>
      </c>
      <c r="E28" s="45">
        <v>0</v>
      </c>
      <c r="F28" s="44">
        <f t="shared" si="0"/>
        <v>0</v>
      </c>
    </row>
    <row r="29" spans="1:6" s="43" customFormat="1" ht="28.5" x14ac:dyDescent="0.25">
      <c r="A29" s="48" t="s">
        <v>58</v>
      </c>
      <c r="B29" s="47" t="s">
        <v>97</v>
      </c>
      <c r="C29" s="46" t="s">
        <v>66</v>
      </c>
      <c r="D29" s="114">
        <v>827.68</v>
      </c>
      <c r="E29" s="45">
        <v>0</v>
      </c>
      <c r="F29" s="44">
        <f t="shared" si="0"/>
        <v>0</v>
      </c>
    </row>
    <row r="30" spans="1:6" s="43" customFormat="1" ht="23.45" customHeight="1" x14ac:dyDescent="0.25">
      <c r="A30" s="48">
        <v>915111</v>
      </c>
      <c r="B30" s="49" t="s">
        <v>95</v>
      </c>
      <c r="C30" s="46" t="s">
        <v>64</v>
      </c>
      <c r="D30" s="114">
        <v>1402.75</v>
      </c>
      <c r="E30" s="45">
        <v>0</v>
      </c>
      <c r="F30" s="44">
        <f t="shared" si="0"/>
        <v>0</v>
      </c>
    </row>
    <row r="31" spans="1:6" s="43" customFormat="1" ht="28.5" customHeight="1" thickBot="1" x14ac:dyDescent="0.3">
      <c r="A31" s="48">
        <v>915221</v>
      </c>
      <c r="B31" s="47" t="s">
        <v>65</v>
      </c>
      <c r="C31" s="46" t="s">
        <v>64</v>
      </c>
      <c r="D31" s="114">
        <v>1402.75</v>
      </c>
      <c r="E31" s="45">
        <v>0</v>
      </c>
      <c r="F31" s="44">
        <f t="shared" si="0"/>
        <v>0</v>
      </c>
    </row>
    <row r="32" spans="1:6" s="26" customFormat="1" ht="15" x14ac:dyDescent="0.25">
      <c r="A32" s="42"/>
      <c r="B32" s="41" t="s">
        <v>48</v>
      </c>
      <c r="C32" s="40"/>
      <c r="D32" s="115"/>
      <c r="E32" s="39" t="s">
        <v>7</v>
      </c>
      <c r="F32" s="38">
        <f>SUM(F12:F31)</f>
        <v>0</v>
      </c>
    </row>
    <row r="33" spans="1:6" s="26" customFormat="1" ht="15" x14ac:dyDescent="0.25">
      <c r="A33" s="37"/>
      <c r="B33" s="36" t="s">
        <v>43</v>
      </c>
      <c r="C33" s="35"/>
      <c r="D33" s="116"/>
      <c r="E33" s="34" t="s">
        <v>7</v>
      </c>
      <c r="F33" s="33">
        <f>F32*0.21</f>
        <v>0</v>
      </c>
    </row>
    <row r="34" spans="1:6" s="26" customFormat="1" ht="15.75" thickBot="1" x14ac:dyDescent="0.3">
      <c r="A34" s="32"/>
      <c r="B34" s="31" t="s">
        <v>63</v>
      </c>
      <c r="C34" s="30"/>
      <c r="D34" s="117"/>
      <c r="E34" s="29" t="s">
        <v>7</v>
      </c>
      <c r="F34" s="28">
        <f>F33+F32</f>
        <v>0</v>
      </c>
    </row>
    <row r="35" spans="1:6" ht="24" customHeight="1" x14ac:dyDescent="0.25"/>
    <row r="36" spans="1:6" ht="12" customHeight="1" x14ac:dyDescent="0.25">
      <c r="A36" s="27"/>
      <c r="B36" s="24" t="s">
        <v>62</v>
      </c>
    </row>
  </sheetData>
  <mergeCells count="1">
    <mergeCell ref="A1:F1"/>
  </mergeCells>
  <pageMargins left="0.39370079040527345" right="0.39370079040527345" top="0.7874015808105469" bottom="0.7874015808105469" header="0" footer="0"/>
  <pageSetup paperSize="9" scale="59" orientation="landscape" blackAndWhite="1" r:id="rId1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Rekapitulace</vt:lpstr>
      <vt:lpstr>23739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 Motal</dc:creator>
  <cp:lastModifiedBy>Josef Raboch</cp:lastModifiedBy>
  <cp:lastPrinted>2024-02-29T08:25:13Z</cp:lastPrinted>
  <dcterms:created xsi:type="dcterms:W3CDTF">2019-06-03T13:28:04Z</dcterms:created>
  <dcterms:modified xsi:type="dcterms:W3CDTF">2025-03-04T13:01:41Z</dcterms:modified>
</cp:coreProperties>
</file>