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ptiBau s.r.o\RD projekt kladno\SoŠ Kladno\Parkoviště\"/>
    </mc:Choice>
  </mc:AlternateContent>
  <bookViews>
    <workbookView xWindow="0" yWindow="0" windowWidth="0" windowHeight="0"/>
  </bookViews>
  <sheets>
    <sheet name="Rekapitulace stavby" sheetId="1" r:id="rId1"/>
    <sheet name="SO_101 - Stavební práce" sheetId="2" r:id="rId2"/>
    <sheet name="SO_102 - Odvodnění" sheetId="3" r:id="rId3"/>
    <sheet name="SO_103 - Přeložka vodovodu" sheetId="4" r:id="rId4"/>
    <sheet name="SO_105 - Přeložka kanalizace" sheetId="5" r:id="rId5"/>
    <sheet name="SO_106 - Veřejné osvětlení" sheetId="6" r:id="rId6"/>
    <sheet name="VON - Vedlejší a ostatní ..." sheetId="7" r:id="rId7"/>
    <sheet name="Seznam figur" sheetId="8" r:id="rId8"/>
    <sheet name="Pokyny pro vyplnění" sheetId="9" r:id="rId9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'SO_101 - Stavební práce'!$C$89:$K$375</definedName>
    <definedName name="_xlnm.Print_Area" localSheetId="1">'SO_101 - Stavební práce'!$C$4:$J$39,'SO_101 - Stavební práce'!$C$45:$J$71,'SO_101 - Stavební práce'!$C$77:$K$375</definedName>
    <definedName name="_xlnm.Print_Titles" localSheetId="1">'SO_101 - Stavební práce'!$89:$89</definedName>
    <definedName name="_xlnm._FilterDatabase" localSheetId="2" hidden="1">'SO_102 - Odvodnění'!$C$90:$K$287</definedName>
    <definedName name="_xlnm.Print_Area" localSheetId="2">'SO_102 - Odvodnění'!$C$4:$J$39,'SO_102 - Odvodnění'!$C$45:$J$72,'SO_102 - Odvodnění'!$C$78:$K$287</definedName>
    <definedName name="_xlnm.Print_Titles" localSheetId="2">'SO_102 - Odvodnění'!$90:$90</definedName>
    <definedName name="_xlnm._FilterDatabase" localSheetId="3" hidden="1">'SO_103 - Přeložka vodovodu'!$C$84:$K$170</definedName>
    <definedName name="_xlnm.Print_Area" localSheetId="3">'SO_103 - Přeložka vodovodu'!$C$4:$J$39,'SO_103 - Přeložka vodovodu'!$C$45:$J$66,'SO_103 - Přeložka vodovodu'!$C$72:$K$170</definedName>
    <definedName name="_xlnm.Print_Titles" localSheetId="3">'SO_103 - Přeložka vodovodu'!$84:$84</definedName>
    <definedName name="_xlnm._FilterDatabase" localSheetId="4" hidden="1">'SO_105 - Přeložka kanalizace'!$C$86:$K$177</definedName>
    <definedName name="_xlnm.Print_Area" localSheetId="4">'SO_105 - Přeložka kanalizace'!$C$4:$J$39,'SO_105 - Přeložka kanalizace'!$C$45:$J$68,'SO_105 - Přeložka kanalizace'!$C$74:$K$177</definedName>
    <definedName name="_xlnm.Print_Titles" localSheetId="4">'SO_105 - Přeložka kanalizace'!$86:$86</definedName>
    <definedName name="_xlnm._FilterDatabase" localSheetId="5" hidden="1">'SO_106 - Veřejné osvětlení'!$C$83:$K$108</definedName>
    <definedName name="_xlnm.Print_Area" localSheetId="5">'SO_106 - Veřejné osvětlení'!$C$4:$J$39,'SO_106 - Veřejné osvětlení'!$C$45:$J$65,'SO_106 - Veřejné osvětlení'!$C$71:$K$108</definedName>
    <definedName name="_xlnm.Print_Titles" localSheetId="5">'SO_106 - Veřejné osvětlení'!$83:$83</definedName>
    <definedName name="_xlnm._FilterDatabase" localSheetId="6" hidden="1">'VON - Vedlejší a ostatní ...'!$C$85:$K$143</definedName>
    <definedName name="_xlnm.Print_Area" localSheetId="6">'VON - Vedlejší a ostatní ...'!$C$4:$J$39,'VON - Vedlejší a ostatní ...'!$C$45:$J$67,'VON - Vedlejší a ostatní ...'!$C$73:$K$143</definedName>
    <definedName name="_xlnm.Print_Titles" localSheetId="6">'VON - Vedlejší a ostatní ...'!$85:$85</definedName>
    <definedName name="_xlnm.Print_Area" localSheetId="7">'Seznam figur'!$C$4:$G$275</definedName>
    <definedName name="_xlnm.Print_Titles" localSheetId="7">'Seznam figur'!$9:$9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60"/>
  <c i="7" r="J35"/>
  <c i="1" r="AX60"/>
  <c i="7" r="BI140"/>
  <c r="BH140"/>
  <c r="BG140"/>
  <c r="BF140"/>
  <c r="T140"/>
  <c r="T139"/>
  <c r="R140"/>
  <c r="R139"/>
  <c r="P140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T88"/>
  <c r="R89"/>
  <c r="R88"/>
  <c r="P89"/>
  <c r="P88"/>
  <c r="J82"/>
  <c r="F82"/>
  <c r="F80"/>
  <c r="E78"/>
  <c r="J54"/>
  <c r="F54"/>
  <c r="F52"/>
  <c r="E50"/>
  <c r="J24"/>
  <c r="E24"/>
  <c r="J83"/>
  <c r="J23"/>
  <c r="J18"/>
  <c r="E18"/>
  <c r="F83"/>
  <c r="J17"/>
  <c r="J12"/>
  <c r="J52"/>
  <c r="E7"/>
  <c r="E76"/>
  <c i="6" r="J37"/>
  <c r="J36"/>
  <c i="1" r="AY59"/>
  <c i="6" r="J35"/>
  <c i="1" r="AX59"/>
  <c i="6" r="BI102"/>
  <c r="BH102"/>
  <c r="BG102"/>
  <c r="BF102"/>
  <c r="T102"/>
  <c r="T101"/>
  <c r="R102"/>
  <c r="R101"/>
  <c r="P102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87"/>
  <c r="BH87"/>
  <c r="BG87"/>
  <c r="BF87"/>
  <c r="T87"/>
  <c r="T86"/>
  <c r="T85"/>
  <c r="R87"/>
  <c r="R86"/>
  <c r="R85"/>
  <c r="P87"/>
  <c r="P86"/>
  <c r="P85"/>
  <c r="J80"/>
  <c r="F80"/>
  <c r="F78"/>
  <c r="E76"/>
  <c r="J54"/>
  <c r="F54"/>
  <c r="F52"/>
  <c r="E50"/>
  <c r="J24"/>
  <c r="E24"/>
  <c r="J81"/>
  <c r="J23"/>
  <c r="J18"/>
  <c r="E18"/>
  <c r="F55"/>
  <c r="J17"/>
  <c r="J12"/>
  <c r="J78"/>
  <c r="E7"/>
  <c r="E74"/>
  <c i="5" r="J37"/>
  <c r="J36"/>
  <c i="1" r="AY58"/>
  <c i="5" r="J35"/>
  <c i="1" r="AX58"/>
  <c i="5" r="BI173"/>
  <c r="BH173"/>
  <c r="BG173"/>
  <c r="BF173"/>
  <c r="T173"/>
  <c r="T172"/>
  <c r="T171"/>
  <c r="R173"/>
  <c r="R172"/>
  <c r="R171"/>
  <c r="P173"/>
  <c r="P172"/>
  <c r="P171"/>
  <c r="BI168"/>
  <c r="BH168"/>
  <c r="BG168"/>
  <c r="BF168"/>
  <c r="T168"/>
  <c r="T167"/>
  <c r="R168"/>
  <c r="R167"/>
  <c r="P168"/>
  <c r="P167"/>
  <c r="BI163"/>
  <c r="BH163"/>
  <c r="BG163"/>
  <c r="BF163"/>
  <c r="T163"/>
  <c r="T162"/>
  <c r="R163"/>
  <c r="R162"/>
  <c r="P163"/>
  <c r="P162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1"/>
  <c r="BH121"/>
  <c r="BG121"/>
  <c r="BF121"/>
  <c r="T121"/>
  <c r="T120"/>
  <c r="R121"/>
  <c r="R120"/>
  <c r="P121"/>
  <c r="P120"/>
  <c r="BI116"/>
  <c r="BH116"/>
  <c r="BG116"/>
  <c r="BF116"/>
  <c r="T116"/>
  <c r="R116"/>
  <c r="P116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0"/>
  <c r="BH90"/>
  <c r="BG90"/>
  <c r="BF90"/>
  <c r="T90"/>
  <c r="R90"/>
  <c r="P90"/>
  <c r="J83"/>
  <c r="F83"/>
  <c r="F81"/>
  <c r="E79"/>
  <c r="J54"/>
  <c r="F54"/>
  <c r="F52"/>
  <c r="E50"/>
  <c r="J24"/>
  <c r="E24"/>
  <c r="J55"/>
  <c r="J23"/>
  <c r="J18"/>
  <c r="E18"/>
  <c r="F55"/>
  <c r="J17"/>
  <c r="J12"/>
  <c r="J81"/>
  <c r="E7"/>
  <c r="E48"/>
  <c i="4" r="J37"/>
  <c r="J36"/>
  <c i="1" r="AY57"/>
  <c i="4" r="J35"/>
  <c i="1" r="AX57"/>
  <c i="4" r="BI168"/>
  <c r="BH168"/>
  <c r="BG168"/>
  <c r="BF168"/>
  <c r="T168"/>
  <c r="T167"/>
  <c r="R168"/>
  <c r="R167"/>
  <c r="P168"/>
  <c r="P167"/>
  <c r="BI163"/>
  <c r="BH163"/>
  <c r="BG163"/>
  <c r="BF163"/>
  <c r="T163"/>
  <c r="T162"/>
  <c r="R163"/>
  <c r="R162"/>
  <c r="P163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2"/>
  <c r="BH122"/>
  <c r="BG122"/>
  <c r="BF122"/>
  <c r="T122"/>
  <c r="R122"/>
  <c r="P122"/>
  <c r="BI115"/>
  <c r="BH115"/>
  <c r="BG115"/>
  <c r="BF115"/>
  <c r="T115"/>
  <c r="T114"/>
  <c r="R115"/>
  <c r="R114"/>
  <c r="P115"/>
  <c r="P114"/>
  <c r="BI111"/>
  <c r="BH111"/>
  <c r="BG111"/>
  <c r="BF111"/>
  <c r="T111"/>
  <c r="R111"/>
  <c r="P111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BI88"/>
  <c r="BH88"/>
  <c r="BG88"/>
  <c r="BF88"/>
  <c r="T88"/>
  <c r="R88"/>
  <c r="P88"/>
  <c r="J81"/>
  <c r="F81"/>
  <c r="F79"/>
  <c r="E77"/>
  <c r="J54"/>
  <c r="F54"/>
  <c r="F52"/>
  <c r="E50"/>
  <c r="J24"/>
  <c r="E24"/>
  <c r="J82"/>
  <c r="J23"/>
  <c r="J18"/>
  <c r="E18"/>
  <c r="F82"/>
  <c r="J17"/>
  <c r="J12"/>
  <c r="J79"/>
  <c r="E7"/>
  <c r="E48"/>
  <c i="3" r="J37"/>
  <c r="J36"/>
  <c i="1" r="AY56"/>
  <c i="3" r="J35"/>
  <c i="1" r="AX56"/>
  <c i="3" r="BI282"/>
  <c r="BH282"/>
  <c r="BG282"/>
  <c r="BF282"/>
  <c r="T282"/>
  <c r="R282"/>
  <c r="P282"/>
  <c r="BI276"/>
  <c r="BH276"/>
  <c r="BG276"/>
  <c r="BF276"/>
  <c r="T276"/>
  <c r="R276"/>
  <c r="P276"/>
  <c r="BI270"/>
  <c r="BH270"/>
  <c r="BG270"/>
  <c r="BF270"/>
  <c r="T270"/>
  <c r="R270"/>
  <c r="P270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6"/>
  <c r="BH236"/>
  <c r="BG236"/>
  <c r="BF236"/>
  <c r="T236"/>
  <c r="T235"/>
  <c r="R236"/>
  <c r="R235"/>
  <c r="P236"/>
  <c r="P235"/>
  <c r="BI231"/>
  <c r="BH231"/>
  <c r="BG231"/>
  <c r="BF231"/>
  <c r="T231"/>
  <c r="T230"/>
  <c r="R231"/>
  <c r="R230"/>
  <c r="P231"/>
  <c r="P230"/>
  <c r="BI227"/>
  <c r="BH227"/>
  <c r="BG227"/>
  <c r="BF227"/>
  <c r="T227"/>
  <c r="R227"/>
  <c r="P227"/>
  <c r="BI224"/>
  <c r="BH224"/>
  <c r="BG224"/>
  <c r="BF224"/>
  <c r="T224"/>
  <c r="R224"/>
  <c r="P224"/>
  <c r="BI217"/>
  <c r="BH217"/>
  <c r="BG217"/>
  <c r="BF217"/>
  <c r="T217"/>
  <c r="R217"/>
  <c r="P217"/>
  <c r="BI212"/>
  <c r="BH212"/>
  <c r="BG212"/>
  <c r="BF212"/>
  <c r="T212"/>
  <c r="R212"/>
  <c r="P212"/>
  <c r="BI209"/>
  <c r="BH209"/>
  <c r="BG209"/>
  <c r="BF209"/>
  <c r="T209"/>
  <c r="R209"/>
  <c r="P209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T175"/>
  <c r="R183"/>
  <c r="R175"/>
  <c r="P183"/>
  <c r="P175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5"/>
  <c r="BH165"/>
  <c r="BG165"/>
  <c r="BF165"/>
  <c r="T165"/>
  <c r="R165"/>
  <c r="P165"/>
  <c r="BI159"/>
  <c r="BH159"/>
  <c r="BG159"/>
  <c r="BF159"/>
  <c r="T159"/>
  <c r="R159"/>
  <c r="P159"/>
  <c r="BI156"/>
  <c r="BH156"/>
  <c r="BG156"/>
  <c r="BF156"/>
  <c r="T156"/>
  <c r="R156"/>
  <c r="P156"/>
  <c r="BI149"/>
  <c r="BH149"/>
  <c r="BG149"/>
  <c r="BF149"/>
  <c r="T149"/>
  <c r="R149"/>
  <c r="P149"/>
  <c r="BI143"/>
  <c r="BH143"/>
  <c r="BG143"/>
  <c r="BF143"/>
  <c r="T143"/>
  <c r="R143"/>
  <c r="P143"/>
  <c r="BI133"/>
  <c r="BH133"/>
  <c r="BG133"/>
  <c r="BF133"/>
  <c r="T133"/>
  <c r="R133"/>
  <c r="P133"/>
  <c r="BI130"/>
  <c r="BH130"/>
  <c r="BG130"/>
  <c r="BF130"/>
  <c r="T130"/>
  <c r="R130"/>
  <c r="P130"/>
  <c r="BI123"/>
  <c r="BH123"/>
  <c r="BG123"/>
  <c r="BF123"/>
  <c r="T123"/>
  <c r="R123"/>
  <c r="P123"/>
  <c r="BI116"/>
  <c r="BH116"/>
  <c r="BG116"/>
  <c r="BF116"/>
  <c r="T116"/>
  <c r="R116"/>
  <c r="P116"/>
  <c r="BI113"/>
  <c r="BH113"/>
  <c r="BG113"/>
  <c r="BF113"/>
  <c r="T113"/>
  <c r="R113"/>
  <c r="P113"/>
  <c r="BI107"/>
  <c r="BH107"/>
  <c r="BG107"/>
  <c r="BF107"/>
  <c r="T107"/>
  <c r="R107"/>
  <c r="P107"/>
  <c r="BI101"/>
  <c r="BH101"/>
  <c r="BG101"/>
  <c r="BF101"/>
  <c r="T101"/>
  <c r="R101"/>
  <c r="P101"/>
  <c r="BI94"/>
  <c r="BH94"/>
  <c r="BG94"/>
  <c r="BF94"/>
  <c r="T94"/>
  <c r="R94"/>
  <c r="P94"/>
  <c r="J87"/>
  <c r="F87"/>
  <c r="F85"/>
  <c r="E83"/>
  <c r="J54"/>
  <c r="F54"/>
  <c r="F52"/>
  <c r="E50"/>
  <c r="J24"/>
  <c r="E24"/>
  <c r="J55"/>
  <c r="J23"/>
  <c r="J18"/>
  <c r="E18"/>
  <c r="F88"/>
  <c r="J17"/>
  <c r="J12"/>
  <c r="J85"/>
  <c r="E7"/>
  <c r="E48"/>
  <c i="2" r="J37"/>
  <c r="J36"/>
  <c i="1" r="AY55"/>
  <c i="2" r="J35"/>
  <c i="1" r="AX55"/>
  <c i="2" r="BI370"/>
  <c r="BH370"/>
  <c r="BG370"/>
  <c r="BF370"/>
  <c r="T370"/>
  <c r="T369"/>
  <c r="T368"/>
  <c r="R370"/>
  <c r="R369"/>
  <c r="R368"/>
  <c r="P370"/>
  <c r="P369"/>
  <c r="P368"/>
  <c r="BI365"/>
  <c r="BH365"/>
  <c r="BG365"/>
  <c r="BF365"/>
  <c r="T365"/>
  <c r="R365"/>
  <c r="P365"/>
  <c r="BI362"/>
  <c r="BH362"/>
  <c r="BG362"/>
  <c r="BF362"/>
  <c r="T362"/>
  <c r="R362"/>
  <c r="P362"/>
  <c r="BI354"/>
  <c r="BH354"/>
  <c r="BG354"/>
  <c r="BF354"/>
  <c r="T354"/>
  <c r="R354"/>
  <c r="P354"/>
  <c r="BI351"/>
  <c r="BH351"/>
  <c r="BG351"/>
  <c r="BF351"/>
  <c r="T351"/>
  <c r="R351"/>
  <c r="P351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5"/>
  <c r="BH335"/>
  <c r="BG335"/>
  <c r="BF335"/>
  <c r="T335"/>
  <c r="R335"/>
  <c r="P335"/>
  <c r="BI329"/>
  <c r="BH329"/>
  <c r="BG329"/>
  <c r="BF329"/>
  <c r="T329"/>
  <c r="R329"/>
  <c r="P329"/>
  <c r="BI323"/>
  <c r="BH323"/>
  <c r="BG323"/>
  <c r="BF323"/>
  <c r="T323"/>
  <c r="R323"/>
  <c r="P323"/>
  <c r="BI317"/>
  <c r="BH317"/>
  <c r="BG317"/>
  <c r="BF317"/>
  <c r="T317"/>
  <c r="R317"/>
  <c r="P317"/>
  <c r="BI312"/>
  <c r="BH312"/>
  <c r="BG312"/>
  <c r="BF312"/>
  <c r="T312"/>
  <c r="R312"/>
  <c r="P312"/>
  <c r="BI307"/>
  <c r="BH307"/>
  <c r="BG307"/>
  <c r="BF307"/>
  <c r="T307"/>
  <c r="R307"/>
  <c r="P307"/>
  <c r="BI301"/>
  <c r="BH301"/>
  <c r="BG301"/>
  <c r="BF301"/>
  <c r="T301"/>
  <c r="R301"/>
  <c r="P301"/>
  <c r="BI298"/>
  <c r="BH298"/>
  <c r="BG298"/>
  <c r="BF298"/>
  <c r="T298"/>
  <c r="R298"/>
  <c r="P298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1"/>
  <c r="BH271"/>
  <c r="BG271"/>
  <c r="BF271"/>
  <c r="T271"/>
  <c r="R271"/>
  <c r="P271"/>
  <c r="BI264"/>
  <c r="BH264"/>
  <c r="BG264"/>
  <c r="BF264"/>
  <c r="T264"/>
  <c r="T263"/>
  <c r="R264"/>
  <c r="R263"/>
  <c r="P264"/>
  <c r="P263"/>
  <c r="BI260"/>
  <c r="BH260"/>
  <c r="BG260"/>
  <c r="BF260"/>
  <c r="T260"/>
  <c r="R260"/>
  <c r="P260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3"/>
  <c r="BH243"/>
  <c r="BG243"/>
  <c r="BF243"/>
  <c r="T243"/>
  <c r="R243"/>
  <c r="P243"/>
  <c r="BI240"/>
  <c r="BH240"/>
  <c r="BG240"/>
  <c r="BF240"/>
  <c r="T240"/>
  <c r="R240"/>
  <c r="P240"/>
  <c r="BI234"/>
  <c r="BH234"/>
  <c r="BG234"/>
  <c r="BF234"/>
  <c r="T234"/>
  <c r="R234"/>
  <c r="P234"/>
  <c r="BI227"/>
  <c r="BH227"/>
  <c r="BG227"/>
  <c r="BF227"/>
  <c r="T227"/>
  <c r="R227"/>
  <c r="P227"/>
  <c r="BI221"/>
  <c r="BH221"/>
  <c r="BG221"/>
  <c r="BF221"/>
  <c r="T221"/>
  <c r="R221"/>
  <c r="P221"/>
  <c r="BI215"/>
  <c r="BH215"/>
  <c r="BG215"/>
  <c r="BF215"/>
  <c r="T215"/>
  <c r="R215"/>
  <c r="P215"/>
  <c r="BI211"/>
  <c r="BH211"/>
  <c r="BG211"/>
  <c r="BF211"/>
  <c r="T211"/>
  <c r="R211"/>
  <c r="P211"/>
  <c r="BI204"/>
  <c r="BH204"/>
  <c r="BG204"/>
  <c r="BF204"/>
  <c r="T204"/>
  <c r="R204"/>
  <c r="P204"/>
  <c r="BI197"/>
  <c r="BH197"/>
  <c r="BG197"/>
  <c r="BF197"/>
  <c r="T197"/>
  <c r="R197"/>
  <c r="P197"/>
  <c r="BI190"/>
  <c r="BH190"/>
  <c r="BG190"/>
  <c r="BF190"/>
  <c r="T190"/>
  <c r="R190"/>
  <c r="P190"/>
  <c r="BI183"/>
  <c r="BH183"/>
  <c r="BG183"/>
  <c r="BF183"/>
  <c r="T183"/>
  <c r="R183"/>
  <c r="P183"/>
  <c r="BI176"/>
  <c r="BH176"/>
  <c r="BG176"/>
  <c r="BF176"/>
  <c r="T176"/>
  <c r="R176"/>
  <c r="P176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39"/>
  <c r="BH139"/>
  <c r="BG139"/>
  <c r="BF139"/>
  <c r="T139"/>
  <c r="R139"/>
  <c r="P139"/>
  <c r="BI136"/>
  <c r="BH136"/>
  <c r="BG136"/>
  <c r="BF136"/>
  <c r="T136"/>
  <c r="R136"/>
  <c r="P136"/>
  <c r="BI130"/>
  <c r="BH130"/>
  <c r="BG130"/>
  <c r="BF130"/>
  <c r="T130"/>
  <c r="R130"/>
  <c r="P130"/>
  <c r="BI124"/>
  <c r="BH124"/>
  <c r="BG124"/>
  <c r="BF124"/>
  <c r="T124"/>
  <c r="R124"/>
  <c r="P124"/>
  <c r="BI118"/>
  <c r="BH118"/>
  <c r="BG118"/>
  <c r="BF118"/>
  <c r="T118"/>
  <c r="R118"/>
  <c r="P118"/>
  <c r="BI111"/>
  <c r="BH111"/>
  <c r="BG111"/>
  <c r="BF111"/>
  <c r="T111"/>
  <c r="R111"/>
  <c r="P111"/>
  <c r="BI105"/>
  <c r="BH105"/>
  <c r="BG105"/>
  <c r="BF105"/>
  <c r="T105"/>
  <c r="R105"/>
  <c r="P105"/>
  <c r="BI99"/>
  <c r="BH99"/>
  <c r="BG99"/>
  <c r="BF99"/>
  <c r="T99"/>
  <c r="R99"/>
  <c r="P99"/>
  <c r="BI93"/>
  <c r="BH93"/>
  <c r="BG93"/>
  <c r="BF93"/>
  <c r="T93"/>
  <c r="R93"/>
  <c r="P93"/>
  <c r="J86"/>
  <c r="F86"/>
  <c r="F84"/>
  <c r="E82"/>
  <c r="J54"/>
  <c r="F54"/>
  <c r="F52"/>
  <c r="E50"/>
  <c r="J24"/>
  <c r="E24"/>
  <c r="J55"/>
  <c r="J23"/>
  <c r="J18"/>
  <c r="E18"/>
  <c r="F55"/>
  <c r="J17"/>
  <c r="J12"/>
  <c r="J52"/>
  <c r="E7"/>
  <c r="E48"/>
  <c i="1" r="L50"/>
  <c r="AM50"/>
  <c r="AM49"/>
  <c r="L49"/>
  <c r="AM47"/>
  <c r="L47"/>
  <c r="L45"/>
  <c r="L44"/>
  <c i="2" r="BK301"/>
  <c r="J161"/>
  <c i="4" r="J105"/>
  <c i="5" r="J106"/>
  <c i="7" r="J133"/>
  <c i="2" r="BK158"/>
  <c r="BK183"/>
  <c i="3" r="BK94"/>
  <c i="5" r="J101"/>
  <c i="7" r="BK136"/>
  <c i="2" r="BK99"/>
  <c r="J164"/>
  <c i="3" r="J173"/>
  <c i="4" r="BK158"/>
  <c i="7" r="BK111"/>
  <c i="2" r="J260"/>
  <c i="3" r="BK258"/>
  <c r="J258"/>
  <c i="5" r="BK173"/>
  <c i="7" r="J114"/>
  <c i="2" r="BK280"/>
  <c i="3" r="J224"/>
  <c r="J276"/>
  <c i="5" r="BK90"/>
  <c i="2" r="BK284"/>
  <c r="BK351"/>
  <c i="3" r="J200"/>
  <c i="4" r="J128"/>
  <c i="6" r="BK87"/>
  <c i="2" r="J370"/>
  <c r="J234"/>
  <c i="3" r="BK282"/>
  <c i="5" r="J160"/>
  <c i="7" r="J126"/>
  <c i="2" r="J362"/>
  <c r="J139"/>
  <c i="3" r="BK123"/>
  <c i="4" r="BK136"/>
  <c i="6" r="J95"/>
  <c i="2" r="J145"/>
  <c i="3" r="J176"/>
  <c r="BK165"/>
  <c i="4" r="J131"/>
  <c i="7" r="BK120"/>
  <c i="2" r="BK264"/>
  <c r="J183"/>
  <c i="3" r="J209"/>
  <c i="4" r="J122"/>
  <c i="6" r="BK99"/>
  <c i="2" r="BK354"/>
  <c r="J252"/>
  <c i="3" r="BK130"/>
  <c i="5" r="BK106"/>
  <c i="7" r="J102"/>
  <c i="3" r="J241"/>
  <c r="BK116"/>
  <c i="5" r="BK168"/>
  <c i="7" r="BK123"/>
  <c i="1" r="AS54"/>
  <c i="2" r="J221"/>
  <c i="3" r="BK264"/>
  <c i="4" r="BK88"/>
  <c i="5" r="J148"/>
  <c i="2" r="BK164"/>
  <c r="BK289"/>
  <c i="3" r="BK183"/>
  <c i="4" r="J88"/>
  <c i="6" r="BK95"/>
  <c i="2" r="J111"/>
  <c i="3" r="J193"/>
  <c i="4" r="BK143"/>
  <c i="5" r="BK127"/>
  <c i="2" r="J354"/>
  <c i="3" r="J231"/>
  <c i="4" r="J143"/>
  <c i="5" r="BK101"/>
  <c i="2" r="BK282"/>
  <c r="BK254"/>
  <c r="BK275"/>
  <c i="3" r="BK276"/>
  <c i="4" r="BK141"/>
  <c i="5" r="J156"/>
  <c i="2" r="J118"/>
  <c r="BK190"/>
  <c i="3" r="J133"/>
  <c r="J282"/>
  <c i="5" r="BK116"/>
  <c i="7" r="BK117"/>
  <c i="2" r="BK93"/>
  <c i="3" r="BK217"/>
  <c r="BK209"/>
  <c i="4" r="J158"/>
  <c i="5" r="J136"/>
  <c i="2" r="BK365"/>
  <c r="J284"/>
  <c i="3" r="J198"/>
  <c i="4" r="J163"/>
  <c i="5" r="J96"/>
  <c i="2" r="J249"/>
  <c r="BK221"/>
  <c i="3" r="BK247"/>
  <c i="4" r="J101"/>
  <c i="5" r="BK111"/>
  <c i="7" r="J111"/>
  <c i="2" r="J148"/>
  <c r="BK105"/>
  <c i="3" r="J123"/>
  <c i="5" r="J163"/>
  <c i="2" r="BK347"/>
  <c r="BK335"/>
  <c i="3" r="J264"/>
  <c r="J261"/>
  <c i="5" r="BK96"/>
  <c i="2" r="J136"/>
  <c r="J365"/>
  <c r="J130"/>
  <c i="3" r="BK231"/>
  <c i="4" r="BK101"/>
  <c i="7" r="J97"/>
  <c i="2" r="BK170"/>
  <c r="J197"/>
  <c i="3" r="BK176"/>
  <c i="4" r="J94"/>
  <c i="6" r="BK97"/>
  <c i="2" r="J158"/>
  <c r="J323"/>
  <c i="3" r="J188"/>
  <c i="4" r="J138"/>
  <c i="5" r="BK160"/>
  <c i="2" r="BK260"/>
  <c r="J275"/>
  <c i="3" r="J143"/>
  <c i="4" r="BK160"/>
  <c i="5" r="J143"/>
  <c i="7" r="BK126"/>
  <c i="2" r="BK370"/>
  <c r="BK249"/>
  <c i="3" r="J130"/>
  <c i="4" r="BK111"/>
  <c i="2" r="J335"/>
  <c r="BK139"/>
  <c i="3" r="J149"/>
  <c i="4" r="J155"/>
  <c i="5" r="J168"/>
  <c i="7" r="BK93"/>
  <c i="2" r="BK215"/>
  <c r="BK204"/>
  <c i="3" r="J212"/>
  <c i="5" r="BK148"/>
  <c i="2" r="BK329"/>
  <c r="BK152"/>
  <c r="J329"/>
  <c r="BK344"/>
  <c r="J190"/>
  <c r="J243"/>
  <c i="3" r="BK270"/>
  <c r="BK107"/>
  <c i="4" r="J136"/>
  <c i="5" r="BK136"/>
  <c i="7" r="J130"/>
  <c i="2" r="BK271"/>
  <c r="J292"/>
  <c i="3" r="BK200"/>
  <c r="BK113"/>
  <c i="5" r="BK146"/>
  <c i="2" r="J317"/>
  <c r="BK312"/>
  <c i="3" r="BK244"/>
  <c i="4" r="J160"/>
  <c i="5" r="BK143"/>
  <c i="2" r="BK124"/>
  <c r="J312"/>
  <c i="3" r="J156"/>
  <c i="4" r="J111"/>
  <c i="5" r="J127"/>
  <c i="2" r="BK227"/>
  <c r="BK161"/>
  <c i="3" r="J217"/>
  <c r="BK159"/>
  <c i="5" r="J152"/>
  <c i="7" r="J140"/>
  <c i="2" r="BK317"/>
  <c i="3" r="J94"/>
  <c r="J270"/>
  <c i="5" r="J116"/>
  <c i="7" r="J120"/>
  <c i="2" r="J271"/>
  <c i="3" r="J170"/>
  <c i="4" r="BK149"/>
  <c i="7" r="BK102"/>
  <c i="2" r="BK145"/>
  <c r="BK243"/>
  <c i="3" r="BK193"/>
  <c r="J159"/>
  <c i="5" r="BK140"/>
  <c i="7" r="J123"/>
  <c i="2" r="J124"/>
  <c r="J280"/>
  <c r="J204"/>
  <c r="BK292"/>
  <c r="BK341"/>
  <c r="J298"/>
  <c i="3" r="BK170"/>
  <c r="BK224"/>
  <c r="BK261"/>
  <c i="5" r="J111"/>
  <c i="7" r="J93"/>
  <c i="2" r="J240"/>
  <c r="J282"/>
  <c i="3" r="J113"/>
  <c i="4" r="BK105"/>
  <c i="5" r="J132"/>
  <c i="2" r="J152"/>
  <c r="BK240"/>
  <c i="3" r="BK255"/>
  <c i="4" r="BK138"/>
  <c i="6" r="BK92"/>
  <c i="2" r="BK130"/>
  <c r="J254"/>
  <c i="3" r="BK236"/>
  <c i="4" r="BK122"/>
  <c i="5" r="J121"/>
  <c i="7" r="BK130"/>
  <c i="2" r="J215"/>
  <c r="BK111"/>
  <c i="3" r="J116"/>
  <c i="4" r="BK94"/>
  <c i="7" r="J136"/>
  <c i="2" r="J277"/>
  <c r="BK176"/>
  <c i="3" r="BK227"/>
  <c r="BK241"/>
  <c i="5" r="BK156"/>
  <c i="7" r="BK133"/>
  <c i="2" r="J301"/>
  <c i="3" r="BK203"/>
  <c i="4" r="BK131"/>
  <c i="5" r="J140"/>
  <c i="7" r="BK106"/>
  <c i="2" r="J167"/>
  <c r="BK148"/>
  <c i="3" r="J203"/>
  <c i="4" r="BK97"/>
  <c i="6" r="J92"/>
  <c i="2" r="BK197"/>
  <c i="3" r="J227"/>
  <c i="4" r="J141"/>
  <c i="5" r="BK163"/>
  <c i="2" r="J351"/>
  <c r="BK234"/>
  <c r="BK362"/>
  <c i="3" r="J107"/>
  <c i="4" r="BK163"/>
  <c i="7" r="BK89"/>
  <c i="2" r="BK298"/>
  <c i="3" r="J236"/>
  <c i="4" r="BK134"/>
  <c i="5" r="BK152"/>
  <c i="7" r="BK140"/>
  <c i="2" r="BK277"/>
  <c r="J227"/>
  <c i="3" r="BK188"/>
  <c r="BK249"/>
  <c i="6" r="J97"/>
  <c i="2" r="J344"/>
  <c i="3" r="BK156"/>
  <c r="J249"/>
  <c i="4" r="J115"/>
  <c i="6" r="J99"/>
  <c i="2" r="J99"/>
  <c r="J289"/>
  <c i="3" r="BK198"/>
  <c r="BK173"/>
  <c i="4" r="BK128"/>
  <c i="7" r="J89"/>
  <c i="2" r="J211"/>
  <c r="J176"/>
  <c i="3" r="J247"/>
  <c i="4" r="J134"/>
  <c i="6" r="J102"/>
  <c i="2" r="J170"/>
  <c r="BK287"/>
  <c i="3" r="BK133"/>
  <c i="5" r="J173"/>
  <c i="7" r="J117"/>
  <c i="3" r="BK149"/>
  <c i="6" r="J87"/>
  <c i="2" r="J105"/>
  <c r="BK167"/>
  <c i="3" r="J244"/>
  <c i="4" r="J97"/>
  <c i="6" r="BK102"/>
  <c i="2" r="BK307"/>
  <c r="BK118"/>
  <c i="3" r="J183"/>
  <c i="4" r="BK168"/>
  <c i="5" r="BK132"/>
  <c i="2" r="J264"/>
  <c r="J287"/>
  <c r="BK211"/>
  <c i="3" r="BK143"/>
  <c i="4" r="BK155"/>
  <c i="7" r="J106"/>
  <c i="2" r="BK323"/>
  <c i="3" r="J165"/>
  <c i="4" r="J149"/>
  <c i="5" r="J146"/>
  <c i="7" r="BK97"/>
  <c i="2" r="BK136"/>
  <c r="J347"/>
  <c i="3" r="BK212"/>
  <c i="4" r="BK115"/>
  <c i="5" r="BK121"/>
  <c i="2" r="BK252"/>
  <c r="J307"/>
  <c i="3" r="J255"/>
  <c i="5" r="J90"/>
  <c i="2" r="J93"/>
  <c r="J341"/>
  <c i="3" r="J101"/>
  <c r="BK101"/>
  <c i="4" r="J168"/>
  <c i="7" r="BK114"/>
  <c i="2" l="1" r="R346"/>
  <c r="T346"/>
  <c r="P346"/>
  <c r="R151"/>
  <c r="R163"/>
  <c r="BK270"/>
  <c r="J270"/>
  <c r="J66"/>
  <c r="BK361"/>
  <c r="J361"/>
  <c r="J68"/>
  <c i="3" r="T142"/>
  <c r="R187"/>
  <c r="R240"/>
  <c i="4" r="BK87"/>
  <c r="J87"/>
  <c r="J61"/>
  <c i="5" r="P126"/>
  <c i="6" r="BK91"/>
  <c r="J91"/>
  <c r="J63"/>
  <c i="2" r="BK92"/>
  <c r="BK169"/>
  <c r="J169"/>
  <c r="J64"/>
  <c i="3" r="BK93"/>
  <c r="T169"/>
  <c r="T223"/>
  <c r="P263"/>
  <c i="4" r="P87"/>
  <c i="5" r="T126"/>
  <c i="2" r="P92"/>
  <c r="P151"/>
  <c r="P163"/>
  <c r="P270"/>
  <c r="R361"/>
  <c i="3" r="T93"/>
  <c r="P169"/>
  <c r="R223"/>
  <c r="T263"/>
  <c i="4" r="R121"/>
  <c i="5" r="R89"/>
  <c i="2" r="P169"/>
  <c i="3" r="P142"/>
  <c r="BK187"/>
  <c r="J187"/>
  <c r="J65"/>
  <c r="P240"/>
  <c r="P239"/>
  <c i="4" r="BK121"/>
  <c r="J121"/>
  <c r="J63"/>
  <c i="5" r="BK126"/>
  <c r="J126"/>
  <c r="J63"/>
  <c i="6" r="P91"/>
  <c r="P90"/>
  <c r="P84"/>
  <c i="1" r="AU59"/>
  <c i="7" r="P92"/>
  <c r="P87"/>
  <c r="T101"/>
  <c i="2" r="T92"/>
  <c r="T151"/>
  <c r="T163"/>
  <c r="T270"/>
  <c r="P361"/>
  <c i="3" r="BK142"/>
  <c r="J142"/>
  <c r="J62"/>
  <c r="T187"/>
  <c r="R263"/>
  <c i="4" r="R87"/>
  <c r="R86"/>
  <c r="R85"/>
  <c i="5" r="BK89"/>
  <c i="7" r="BK92"/>
  <c r="J92"/>
  <c r="J62"/>
  <c r="P101"/>
  <c r="R110"/>
  <c i="2" r="T169"/>
  <c i="3" r="R142"/>
  <c r="P187"/>
  <c r="BK240"/>
  <c r="J240"/>
  <c r="J70"/>
  <c i="4" r="P121"/>
  <c i="5" r="R126"/>
  <c i="7" r="BK101"/>
  <c r="J101"/>
  <c r="J63"/>
  <c r="P110"/>
  <c r="R129"/>
  <c i="2" r="BK151"/>
  <c r="J151"/>
  <c r="J62"/>
  <c r="BK163"/>
  <c r="J163"/>
  <c r="J63"/>
  <c r="R270"/>
  <c r="T361"/>
  <c i="3" r="P93"/>
  <c r="BK169"/>
  <c r="J169"/>
  <c r="J63"/>
  <c r="BK223"/>
  <c r="J223"/>
  <c r="J66"/>
  <c r="BK263"/>
  <c r="J263"/>
  <c r="J71"/>
  <c i="4" r="T87"/>
  <c i="5" r="P89"/>
  <c r="P88"/>
  <c r="P87"/>
  <c i="1" r="AU58"/>
  <c i="6" r="R91"/>
  <c r="R90"/>
  <c r="R84"/>
  <c i="7" r="T92"/>
  <c r="T87"/>
  <c r="BK110"/>
  <c r="J110"/>
  <c r="J64"/>
  <c r="BK129"/>
  <c r="J129"/>
  <c r="J65"/>
  <c i="2" r="R92"/>
  <c r="R169"/>
  <c i="3" r="R93"/>
  <c r="R92"/>
  <c r="R169"/>
  <c r="P223"/>
  <c r="T240"/>
  <c r="T239"/>
  <c i="4" r="T121"/>
  <c i="5" r="T89"/>
  <c r="T88"/>
  <c r="T87"/>
  <c i="6" r="T91"/>
  <c r="T90"/>
  <c r="T84"/>
  <c i="7" r="R92"/>
  <c r="R87"/>
  <c r="R86"/>
  <c r="R101"/>
  <c r="T110"/>
  <c r="P129"/>
  <c r="T129"/>
  <c i="3" r="BK230"/>
  <c r="J230"/>
  <c r="J67"/>
  <c i="4" r="BK114"/>
  <c r="J114"/>
  <c r="J62"/>
  <c i="2" r="BK263"/>
  <c r="J263"/>
  <c r="J65"/>
  <c i="6" r="BK101"/>
  <c r="J101"/>
  <c r="J64"/>
  <c i="2" r="BK369"/>
  <c r="J369"/>
  <c r="J70"/>
  <c i="5" r="BK120"/>
  <c r="J120"/>
  <c r="J62"/>
  <c i="2" r="BK346"/>
  <c r="J346"/>
  <c r="J67"/>
  <c i="4" r="BK167"/>
  <c r="J167"/>
  <c r="J65"/>
  <c i="5" r="BK167"/>
  <c r="J167"/>
  <c r="J65"/>
  <c i="6" r="BK86"/>
  <c r="BK85"/>
  <c i="3" r="BK175"/>
  <c r="J175"/>
  <c r="J64"/>
  <c i="4" r="BK162"/>
  <c r="J162"/>
  <c r="J64"/>
  <c i="7" r="BK88"/>
  <c r="J88"/>
  <c r="J61"/>
  <c i="3" r="BK235"/>
  <c r="J235"/>
  <c r="J68"/>
  <c i="5" r="BK162"/>
  <c r="J162"/>
  <c r="J64"/>
  <c r="BK172"/>
  <c r="BK171"/>
  <c r="J171"/>
  <c r="J66"/>
  <c i="7" r="BK139"/>
  <c r="J139"/>
  <c r="J66"/>
  <c r="J55"/>
  <c r="BE89"/>
  <c i="6" r="BK90"/>
  <c r="J90"/>
  <c r="J62"/>
  <c i="7" r="F55"/>
  <c r="BE117"/>
  <c r="J80"/>
  <c r="BE136"/>
  <c i="6" r="J85"/>
  <c r="J60"/>
  <c i="7" r="BE102"/>
  <c r="BE111"/>
  <c i="6" r="J86"/>
  <c r="J61"/>
  <c i="7" r="E48"/>
  <c r="BE106"/>
  <c r="BE114"/>
  <c r="BE120"/>
  <c r="BE126"/>
  <c r="BE130"/>
  <c r="BE140"/>
  <c r="BE93"/>
  <c r="BE97"/>
  <c r="BE123"/>
  <c r="BE133"/>
  <c i="5" r="J89"/>
  <c r="J61"/>
  <c i="6" r="E48"/>
  <c r="J52"/>
  <c r="F81"/>
  <c r="BE87"/>
  <c r="BE102"/>
  <c i="5" r="J172"/>
  <c r="J67"/>
  <c i="6" r="BE92"/>
  <c r="BE95"/>
  <c r="BE97"/>
  <c r="J55"/>
  <c r="BE99"/>
  <c i="5" r="J52"/>
  <c r="BE152"/>
  <c r="BE163"/>
  <c r="BE173"/>
  <c r="BE90"/>
  <c r="BE116"/>
  <c r="BE127"/>
  <c r="BE168"/>
  <c r="E77"/>
  <c r="F84"/>
  <c r="BE101"/>
  <c r="BE140"/>
  <c r="BE156"/>
  <c i="4" r="BK86"/>
  <c r="BK85"/>
  <c r="J85"/>
  <c i="5" r="BE96"/>
  <c r="BE121"/>
  <c r="BE160"/>
  <c r="J84"/>
  <c r="BE106"/>
  <c r="BE143"/>
  <c r="BE146"/>
  <c r="BE148"/>
  <c r="BE132"/>
  <c r="BE136"/>
  <c r="BE111"/>
  <c i="3" r="J93"/>
  <c r="J61"/>
  <c i="4" r="J52"/>
  <c r="J55"/>
  <c r="BE88"/>
  <c r="E75"/>
  <c r="BE97"/>
  <c r="BE128"/>
  <c r="BE131"/>
  <c r="BE141"/>
  <c r="BE143"/>
  <c r="BE149"/>
  <c r="BE163"/>
  <c i="3" r="BK239"/>
  <c r="J239"/>
  <c r="J69"/>
  <c i="4" r="F55"/>
  <c r="BE101"/>
  <c r="BE134"/>
  <c r="BE136"/>
  <c r="BE155"/>
  <c r="BE160"/>
  <c r="BE168"/>
  <c r="BE94"/>
  <c r="BE105"/>
  <c r="BE111"/>
  <c r="BE138"/>
  <c r="BE115"/>
  <c r="BE158"/>
  <c r="BE122"/>
  <c i="3" r="J52"/>
  <c r="BE94"/>
  <c r="BE143"/>
  <c r="BE165"/>
  <c r="BE200"/>
  <c r="BE227"/>
  <c r="BE282"/>
  <c i="2" r="J92"/>
  <c r="J61"/>
  <c i="3" r="E81"/>
  <c r="BE107"/>
  <c r="BE113"/>
  <c r="BE173"/>
  <c r="BE203"/>
  <c r="BE264"/>
  <c r="F55"/>
  <c r="J88"/>
  <c r="BE188"/>
  <c r="BE236"/>
  <c r="BE270"/>
  <c r="BE123"/>
  <c r="BE170"/>
  <c r="BE193"/>
  <c r="BE231"/>
  <c r="BE133"/>
  <c r="BE149"/>
  <c r="BE156"/>
  <c r="BE183"/>
  <c r="BE198"/>
  <c r="BE217"/>
  <c r="BE247"/>
  <c r="BE101"/>
  <c r="BE159"/>
  <c r="BE209"/>
  <c r="BE212"/>
  <c r="BE224"/>
  <c r="BE249"/>
  <c r="BE255"/>
  <c r="BE258"/>
  <c i="2" r="BK368"/>
  <c r="J368"/>
  <c r="J69"/>
  <c i="3" r="BE116"/>
  <c r="BE130"/>
  <c r="BE176"/>
  <c r="BE241"/>
  <c r="BE244"/>
  <c r="BE261"/>
  <c r="BE276"/>
  <c i="2" r="BE93"/>
  <c r="BE130"/>
  <c r="BE139"/>
  <c r="BE167"/>
  <c r="BE170"/>
  <c r="BE243"/>
  <c r="BE271"/>
  <c r="BE307"/>
  <c r="BE370"/>
  <c r="F87"/>
  <c r="BE145"/>
  <c r="BE158"/>
  <c r="BE176"/>
  <c r="BE183"/>
  <c r="BE221"/>
  <c r="BE240"/>
  <c r="BE254"/>
  <c r="BE298"/>
  <c r="BE301"/>
  <c r="BE329"/>
  <c r="BE365"/>
  <c r="BE260"/>
  <c r="BE264"/>
  <c r="BE284"/>
  <c r="BE354"/>
  <c r="E80"/>
  <c r="J87"/>
  <c r="BE227"/>
  <c r="BE275"/>
  <c r="BE347"/>
  <c r="BE362"/>
  <c r="J84"/>
  <c r="BE118"/>
  <c r="BE136"/>
  <c r="BE152"/>
  <c r="BE197"/>
  <c r="BE204"/>
  <c r="BE234"/>
  <c r="BE249"/>
  <c r="BE252"/>
  <c r="BE282"/>
  <c r="BE312"/>
  <c r="BE344"/>
  <c r="BE99"/>
  <c r="BE124"/>
  <c r="BE161"/>
  <c r="BE292"/>
  <c r="BE351"/>
  <c r="BE111"/>
  <c r="BE148"/>
  <c r="BE211"/>
  <c r="BE215"/>
  <c r="BE287"/>
  <c r="BE289"/>
  <c r="BE317"/>
  <c r="BE323"/>
  <c r="BE105"/>
  <c r="BE164"/>
  <c r="BE190"/>
  <c r="BE277"/>
  <c r="BE280"/>
  <c r="BE335"/>
  <c r="BE341"/>
  <c r="F35"/>
  <c i="1" r="BB55"/>
  <c i="5" r="F34"/>
  <c i="1" r="BA58"/>
  <c i="6" r="F35"/>
  <c i="1" r="BB59"/>
  <c i="2" r="F34"/>
  <c i="1" r="BA55"/>
  <c i="4" r="J30"/>
  <c i="5" r="F35"/>
  <c i="1" r="BB58"/>
  <c i="6" r="F37"/>
  <c i="1" r="BD59"/>
  <c i="5" r="F37"/>
  <c i="1" r="BD58"/>
  <c i="4" r="F35"/>
  <c i="1" r="BB57"/>
  <c i="2" r="J34"/>
  <c i="1" r="AW55"/>
  <c i="2" r="F36"/>
  <c i="1" r="BC55"/>
  <c i="5" r="F36"/>
  <c i="1" r="BC58"/>
  <c i="3" r="J34"/>
  <c i="1" r="AW56"/>
  <c i="6" r="J34"/>
  <c i="1" r="AW59"/>
  <c i="4" r="F36"/>
  <c i="1" r="BC57"/>
  <c i="4" r="F37"/>
  <c i="1" r="BD57"/>
  <c i="3" r="F34"/>
  <c i="1" r="BA56"/>
  <c i="2" r="F37"/>
  <c i="1" r="BD55"/>
  <c i="3" r="F37"/>
  <c i="1" r="BD56"/>
  <c i="5" r="J34"/>
  <c i="1" r="AW58"/>
  <c i="4" r="J34"/>
  <c i="1" r="AW57"/>
  <c i="7" r="F35"/>
  <c i="1" r="BB60"/>
  <c i="7" r="F37"/>
  <c i="1" r="BD60"/>
  <c i="7" r="F34"/>
  <c i="1" r="BA60"/>
  <c i="4" r="F34"/>
  <c i="1" r="BA57"/>
  <c i="6" r="F34"/>
  <c i="1" r="BA59"/>
  <c i="3" r="F35"/>
  <c i="1" r="BB56"/>
  <c i="3" r="F36"/>
  <c i="1" r="BC56"/>
  <c i="7" r="J34"/>
  <c i="1" r="AW60"/>
  <c i="7" r="F36"/>
  <c i="1" r="BC60"/>
  <c i="6" r="F36"/>
  <c i="1" r="BC59"/>
  <c i="7" l="1" r="T86"/>
  <c r="P86"/>
  <c i="1" r="AU60"/>
  <c i="5" r="R88"/>
  <c r="R87"/>
  <c i="3" r="BK92"/>
  <c r="J92"/>
  <c r="J60"/>
  <c i="5" r="BK88"/>
  <c r="J88"/>
  <c r="J60"/>
  <c i="2" r="P91"/>
  <c r="P90"/>
  <c i="1" r="AU55"/>
  <c i="3" r="R239"/>
  <c r="R91"/>
  <c i="4" r="T86"/>
  <c r="T85"/>
  <c i="2" r="T91"/>
  <c r="T90"/>
  <c i="3" r="T92"/>
  <c r="T91"/>
  <c i="4" r="P86"/>
  <c r="P85"/>
  <c i="1" r="AU57"/>
  <c i="2" r="BK91"/>
  <c r="J91"/>
  <c r="J60"/>
  <c r="R91"/>
  <c r="R90"/>
  <c i="3" r="P92"/>
  <c r="P91"/>
  <c i="1" r="AU56"/>
  <c i="7" r="BK87"/>
  <c r="J87"/>
  <c r="J60"/>
  <c i="6" r="BK84"/>
  <c r="J84"/>
  <c r="J59"/>
  <c i="1" r="AG57"/>
  <c i="4" r="J86"/>
  <c r="J60"/>
  <c r="J59"/>
  <c i="2" r="BK90"/>
  <c r="J90"/>
  <c r="J59"/>
  <c i="1" r="BA54"/>
  <c r="W30"/>
  <c i="3" r="J33"/>
  <c i="1" r="AV56"/>
  <c r="AT56"/>
  <c i="4" r="J33"/>
  <c i="1" r="AV57"/>
  <c r="AT57"/>
  <c r="AN57"/>
  <c i="4" r="F33"/>
  <c i="1" r="AZ57"/>
  <c i="7" r="J33"/>
  <c i="1" r="AV60"/>
  <c r="AT60"/>
  <c i="6" r="F33"/>
  <c i="1" r="AZ59"/>
  <c i="6" r="J33"/>
  <c i="1" r="AV59"/>
  <c r="AT59"/>
  <c i="7" r="F33"/>
  <c i="1" r="AZ60"/>
  <c r="BD54"/>
  <c r="W33"/>
  <c r="BC54"/>
  <c r="AY54"/>
  <c i="2" r="J33"/>
  <c i="1" r="AV55"/>
  <c r="AT55"/>
  <c i="2" r="F33"/>
  <c i="1" r="AZ55"/>
  <c i="3" r="F33"/>
  <c i="1" r="AZ56"/>
  <c i="5" r="J33"/>
  <c i="1" r="AV58"/>
  <c r="AT58"/>
  <c r="BB54"/>
  <c r="AX54"/>
  <c i="5" r="F33"/>
  <c i="1" r="AZ58"/>
  <c i="5" l="1" r="BK87"/>
  <c r="J87"/>
  <c i="3" r="BK91"/>
  <c r="J91"/>
  <c r="J59"/>
  <c i="7" r="BK86"/>
  <c r="J86"/>
  <c i="4" r="J39"/>
  <c i="7" r="J30"/>
  <c i="1" r="AG60"/>
  <c r="AZ54"/>
  <c r="AV54"/>
  <c r="AK29"/>
  <c r="AW54"/>
  <c r="AK30"/>
  <c r="AU54"/>
  <c i="2" r="J30"/>
  <c i="1" r="AG55"/>
  <c i="6" r="J30"/>
  <c i="1" r="AG59"/>
  <c r="AN59"/>
  <c i="5" r="J30"/>
  <c i="1" r="AG58"/>
  <c r="W32"/>
  <c r="W31"/>
  <c i="7" l="1" r="J39"/>
  <c i="5" r="J39"/>
  <c i="7" r="J59"/>
  <c i="5" r="J59"/>
  <c i="6" r="J39"/>
  <c i="2" r="J39"/>
  <c i="1" r="AN55"/>
  <c r="AN58"/>
  <c r="AN60"/>
  <c r="AT54"/>
  <c i="3" r="J30"/>
  <c i="1" r="AG56"/>
  <c r="AN56"/>
  <c r="W29"/>
  <c i="3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<sst xmlns="http://schemas.openxmlformats.org/spreadsheetml/2006/main">
  <si>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</si>
  <si>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</si>
  <si>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</si>
  <si>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</si>
  <si>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</si>
  <si>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{e4f8faaa-1d39-44e8-b0cc-3c1211484354}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</si>
  <si>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</si>
  <si>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</si>
  <si>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</si>
  <si>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</si>
  <si>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</si>
  <si>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</si>
  <si>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</si>
  <si>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</si>
  <si>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2025-03-10-III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</si>
  <si>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</si>
  <si>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</si>
  <si>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Rozšíření parkoviště, SPgŠ a SOŠ Kladno</t>
  </si>
  <si>
    <t>KSO:</t>
  </si>
  <si>
    <t/>
  </si>
  <si>
    <t>CC-CZ:</t>
  </si>
  <si>
    <t>Místo:</t>
  </si>
  <si>
    <t>č. parc. 543</t>
  </si>
  <si>
    <t>Datum:</t>
  </si>
  <si>
    <t>10. 3. 2025</t>
  </si>
  <si>
    <t>Zadavatel:</t>
  </si>
  <si>
    <t>IČ:</t>
  </si>
  <si>
    <t xml:space="preserve">SPgŠ a SOŠ Kladno p.o., nám. E. Beneše, 272 01 </t>
  </si>
  <si>
    <t>DIČ:</t>
  </si>
  <si>
    <t>Účastník:</t>
  </si>
  <si>
    <t>Vyplň údaj</t>
  </si>
  <si>
    <t>Projektant:</t>
  </si>
  <si>
    <t>03776841</t>
  </si>
  <si>
    <t>Ateliér Civilista s.r.o., Bratronice 241, 273 63</t>
  </si>
  <si>
    <t>CZ03776841</t>
  </si>
  <si>
    <t>True</t>
  </si>
  <si>
    <t>Zpracovatel:</t>
  </si>
  <si>
    <t xml:space="preserve"> </t>
  </si>
  <si>
    <t>Poznámka:</t>
  </si>
  <si>
    <t>Při zpracování nabídky je nutné vycházet ze všech částí dokumentace (technické zprávy, seznamu pozice, všech výkresů a specifikace materiálu). Povinností dodavatele je překontrolovat specifikaci materiálu a případný chybějící materiál nebo výkony doplnit a ocenit. Součástí ceny musí být veškeré náklady, aby cena byla konečná a zahrnovala celou dodávku a montáž akce. Dodávka akce se předpokládá včetně kompletní montáže, veškerého souvisejícího doplňkového, podružného a montážního materiálu tak, aby celé zařízení bylo funkční a splňovalo všechny předpisy, které se na ně vztahují. Uchazeč je povinnen si před podáním cenové nabídky řádně prostudovat projektovou dokumentaci a překontrolovat výkaz výměr. Na případné nesrovnalosti, mezi výkazem výměr a projektovou dokumentací, zjištěné v průběhu realizace stavby nebude brán zřetel a vzniklé náklady půjdou k tíži zhotovitele. 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</si>
  <si>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</si>
  <si>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</si>
  <si>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</si>
  <si>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</si>
  <si>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</si>
  <si>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</si>
  <si>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</si>
  <si>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</si>
  <si>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</si>
  <si>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</si>
  <si>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</si>
  <si>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</si>
  <si>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</si>
  <si>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</si>
  <si>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</si>
  <si>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</si>
  <si>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</si>
  <si>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</si>
  <si>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</si>
  <si>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</si>
  <si>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</si>
  <si>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</si>
  <si>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</si>
  <si>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</si>
  <si>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</si>
  <si>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</si>
  <si>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</si>
  <si>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</si>
  <si>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</si>
  <si>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</si>
  <si>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</si>
  <si>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</si>
  <si>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</si>
  <si>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</si>
  <si>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</si>
  <si>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</si>
  <si>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</si>
  <si>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</si>
  <si>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</si>
  <si>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SO_101</t>
  </si>
  <si>
    <t>Stavební práce</t>
  </si>
  <si>
    <t>STA</t>
  </si>
  <si>
    <t>1</t>
  </si>
  <si>
    <t>{098e8a26-09b1-45ea-88b7-e41f14b418f8}</t>
  </si>
  <si>
    <t>2</t>
  </si>
  <si>
    <t>SO_102</t>
  </si>
  <si>
    <t>Odvodnění</t>
  </si>
  <si>
    <t>{72bf53a2-4972-4a60-bed8-91036c95c4fd}</t>
  </si>
  <si>
    <t>SO_103</t>
  </si>
  <si>
    <t>Přeložka vodovodu</t>
  </si>
  <si>
    <t>{379ee9b4-dfe7-45e9-87c0-ec3783b12366}</t>
  </si>
  <si>
    <t>SO_105</t>
  </si>
  <si>
    <t>Přeložka kanalizace</t>
  </si>
  <si>
    <t>{ccd6a06f-3720-401c-ae99-63162c92b7e9}</t>
  </si>
  <si>
    <t>SO_106</t>
  </si>
  <si>
    <t>Veřejné osvětlení</t>
  </si>
  <si>
    <t>{3e33fcec-eed0-4a7c-94b0-099d77ae5fcf}</t>
  </si>
  <si>
    <t>VON</t>
  </si>
  <si>
    <t>Vedlejší a ostatní náklady</t>
  </si>
  <si>
    <t>{078d6dd2-2eed-4328-91a8-224d38922be1}</t>
  </si>
  <si>
    <t>VV0001</t>
  </si>
  <si>
    <t>Výkaz (1)</t>
  </si>
  <si>
    <t>6,02</t>
  </si>
  <si>
    <t>3</t>
  </si>
  <si>
    <t>VV0002</t>
  </si>
  <si>
    <t>Výkaz (2)</t>
  </si>
  <si>
    <t>6,151</t>
  </si>
  <si>
    <t>KRYCÍ LIST SOUPISU PRACÍ</t>
  </si>
  <si>
    <t>VV0003</t>
  </si>
  <si>
    <t>Výkaz (3)</t>
  </si>
  <si>
    <t>791,65</t>
  </si>
  <si>
    <t>VV0004</t>
  </si>
  <si>
    <t>Výkaz (4)</t>
  </si>
  <si>
    <t>320,587</t>
  </si>
  <si>
    <t>VV0005</t>
  </si>
  <si>
    <t>Výkaz (5)</t>
  </si>
  <si>
    <t>805,4</t>
  </si>
  <si>
    <t>VV0006</t>
  </si>
  <si>
    <t>Výkaz (6)</t>
  </si>
  <si>
    <t>8,699</t>
  </si>
  <si>
    <t>Objekt:</t>
  </si>
  <si>
    <t>VV0007</t>
  </si>
  <si>
    <t>Výkaz (7)</t>
  </si>
  <si>
    <t>4,067</t>
  </si>
  <si>
    <t>SO_101 - Stavební práce</t>
  </si>
  <si>
    <t>VV0008</t>
  </si>
  <si>
    <t>Výkaz (8)</t>
  </si>
  <si>
    <t>2,052</t>
  </si>
  <si>
    <t>VV0009</t>
  </si>
  <si>
    <t>Výkaz (9)</t>
  </si>
  <si>
    <t>191,401</t>
  </si>
  <si>
    <t>VV0010</t>
  </si>
  <si>
    <t>Výkaz (10)</t>
  </si>
  <si>
    <t>8,122</t>
  </si>
  <si>
    <t>VV0012</t>
  </si>
  <si>
    <t>Výkaz (12)</t>
  </si>
  <si>
    <t>392,68</t>
  </si>
  <si>
    <t>VV0014</t>
  </si>
  <si>
    <t>Výkaz (11)</t>
  </si>
  <si>
    <t>295,51</t>
  </si>
  <si>
    <t>VV0015</t>
  </si>
  <si>
    <t>Výkaz (13)</t>
  </si>
  <si>
    <t>34,18</t>
  </si>
  <si>
    <t>VV0016</t>
  </si>
  <si>
    <t>Výkaz (14)</t>
  </si>
  <si>
    <t>180,48</t>
  </si>
  <si>
    <t>VV0017</t>
  </si>
  <si>
    <t>Výkaz (15)</t>
  </si>
  <si>
    <t>VV0018</t>
  </si>
  <si>
    <t>Výkaz (16)</t>
  </si>
  <si>
    <t>VV0019</t>
  </si>
  <si>
    <t>Výkaz (17)</t>
  </si>
  <si>
    <t>83,03</t>
  </si>
  <si>
    <t>VV0020</t>
  </si>
  <si>
    <t>Výkaz (18)</t>
  </si>
  <si>
    <t>412,72</t>
  </si>
  <si>
    <t>VV0021</t>
  </si>
  <si>
    <t>Výkaz (19)</t>
  </si>
  <si>
    <t>281,76</t>
  </si>
  <si>
    <t>VV0022</t>
  </si>
  <si>
    <t>Výkaz (20)</t>
  </si>
  <si>
    <t>13,75</t>
  </si>
  <si>
    <t>VV0024</t>
  </si>
  <si>
    <t>Výkaz (22)</t>
  </si>
  <si>
    <t>13,95</t>
  </si>
  <si>
    <t>VV0025</t>
  </si>
  <si>
    <t>Výkaz (47)</t>
  </si>
  <si>
    <t>15,09</t>
  </si>
  <si>
    <t>VV0026</t>
  </si>
  <si>
    <t>Výkaz (48)</t>
  </si>
  <si>
    <t>42,271</t>
  </si>
  <si>
    <t>VV0028</t>
  </si>
  <si>
    <t>Výkaz (51)</t>
  </si>
  <si>
    <t>111,049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</si>
  <si>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</si>
  <si>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</si>
  <si>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</si>
  <si>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</si>
  <si>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</si>
  <si>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</si>
  <si>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</si>
  <si>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</si>
  <si>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</si>
  <si>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</si>
  <si>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</si>
  <si>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</si>
  <si>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</si>
  <si>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</si>
  <si>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</si>
  <si>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</si>
  <si>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</si>
  <si>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</si>
  <si>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</si>
  <si>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</si>
  <si>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</si>
  <si>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</si>
  <si>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</si>
  <si>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</si>
  <si>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</si>
  <si>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</si>
  <si>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</si>
  <si>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</si>
  <si>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</si>
  <si>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</si>
  <si>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</si>
  <si>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</si>
  <si>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</si>
  <si>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113154528</t>
  </si>
  <si>
    <t>Frézování živičného krytu tl 100 mm pruh š přes 0,5 m pl do 500 m2</t>
  </si>
  <si>
    <t>m2</t>
  </si>
  <si>
    <t>CS ÚRS 2025 01</t>
  </si>
  <si>
    <t>4</t>
  </si>
  <si>
    <t>884940948</t>
  </si>
  <si>
    <t>PP</t>
  </si>
  <si>
    <t>Frézování živičného podkladu nebo krytu s naložením hmot na dopravní prostředek plochy do 500 m2 pruhu šířky přes 0,5 m, tloušťky vrstvy 100 mm</t>
  </si>
  <si>
    <t>Online PSC</t>
  </si>
  <si>
    <t>https://podminky.urs.cz/item/CS_URS_2025_01/113154528</t>
  </si>
  <si>
    <t>VV</t>
  </si>
  <si>
    <t>"Množství určené pomocí aplikace Výměry.</t>
  </si>
  <si>
    <t>"Frézování stáv. kom. pro napojení</t>
  </si>
  <si>
    <t>113201112</t>
  </si>
  <si>
    <t>Vytrhání obrub silničních ležatých</t>
  </si>
  <si>
    <t>m</t>
  </si>
  <si>
    <t>-1486599874</t>
  </si>
  <si>
    <t>Vytrhání obrub s vybouráním lože, s přemístěním hmot na skládku na vzdálenost do 3 m nebo s naložením na dopravní prostředek silničních ležatých</t>
  </si>
  <si>
    <t>https://podminky.urs.cz/item/CS_URS_2025_01/113201112</t>
  </si>
  <si>
    <t>"Vytrhání stáv. obrub pro napojení</t>
  </si>
  <si>
    <t>121151113</t>
  </si>
  <si>
    <t>Sejmutí ornice plochy do 500 m2 tl vrstvy do 200 mm strojně</t>
  </si>
  <si>
    <t>-453116660</t>
  </si>
  <si>
    <t>Sejmutí ornice strojně při souvislé ploše přes 100 do 500 m2, tl. vrstvy do 200 mm</t>
  </si>
  <si>
    <t>https://podminky.urs.cz/item/CS_URS_2025_01/121151113</t>
  </si>
  <si>
    <t>"Parkovací plocha - betonová dlažba+Parkovací plocha - zatravňovací tvárnice+Pochozí plocha - betonová dlažba+Vozovka asfalt</t>
  </si>
  <si>
    <t>5</t>
  </si>
  <si>
    <t>122452204</t>
  </si>
  <si>
    <t>Odkopávky a prokopávky nezapažené pro silnice a dálnice v hornině třídy těžitelnosti II objem do 500 m3 strojně</t>
  </si>
  <si>
    <t>m3</t>
  </si>
  <si>
    <t>-166722652</t>
  </si>
  <si>
    <t>Odkopávky a prokopávky nezapažené pro silnice a dálnice strojně v hornině třídy těžitelnosti II přes 100 do 500 m3</t>
  </si>
  <si>
    <t>https://podminky.urs.cz/item/CS_URS_2025_01/122452204</t>
  </si>
  <si>
    <t>"Vozovka asfalt*0,41</t>
  </si>
  <si>
    <t>"(Parkovací plocha - betonová dlažba+Parkovací plocha - zatravňovací tvárnice+Pochozí plocha - betonová dlažba)*0,4</t>
  </si>
  <si>
    <t>6</t>
  </si>
  <si>
    <t>181111121</t>
  </si>
  <si>
    <t>Plošná úprava terénu do 500 m2 zemina skupiny 1 až 4 nerovnosti přes 100 do 150 mm v rovinně a svahu do 1:5</t>
  </si>
  <si>
    <t>-44687528</t>
  </si>
  <si>
    <t>Plošná úprava terénu v zemině skupiny 1 až 4 s urovnáním povrchu bez doplnění ornice souvislé plochy do 500 m2 při nerovnostech terénu přes 100 do 150 mm v rovině nebo na svahu do 1:5</t>
  </si>
  <si>
    <t>https://podminky.urs.cz/item/CS_URS_2025_01/181111121</t>
  </si>
  <si>
    <t>"Rozprostření ornice</t>
  </si>
  <si>
    <t>7</t>
  </si>
  <si>
    <t>181152302</t>
  </si>
  <si>
    <t>Úprava pláně pro silnice a dálnice v zářezech se zhutněním</t>
  </si>
  <si>
    <t>-2019992983</t>
  </si>
  <si>
    <t>Úprava pláně na stavbách silnic a dálnic strojně v zářezech mimo skalních se zhutněním</t>
  </si>
  <si>
    <t>https://podminky.urs.cz/item/CS_URS_2025_01/181152302</t>
  </si>
  <si>
    <t>"Parkovací plocha - betonová dlažba+Parkovací plocha - zatravňovací tvárnice+Pochozí plocha - betonová dlažba+Vozovka asfalt+Sjezd - betonová dlažba</t>
  </si>
  <si>
    <t>8</t>
  </si>
  <si>
    <t>181351006</t>
  </si>
  <si>
    <t>Rozprostření ornice tl vrstvy přes 300 do 400 mm pl do 100 m2 v rovině nebo ve svahu do 1:5 strojně</t>
  </si>
  <si>
    <t>1410322797</t>
  </si>
  <si>
    <t>Rozprostření a urovnání ornice v rovině nebo ve svahu sklonu do 1:5 strojně při souvislé ploše do 100 m2, tl. vrstvy přes 300 do 400 mm</t>
  </si>
  <si>
    <t>https://podminky.urs.cz/item/CS_URS_2025_01/181351006</t>
  </si>
  <si>
    <t>9</t>
  </si>
  <si>
    <t>M</t>
  </si>
  <si>
    <t>10364101</t>
  </si>
  <si>
    <t>zemina pro terénní úpravy - ornice</t>
  </si>
  <si>
    <t>t</t>
  </si>
  <si>
    <t>-1407959674</t>
  </si>
  <si>
    <t>180,48*0,32 'Přepočtené koeficientem množství</t>
  </si>
  <si>
    <t>10</t>
  </si>
  <si>
    <t>181451131</t>
  </si>
  <si>
    <t>Založení parkového trávníku výsevem pl přes 1000 m2 v rovině a ve svahu do 1:5</t>
  </si>
  <si>
    <t>-240557423</t>
  </si>
  <si>
    <t>Založení trávníku na půdě předem připravené plochy přes 1000 m2 výsevem včetně utažení parkového v rovině nebo na svahu do 1:5</t>
  </si>
  <si>
    <t>https://podminky.urs.cz/item/CS_URS_2025_01/181451131</t>
  </si>
  <si>
    <t>11</t>
  </si>
  <si>
    <t>00572410</t>
  </si>
  <si>
    <t>osivo směs travní parková</t>
  </si>
  <si>
    <t>kg</t>
  </si>
  <si>
    <t>1371033966</t>
  </si>
  <si>
    <t>180,48*0,03 'Přepočtené koeficientem množství</t>
  </si>
  <si>
    <t>1999-R03</t>
  </si>
  <si>
    <t>Zajištění opatření pro ochranu zemní pláně</t>
  </si>
  <si>
    <t>soubor</t>
  </si>
  <si>
    <t>R-položka</t>
  </si>
  <si>
    <t>1785345699</t>
  </si>
  <si>
    <t>P</t>
  </si>
  <si>
    <t>Poznámka k položce:_x000d_
Ochrana zemní pláně_x000d_
Před pokládkou konstrukčních vrstev musí být zemní pláň vyčištěna a práce na pokládce_x000d_
konstrukčních vrstev vozovky nesmějí být zahájeny bez převzetí pláně._x000d_
Dokončená zemní pláň musí být chráněna. Skládky stavebního materiálu jsou na zemní pláni_x000d_
zakázány. Zemní práce doporučujeme provádět v suchém období. (viz ČSN 73 6133)._x000d_
Zakrývání výkopku - ochrana před povětrnostními vlivy, deštěm.</t>
  </si>
  <si>
    <t>Svislé a kompletní konstrukce</t>
  </si>
  <si>
    <t>13</t>
  </si>
  <si>
    <t>326214621</t>
  </si>
  <si>
    <t>Zdivo LTM z gabionových matrací dvouzákrutová síť povrch galfan vyplněná kamenem</t>
  </si>
  <si>
    <t>77745126</t>
  </si>
  <si>
    <t>Zdivo z drátokamenných (gabionových) matrací z lomového neupraveného výplňového kamene na sucho ze splétané dvouzákrutové ocelové sítě s povrchovou úpravou galfan</t>
  </si>
  <si>
    <t>https://podminky.urs.cz/item/CS_URS_2025_01/326214621</t>
  </si>
  <si>
    <t>"Gabiony plocha*1</t>
  </si>
  <si>
    <t>15</t>
  </si>
  <si>
    <t>382122311</t>
  </si>
  <si>
    <t>Montáž zákrytové desky ŽB prefabrikovaných pravoúhlých nádrží délky do 3 m</t>
  </si>
  <si>
    <t>kus</t>
  </si>
  <si>
    <t>1651363321</t>
  </si>
  <si>
    <t>Montáž dílců prefabrikovaných pravoúhlých nádrží ze železobetonu šířky do 3 m zákrytové desky, délky do 3 m</t>
  </si>
  <si>
    <t>https://podminky.urs.cz/item/CS_URS_2025_01/382122311</t>
  </si>
  <si>
    <t>16</t>
  </si>
  <si>
    <t>59226094</t>
  </si>
  <si>
    <t>deska zákrytová pravoúhlé nádrže nízké 2400x1300x250 otvor 1x d 600mm</t>
  </si>
  <si>
    <t>1750127863</t>
  </si>
  <si>
    <t>Vodorovné konstrukce</t>
  </si>
  <si>
    <t>17</t>
  </si>
  <si>
    <t>452112112</t>
  </si>
  <si>
    <t>Osazení betonových prstenců nebo rámů v do 100 mm pod poklopy a mříže</t>
  </si>
  <si>
    <t>-1847686433</t>
  </si>
  <si>
    <t>Osazení betonových dílců prstenců nebo rámů pod poklopy a mříže, výšky do 100 mm</t>
  </si>
  <si>
    <t>https://podminky.urs.cz/item/CS_URS_2025_01/452112112</t>
  </si>
  <si>
    <t>18</t>
  </si>
  <si>
    <t>59224135</t>
  </si>
  <si>
    <t>prstenec šachtový vyrovnávací betonový 625x90x60mm</t>
  </si>
  <si>
    <t>-2045542022</t>
  </si>
  <si>
    <t>Komunikace pozemní</t>
  </si>
  <si>
    <t>19</t>
  </si>
  <si>
    <t>564811111</t>
  </si>
  <si>
    <t>Podklad ze štěrkodrtě ŠD plochy přes 100 m2 tl 50 mm</t>
  </si>
  <si>
    <t>-253908341</t>
  </si>
  <si>
    <t>Podklad ze štěrkodrti ŠD s rozprostřením a zhutněním plochy přes 100 m2, po zhutnění tl. 50 mm</t>
  </si>
  <si>
    <t>https://podminky.urs.cz/item/CS_URS_2025_01/564811111</t>
  </si>
  <si>
    <t>"Parkovací plocha - zatravňovací tvárnice+Parkovací plocha - betonová dlažba+Pochozí plocha - betonová dlažba+Sjezd - betonová dlažba</t>
  </si>
  <si>
    <t>20</t>
  </si>
  <si>
    <t>56485101R</t>
  </si>
  <si>
    <t>Podklad ze štěrkodrtě ŠD plochy přes 100 m2 tl 150 mm</t>
  </si>
  <si>
    <t>-135520049</t>
  </si>
  <si>
    <t>Podklad ze štěrkodrti ŠD s rozprostřením a zhutněním plochy přes 100 m2, po zhutnění tl. 150 mm</t>
  </si>
  <si>
    <t>https://podminky.urs.cz/item/CS_URS_2025_01/56485101R</t>
  </si>
  <si>
    <t xml:space="preserve">Poznámka k položce:_x000d_
ŠDA 0/32_x000d_
</t>
  </si>
  <si>
    <t>"Vozovka asfalt</t>
  </si>
  <si>
    <t>564851111</t>
  </si>
  <si>
    <t>-916798590</t>
  </si>
  <si>
    <t>https://podminky.urs.cz/item/CS_URS_2025_01/564851111</t>
  </si>
  <si>
    <t xml:space="preserve">Poznámka k položce:_x000d_
ŠDA 0/63_x000d_
_x000d_
</t>
  </si>
  <si>
    <t>22</t>
  </si>
  <si>
    <t>564861111</t>
  </si>
  <si>
    <t>Podklad ze štěrkodrtě ŠD plochy přes 100 m2 tl 200 mm</t>
  </si>
  <si>
    <t>-479675508</t>
  </si>
  <si>
    <t>Podklad ze štěrkodrti ŠD s rozprostřením a zhutněním plochy přes 100 m2, po zhutnění tl. 200 mm</t>
  </si>
  <si>
    <t>https://podminky.urs.cz/item/CS_URS_2025_01/564861111</t>
  </si>
  <si>
    <t>Poznámka k položce:_x000d_
ŠD 32/63</t>
  </si>
  <si>
    <t>"Pochozí plocha - betonová dlažba</t>
  </si>
  <si>
    <t>23</t>
  </si>
  <si>
    <t>564871116</t>
  </si>
  <si>
    <t>Podklad ze štěrkodrtě ŠD plochy přes 100 m2 tl. 300 mm</t>
  </si>
  <si>
    <t>-1613066930</t>
  </si>
  <si>
    <t>Podklad ze štěrkodrti ŠD s rozprostřením a zhutněním plochy přes 100 m2, po zhutnění tl. 300 mm</t>
  </si>
  <si>
    <t>https://podminky.urs.cz/item/CS_URS_2025_01/564871116</t>
  </si>
  <si>
    <t>"Parkovací plocha - betonová dlažba+Sjezd - betonová dlažba</t>
  </si>
  <si>
    <t>24</t>
  </si>
  <si>
    <t>565155111</t>
  </si>
  <si>
    <t>Asfaltový beton vrstva podkladní ACP 16 (obalované kamenivo OKS) tl 70 mm š do 3 m</t>
  </si>
  <si>
    <t>-1636653409</t>
  </si>
  <si>
    <t>Asfaltový beton vrstva podkladní ACP 16 (obalované kamenivo střednězrnné - OKS) s rozprostřením a zhutněním v pruhu šířky přes 1,5 do 3 m, po zhutnění tl. 70 mm</t>
  </si>
  <si>
    <t>https://podminky.urs.cz/item/CS_URS_2025_01/565155111</t>
  </si>
  <si>
    <t>Poznámka k položce:_x000d_
ČSN EN 13108–1</t>
  </si>
  <si>
    <t>61</t>
  </si>
  <si>
    <t>567951111</t>
  </si>
  <si>
    <t>Podklad z mezerovitého betonu MCB tl 300 mm</t>
  </si>
  <si>
    <t>1089756227</t>
  </si>
  <si>
    <t>Podklad z mezerovitého betonu MCB tl. 300 mm</t>
  </si>
  <si>
    <t>https://podminky.urs.cz/item/CS_URS_2025_01/567951111</t>
  </si>
  <si>
    <t xml:space="preserve">5+25"parkovací stání  + komunikace - křížení se stávajícím sklepem </t>
  </si>
  <si>
    <t>25</t>
  </si>
  <si>
    <t>573111111</t>
  </si>
  <si>
    <t>Postřik živičný infiltrační s posypem z asfaltu množství 0,60 kg/m2</t>
  </si>
  <si>
    <t>-590568831</t>
  </si>
  <si>
    <t>Postřik infiltrační PI z asfaltu silničního s posypem kamenivem, v množství 0,60 kg/m2</t>
  </si>
  <si>
    <t>https://podminky.urs.cz/item/CS_URS_2025_01/573111111</t>
  </si>
  <si>
    <t>26</t>
  </si>
  <si>
    <t>573211107</t>
  </si>
  <si>
    <t>Postřik živičný spojovací z asfaltu v množství 0,30 kg/m2</t>
  </si>
  <si>
    <t>-94575579</t>
  </si>
  <si>
    <t>Postřik spojovací PS bez posypu kamenivem z asfaltu silničního, v množství 0,30 kg/m2</t>
  </si>
  <si>
    <t>https://podminky.urs.cz/item/CS_URS_2025_01/573211107</t>
  </si>
  <si>
    <t>27</t>
  </si>
  <si>
    <t>577134141</t>
  </si>
  <si>
    <t>Asfaltový beton vrstva obrusná ACO 11 (ABS) tl 40 mm š přes 3 m z modifikovaného asfaltu</t>
  </si>
  <si>
    <t>-1426962579</t>
  </si>
  <si>
    <t>Asfaltový beton vrstva obrusná ACO 11 (ABS) s rozprostřením a se zhutněním z modifikovaného asfaltu v pruhu šířky přes 3 m, po zhutnění tl. 40 mm</t>
  </si>
  <si>
    <t>https://podminky.urs.cz/item/CS_URS_2025_01/577134141</t>
  </si>
  <si>
    <t>28</t>
  </si>
  <si>
    <t>593532112</t>
  </si>
  <si>
    <t>Kladení dlažby z plastových vegetačních dlaždic pozemních komunikací se zámkem tl 60 mm pl přes 50 do 100 m2</t>
  </si>
  <si>
    <t>1344582201</t>
  </si>
  <si>
    <t>Kladení dlažby z plastových vegetačních tvárnic pozemních komunikací s vyrovnávací vrstvou z kameniva tl. do 20 mm a s vyplněním vegetačních otvorů se zámkem tl. přes 30 do 60 mm, pro plochy přes 50 do 100 m2</t>
  </si>
  <si>
    <t>https://podminky.urs.cz/item/CS_URS_2025_01/593532112</t>
  </si>
  <si>
    <t>"Parkovací plocha - zatravňovací tvárnice</t>
  </si>
  <si>
    <t>29</t>
  </si>
  <si>
    <t>56245141</t>
  </si>
  <si>
    <t>dlažba zatravňovací recyklovaný PE nosnost 350t/m2 330x330x50mm</t>
  </si>
  <si>
    <t>-362956142</t>
  </si>
  <si>
    <t>83,03*1,01 'Přepočtené koeficientem množství</t>
  </si>
  <si>
    <t>30</t>
  </si>
  <si>
    <t>5935321R</t>
  </si>
  <si>
    <t>Kladení dlažby z plastových vegetačních dlaždic pozemních komunikací se zámkem tl 60 mm pl přes 100 do 300 m2</t>
  </si>
  <si>
    <t>254765220</t>
  </si>
  <si>
    <t>Kladení dlažby z plastových vegetačních tvárnic pozemních komunikací s vyrovnávací vrstvou z kameniva tl. do 20 mm a s vyplněním vegetačních otvorů se zámkem tl. přes 30 do 60 mm, pro plochy přes 100 do 300 m2</t>
  </si>
  <si>
    <t>https://podminky.urs.cz/item/CS_URS_2025_01/5935321R</t>
  </si>
  <si>
    <t>"Parkovací plocha - betonová dlažba</t>
  </si>
  <si>
    <t>31</t>
  </si>
  <si>
    <t>56245142</t>
  </si>
  <si>
    <t>dlažba zatravňovací recyklovaný PE nosnost 300t/m2 500x500x40mm</t>
  </si>
  <si>
    <t>-633594635</t>
  </si>
  <si>
    <t>281,76*1,01 'Přepočtené koeficientem množství</t>
  </si>
  <si>
    <t>32</t>
  </si>
  <si>
    <t>5924800R</t>
  </si>
  <si>
    <t>dlažba betonová 142x142mm tl 45mm přírodní</t>
  </si>
  <si>
    <t>-1179003368</t>
  </si>
  <si>
    <t>33</t>
  </si>
  <si>
    <t>596212210</t>
  </si>
  <si>
    <t>Kladení zámkové dlažby pozemních komunikací ručně tl 80 mm skupiny A pl do 50 m2</t>
  </si>
  <si>
    <t>-1122660313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</si>
  <si>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</si>
  <si>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https://podminky.urs.cz/item/CS_URS_2025_01/596212210</t>
  </si>
  <si>
    <t>"Sjezd - betonová dlažba</t>
  </si>
  <si>
    <t>34</t>
  </si>
  <si>
    <t>59245005.I</t>
  </si>
  <si>
    <t>dlažba tvar obdélník betonová 200x100x80mm barevná</t>
  </si>
  <si>
    <t>112288743</t>
  </si>
  <si>
    <t>13,75*1,02 'Přepočtené koeficientem množství</t>
  </si>
  <si>
    <t>Úpravy povrchů, podlahy a osazování výplní</t>
  </si>
  <si>
    <t>35</t>
  </si>
  <si>
    <t>637121113</t>
  </si>
  <si>
    <t>Okapový chodník z kačírku tl 200 mm s udusáním</t>
  </si>
  <si>
    <t>-446107595</t>
  </si>
  <si>
    <t>Okapový chodník z kameniva s udusáním a urovnáním povrchu z kačírku tl. 200 mm</t>
  </si>
  <si>
    <t>https://podminky.urs.cz/item/CS_URS_2025_01/637121113</t>
  </si>
  <si>
    <t>"Kačírek</t>
  </si>
  <si>
    <t>Ostatní konstrukce a práce, bourání</t>
  </si>
  <si>
    <t>36</t>
  </si>
  <si>
    <t>912113112</t>
  </si>
  <si>
    <t>Montáž parkovacího dorazu šířky přes 800 do 1200 mm</t>
  </si>
  <si>
    <t>-243137916</t>
  </si>
  <si>
    <t>https://podminky.urs.cz/item/CS_URS_2025_01/912113112</t>
  </si>
  <si>
    <t>2*10</t>
  </si>
  <si>
    <t>37</t>
  </si>
  <si>
    <t>56288008</t>
  </si>
  <si>
    <t>práh dorazový parkovací z gumy 850mm</t>
  </si>
  <si>
    <t>870153036</t>
  </si>
  <si>
    <t>38</t>
  </si>
  <si>
    <t>914111111</t>
  </si>
  <si>
    <t>Montáž svislé dopravní značky do velikosti 1 m2 objímkami na sloupek nebo konzolu</t>
  </si>
  <si>
    <t>1822044301</t>
  </si>
  <si>
    <t>Montáž svislé dopravní značky základní velikosti do 1 m2 objímkami na sloupky nebo konzoly</t>
  </si>
  <si>
    <t>https://podminky.urs.cz/item/CS_URS_2025_01/914111111</t>
  </si>
  <si>
    <t>39</t>
  </si>
  <si>
    <t>40445625</t>
  </si>
  <si>
    <t>informativní značky provozní IP8, IP9, IP11-IP13 500x700mm</t>
  </si>
  <si>
    <t>865319899</t>
  </si>
  <si>
    <t>40</t>
  </si>
  <si>
    <t>40445608</t>
  </si>
  <si>
    <t>značky upravující přednost P1, P4 700mm</t>
  </si>
  <si>
    <t>-33423559</t>
  </si>
  <si>
    <t>41</t>
  </si>
  <si>
    <t>914511111</t>
  </si>
  <si>
    <t>Montáž sloupku dopravních značek délky do 3,5 m s betonovým základem</t>
  </si>
  <si>
    <t>619496964</t>
  </si>
  <si>
    <t>Montáž sloupku dopravních značek délky do 3,5 m do betonového základu</t>
  </si>
  <si>
    <t>https://podminky.urs.cz/item/CS_URS_2025_01/914511111</t>
  </si>
  <si>
    <t>42</t>
  </si>
  <si>
    <t>40445235</t>
  </si>
  <si>
    <t>sloupek pro dopravní značku Al D 60mm v 3,5m</t>
  </si>
  <si>
    <t>412295376</t>
  </si>
  <si>
    <t>43</t>
  </si>
  <si>
    <t>915311112</t>
  </si>
  <si>
    <t>Předformátované vodorovné dopravní značení dopravní značky do 2 m2</t>
  </si>
  <si>
    <t>-1492298525</t>
  </si>
  <si>
    <t>Vodorovné značení předformovaným termoplastem dopravní značky barevné velikosti do 2 m2</t>
  </si>
  <si>
    <t>https://podminky.urs.cz/item/CS_URS_2025_01/915311112</t>
  </si>
  <si>
    <t>44</t>
  </si>
  <si>
    <t>915331111</t>
  </si>
  <si>
    <t>Předformátované vodorovné dopravní značení čára šířky 12 cm</t>
  </si>
  <si>
    <t>-106947321</t>
  </si>
  <si>
    <t>Vodorovné značení předformovaným termoplastem čáry šířky 120 mm</t>
  </si>
  <si>
    <t>https://podminky.urs.cz/item/CS_URS_2025_01/915331111</t>
  </si>
  <si>
    <t>"VDZ</t>
  </si>
  <si>
    <t>45</t>
  </si>
  <si>
    <t>916131213</t>
  </si>
  <si>
    <t>Osazení silničního obrubníku betonového stojatého s boční opěrou do lože z betonu prostého</t>
  </si>
  <si>
    <t>59125445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</si>
  <si>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</si>
  <si>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</si>
  <si>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46</t>
  </si>
  <si>
    <t>59217031</t>
  </si>
  <si>
    <t>obrubník silniční betonový 1000x150x250mm</t>
  </si>
  <si>
    <t>-775473626</t>
  </si>
  <si>
    <t>"Silniční obruba</t>
  </si>
  <si>
    <t>191,401*1,03 'Přepočtené koeficientem množství</t>
  </si>
  <si>
    <t>47</t>
  </si>
  <si>
    <t>59217030</t>
  </si>
  <si>
    <t>obrubník silniční betonový přechodový 1000x150x150-250mm</t>
  </si>
  <si>
    <t>994605688</t>
  </si>
  <si>
    <t>"Silniční obruba - přechodová</t>
  </si>
  <si>
    <t>48</t>
  </si>
  <si>
    <t>59217029</t>
  </si>
  <si>
    <t>obrubník silniční betonový nájezdový 1000x150x150mm</t>
  </si>
  <si>
    <t>-802866306</t>
  </si>
  <si>
    <t>"Silniční obruba - nájezdová</t>
  </si>
  <si>
    <t>49</t>
  </si>
  <si>
    <t>59217074</t>
  </si>
  <si>
    <t>obrubník silniční obloukový betonový R 0,5-16m 250x300mm</t>
  </si>
  <si>
    <t>1629787612</t>
  </si>
  <si>
    <t>"Silniční obruba - R2,50+Silniční obruba - R3,00</t>
  </si>
  <si>
    <t>8,699*1,04 'Přepočtené koeficientem množství</t>
  </si>
  <si>
    <t>50</t>
  </si>
  <si>
    <t>919731122</t>
  </si>
  <si>
    <t>Zarovnání styčné plochy podkladu nebo krytu živičného tl přes 50 do 100 mm</t>
  </si>
  <si>
    <t>1988230169</t>
  </si>
  <si>
    <t>Zarovnání styčné plochy podkladu nebo krytu podél vybourané části komunikace nebo zpevněné plochy živičné tl. přes 50 do 100 mm</t>
  </si>
  <si>
    <t>https://podminky.urs.cz/item/CS_URS_2025_01/919731122</t>
  </si>
  <si>
    <t>"Zarovnání styčné spáry</t>
  </si>
  <si>
    <t>51</t>
  </si>
  <si>
    <t>919732211</t>
  </si>
  <si>
    <t>Styčná spára napojení nového živičného povrchu na stávající za tepla š 15 mm hl 25 mm s prořezáním</t>
  </si>
  <si>
    <t>1815631123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</si>
  <si>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</si>
  <si>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</si>
  <si>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52</t>
  </si>
  <si>
    <t>919735112</t>
  </si>
  <si>
    <t>Řezání stávajícího živičného krytu hl přes 50 do 100 mm</t>
  </si>
  <si>
    <t>-802948472</t>
  </si>
  <si>
    <t>Řezání stávajícího živičného krytu nebo podkladu hloubky přes 50 do 100 mm</t>
  </si>
  <si>
    <t>https://podminky.urs.cz/item/CS_URS_2025_01/919735112</t>
  </si>
  <si>
    <t>53</t>
  </si>
  <si>
    <t>953171001</t>
  </si>
  <si>
    <t>Osazování poklopů litinových nebo ocelových hmotnosti do 50 kg - chladící věže</t>
  </si>
  <si>
    <t>2100577401</t>
  </si>
  <si>
    <t>Osazování kovových předmětů poklopů litinových nebo ocelových včetně rámů, hmotnosti do 50 kg</t>
  </si>
  <si>
    <t>https://podminky.urs.cz/item/CS_URS_2025_01/953171001</t>
  </si>
  <si>
    <t>54</t>
  </si>
  <si>
    <t>55241010</t>
  </si>
  <si>
    <t>poklop třída B125, kruhový rám, vstup 600mm s ventilací</t>
  </si>
  <si>
    <t>-29735086</t>
  </si>
  <si>
    <t>997</t>
  </si>
  <si>
    <t>Přesun sutě</t>
  </si>
  <si>
    <t>55</t>
  </si>
  <si>
    <t>99722-R01</t>
  </si>
  <si>
    <t>Odvoz suti a vybouraných hmot na skládku, (vč. poplatku za uložení) dle platné legislativy - odpadu asfaltového bez dehtu kód odpadu 17 03 02</t>
  </si>
  <si>
    <t>614746700</t>
  </si>
  <si>
    <t>Poznámka k položce:_x000d_
PAU ZAS-T1</t>
  </si>
  <si>
    <t>1,385</t>
  </si>
  <si>
    <t>56</t>
  </si>
  <si>
    <t>99722-R02</t>
  </si>
  <si>
    <t>Odvoz suti a vybouraných hmot na skládku, (vč. poplatku za uložení) dle platné legislativy - odpadu betonového kód odpadu 17 01 01</t>
  </si>
  <si>
    <t>-298393480</t>
  </si>
  <si>
    <t>1,784</t>
  </si>
  <si>
    <t>57</t>
  </si>
  <si>
    <t>99722-R03</t>
  </si>
  <si>
    <t>Odvoz suti a vybouraných hmot na skládku, (vč. poplatku za uložení) dle platné legislativy - zeminy a kamení kód odpadu 17 05 04</t>
  </si>
  <si>
    <t>-722543561</t>
  </si>
  <si>
    <t>320,587*1,7 'Přepočtené koeficientem množství</t>
  </si>
  <si>
    <t>998</t>
  </si>
  <si>
    <t>Přesun hmot</t>
  </si>
  <si>
    <t>58</t>
  </si>
  <si>
    <t>998223011</t>
  </si>
  <si>
    <t>Přesun hmot pro pozemní komunikace s krytem dlážděným</t>
  </si>
  <si>
    <t>190203113</t>
  </si>
  <si>
    <t>Přesun hmot pro pozemní komunikace s krytem dlážděným dopravní vzdálenost do 200 m jakékoliv délky objektu</t>
  </si>
  <si>
    <t>https://podminky.urs.cz/item/CS_URS_2025_01/998223011</t>
  </si>
  <si>
    <t>59</t>
  </si>
  <si>
    <t>998223091</t>
  </si>
  <si>
    <t>Příplatek k přesunu hmot pro pozemní komunikace s krytem dlážděným za zvětšený přesun do 1000 m</t>
  </si>
  <si>
    <t>1098468898</t>
  </si>
  <si>
    <t>Přesun hmot pro pozemní komunikace s krytem dlážděným Příplatek k ceně za zvětšený přesun přes vymezenou vodorovnou dopravní vzdálenost do 1000 m</t>
  </si>
  <si>
    <t>https://podminky.urs.cz/item/CS_URS_2025_01/998223091</t>
  </si>
  <si>
    <t>PSV</t>
  </si>
  <si>
    <t>Práce a dodávky PSV</t>
  </si>
  <si>
    <t>711</t>
  </si>
  <si>
    <t>Izolace proti vodě, vlhkosti a plynům</t>
  </si>
  <si>
    <t>60</t>
  </si>
  <si>
    <t>711161212</t>
  </si>
  <si>
    <t>Izolace proti zemní vlhkosti nopovou fólií svislá, výška nopu 8,0 mm, tl do 0,6 mm</t>
  </si>
  <si>
    <t>-1188016054</t>
  </si>
  <si>
    <t>Izolace proti zemní vlhkosti a beztlakové vodě nopovými fóliemi na ploše svislé S vrstva ochranná, odvětrávací a drenážní výška nopu 8,0 mm, tl. fólie do 0,6 mm</t>
  </si>
  <si>
    <t>https://podminky.urs.cz/item/CS_URS_2025_01/711161212</t>
  </si>
  <si>
    <t>"Nopová folie*Nopová folie - rozv. šířka</t>
  </si>
  <si>
    <t>Výkaz (31)</t>
  </si>
  <si>
    <t>24,267</t>
  </si>
  <si>
    <t>Výkaz (32)</t>
  </si>
  <si>
    <t>106,437</t>
  </si>
  <si>
    <t>Výkaz (33)</t>
  </si>
  <si>
    <t>19,778</t>
  </si>
  <si>
    <t>Výkaz (34)</t>
  </si>
  <si>
    <t>26,391</t>
  </si>
  <si>
    <t>Výkaz (35)</t>
  </si>
  <si>
    <t>23,429</t>
  </si>
  <si>
    <t>Výkaz (36)</t>
  </si>
  <si>
    <t>112,687</t>
  </si>
  <si>
    <t>Výkaz (37)</t>
  </si>
  <si>
    <t>7,495</t>
  </si>
  <si>
    <t>SO_102 - Odvodnění</t>
  </si>
  <si>
    <t>Výkaz (38)</t>
  </si>
  <si>
    <t>10,788</t>
  </si>
  <si>
    <t>Výkaz (39)</t>
  </si>
  <si>
    <t>33,575</t>
  </si>
  <si>
    <t>Výkaz (40)</t>
  </si>
  <si>
    <t>83,755</t>
  </si>
  <si>
    <t>VV0011</t>
  </si>
  <si>
    <t>Výkaz (41)</t>
  </si>
  <si>
    <t>8,87</t>
  </si>
  <si>
    <t>Výkaz (42)</t>
  </si>
  <si>
    <t>101,661</t>
  </si>
  <si>
    <t>VV0013</t>
  </si>
  <si>
    <t>Výkaz (43)</t>
  </si>
  <si>
    <t>9,21</t>
  </si>
  <si>
    <t>Výkaz (44)</t>
  </si>
  <si>
    <t>110,871</t>
  </si>
  <si>
    <t>Výkaz (45)</t>
  </si>
  <si>
    <t xml:space="preserve">    2 - Zakládání</t>
  </si>
  <si>
    <t xml:space="preserve">    8 - Trubní vedení</t>
  </si>
  <si>
    <t>M - Práce a dodávky M</t>
  </si>
  <si>
    <t xml:space="preserve">    21-M - Elektromontáže</t>
  </si>
  <si>
    <t xml:space="preserve">    46-M - Zemní práce při extr.mont.pracích</t>
  </si>
  <si>
    <t>131151100</t>
  </si>
  <si>
    <t>Hloubení jam nezapažených v hornině třídy těžitelnosti I skupiny 1 a 2 objem do 20 m3 strojně</t>
  </si>
  <si>
    <t>-138197473</t>
  </si>
  <si>
    <t>Hloubení nezapažených jam a zářezů strojně s urovnáním dna do předepsaného profilu a spádu v hornině třídy těžitelnosti I skupiny 1 a 2 do 20 m3</t>
  </si>
  <si>
    <t>https://podminky.urs.cz/item/CS_URS_2025_01/131151100</t>
  </si>
  <si>
    <t>"KG110*0,8*1,2</t>
  </si>
  <si>
    <t>"KG160*0,8*1,2</t>
  </si>
  <si>
    <t>132151251</t>
  </si>
  <si>
    <t>Hloubení rýh nezapažených š do 2000 mm v hornině třídy těžitelnosti I skupiny 1 a 2 objem do 20 m3 strojně</t>
  </si>
  <si>
    <t>-547600265</t>
  </si>
  <si>
    <t>Hloubení nezapažených rýh šířky přes 800 do 2 000 mm strojně s urovnáním dna do předepsaného profilu a spádu v hornině třídy těžitelnosti I skupiny 1 a 2 do 20 m3</t>
  </si>
  <si>
    <t>https://podminky.urs.cz/item/CS_URS_2025_01/132151251</t>
  </si>
  <si>
    <t>"Vsakovací jáma*2,2</t>
  </si>
  <si>
    <t>151811131</t>
  </si>
  <si>
    <t>Osazení pažicího boxu hl výkopu do 4 m š do 1,2 m</t>
  </si>
  <si>
    <t>-124872808</t>
  </si>
  <si>
    <t>Zřízení pažicích boxů pro pažení a rozepření stěn rýh podzemního vedení hloubka výkopu do 4 m, šířka do 1,2 m</t>
  </si>
  <si>
    <t>https://podminky.urs.cz/item/CS_URS_2025_01/151811131</t>
  </si>
  <si>
    <t>"11,996*2,2</t>
  </si>
  <si>
    <t>151811231</t>
  </si>
  <si>
    <t>Odstranění pažicího boxu hl výkopu do 4 m š do 1,2 m</t>
  </si>
  <si>
    <t>2084647562</t>
  </si>
  <si>
    <t>Odstranění pažicích boxů pro pažení a rozepření stěn rýh podzemního vedení hloubka výkopu do 4 m, šířka do 1,2 m</t>
  </si>
  <si>
    <t>https://podminky.urs.cz/item/CS_URS_2025_01/151811231</t>
  </si>
  <si>
    <t>174151101</t>
  </si>
  <si>
    <t>Zásyp jam, šachet rýh nebo kolem objektů sypaninou se zhutněním</t>
  </si>
  <si>
    <t>-193561718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</si>
  <si>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</si>
  <si>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</si>
  <si>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"Vsakovací jáma*0,5</t>
  </si>
  <si>
    <t>"3</t>
  </si>
  <si>
    <t>175151101</t>
  </si>
  <si>
    <t>Obsypání potrubí strojně sypaninou bez prohození, uloženou do 3 m</t>
  </si>
  <si>
    <t>-1207892113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</si>
  <si>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</si>
  <si>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</si>
  <si>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"KG110*0,8*0,26</t>
  </si>
  <si>
    <t>"KG160*0,8*0,31</t>
  </si>
  <si>
    <t>58337331</t>
  </si>
  <si>
    <t>štěrkopísek frakce 0/22</t>
  </si>
  <si>
    <t>968809443</t>
  </si>
  <si>
    <t>23,429*1,6 'Přepočtené koeficientem množství</t>
  </si>
  <si>
    <t>181951112</t>
  </si>
  <si>
    <t>Úprava pláně v hornině třídy těžitelnosti I skupiny 1 až 3 se zhutněním strojně</t>
  </si>
  <si>
    <t>-2053202549</t>
  </si>
  <si>
    <t>Úprava pláně vyrovnáním výškových rozdílů strojně v hornině třídy těžitelnosti I, skupiny 1 až 3 se zhutněním</t>
  </si>
  <si>
    <t>https://podminky.urs.cz/item/CS_URS_2025_01/181951112</t>
  </si>
  <si>
    <t>"KG110*0,8</t>
  </si>
  <si>
    <t>"KG160*0,8</t>
  </si>
  <si>
    <t>"5*3"nádrž</t>
  </si>
  <si>
    <t>"Vsakovací jáma</t>
  </si>
  <si>
    <t>Zakládání</t>
  </si>
  <si>
    <t>211531111</t>
  </si>
  <si>
    <t>Výplň odvodňovacích žeber nebo trativodů kamenivem hrubým drceným frakce 16 až 63 mm</t>
  </si>
  <si>
    <t>-1986883844</t>
  </si>
  <si>
    <t>Výplň kamenivem do rýh odvodňovacích žeber nebo trativodů bez zhutnění, s úpravou povrchu výplně kamenivem hrubým drceným frakce 16 až 63 mm</t>
  </si>
  <si>
    <t>https://podminky.urs.cz/item/CS_URS_2025_01/211531111</t>
  </si>
  <si>
    <t>"Vsakovací jáma*1,2</t>
  </si>
  <si>
    <t>211971110</t>
  </si>
  <si>
    <t>Zřízení opláštění žeber nebo trativodů geotextilií v rýze nebo zářezu sklonu do 1:2</t>
  </si>
  <si>
    <t>-887494686</t>
  </si>
  <si>
    <t>Zřízení opláštění výplně z geotextilie odvodňovacích žeber nebo trativodů v rýze nebo zářezu se stěnami šikmými o sklonu do 1:2</t>
  </si>
  <si>
    <t>https://podminky.urs.cz/item/CS_URS_2025_01/211971110</t>
  </si>
  <si>
    <t>"Vsakovací jáma+Vsakovací jáma</t>
  </si>
  <si>
    <t>"11,996*1,3</t>
  </si>
  <si>
    <t>69311081</t>
  </si>
  <si>
    <t>geotextilie netkaná separační, ochranná, filtrační, drenážní PES 300g/m2</t>
  </si>
  <si>
    <t>-641204870</t>
  </si>
  <si>
    <t>33,575*1,15 'Přepočtené koeficientem množství</t>
  </si>
  <si>
    <t>212752101</t>
  </si>
  <si>
    <t>Trativod z drenážních trubek korugovaných PE-HD SN 4 perforace 360° včetně lože otevřený výkop DN 100 pro liniové stavby</t>
  </si>
  <si>
    <t>-768552969</t>
  </si>
  <si>
    <t>Trativody z drenážních trubek pro liniové stavby a komunikace se zřízením štěrkového lože pod trubky a s jejich obsypem v otevřeném výkopu trubka korugovaná sendvičová PE-HD SN 4 celoperforovaná 360° DN 100</t>
  </si>
  <si>
    <t>https://podminky.urs.cz/item/CS_URS_2025_01/212752101</t>
  </si>
  <si>
    <t>"Trativod</t>
  </si>
  <si>
    <t>273362021</t>
  </si>
  <si>
    <t>Výztuž základových desek svařovanými sítěmi Kari</t>
  </si>
  <si>
    <t>1447660106</t>
  </si>
  <si>
    <t>Výztuž základů desek ze svařovaných sítí z drátů typu KARI</t>
  </si>
  <si>
    <t>https://podminky.urs.cz/item/CS_URS_2025_01/273362021</t>
  </si>
  <si>
    <t>3*5*0,004</t>
  </si>
  <si>
    <t>14</t>
  </si>
  <si>
    <t>382413121</t>
  </si>
  <si>
    <t>Osazení jímky z PP na obetonování objemu 16000 l pro usazení do terénu</t>
  </si>
  <si>
    <t>461929824</t>
  </si>
  <si>
    <t>Osazení plastové jímky z polypropylenu PP na obetonování objemu 16000 l</t>
  </si>
  <si>
    <t>https://podminky.urs.cz/item/CS_URS_2025_01/382413121</t>
  </si>
  <si>
    <t>56230028</t>
  </si>
  <si>
    <t>jímka plastová na obetonování 4x2x2m objem 16m3</t>
  </si>
  <si>
    <t>-1807665321</t>
  </si>
  <si>
    <t>451573111</t>
  </si>
  <si>
    <t>Lože pod potrubí otevřený výkop ze štěrkopísku</t>
  </si>
  <si>
    <t>966388654</t>
  </si>
  <si>
    <t>Lože pod potrubí, stoky a drobné objekty v otevřeném výkopu z písku a štěrkopísku do 63 mm</t>
  </si>
  <si>
    <t>https://podminky.urs.cz/item/CS_URS_2025_01/451573111</t>
  </si>
  <si>
    <t>"KG110*0,1*0,8</t>
  </si>
  <si>
    <t>"KG160*0,1*0,8</t>
  </si>
  <si>
    <t>452311151</t>
  </si>
  <si>
    <t>Podkladní desky z betonu prostého bez zvýšených nároků na prostředí tř. C 20/25 otevřený výkop</t>
  </si>
  <si>
    <t>2089397901</t>
  </si>
  <si>
    <t>Podkladní a zajišťovací konstrukce z betonu prostého v otevřeném výkopu bez zvýšených nároků na prostředí desky pod potrubí, stoky a drobné objekty z betonu tř. C 20/25</t>
  </si>
  <si>
    <t>https://podminky.urs.cz/item/CS_URS_2025_01/452311151</t>
  </si>
  <si>
    <t>3*5*0,2"deska pod nádrž</t>
  </si>
  <si>
    <t>Trubní vedení</t>
  </si>
  <si>
    <t>871315221R1</t>
  </si>
  <si>
    <t xml:space="preserve">Kanalizační potrubí z tvrdého PVC jednovrstvé tuhost třídy SN8 DN 110, vč. tvarovek </t>
  </si>
  <si>
    <t>-1818739133</t>
  </si>
  <si>
    <t xml:space="preserve">Kanalizační potrubí z tvrdého PVC v otevřeném výkopu ve sklonu do 20 %, hladkého plnostěnného jednovrstvého, tuhost třídy SN 8 DN 110, vč. tvarovek </t>
  </si>
  <si>
    <t>"KG110</t>
  </si>
  <si>
    <t>871315221R2</t>
  </si>
  <si>
    <t xml:space="preserve">Kanalizační potrubí z tvrdého PVC jednovrstvé tuhost třídy SN8 DN 160, vč. tvarovek </t>
  </si>
  <si>
    <t>-1839010828</t>
  </si>
  <si>
    <t xml:space="preserve">Kanalizační potrubí z tvrdého PVC v otevřeném výkopu ve sklonu do 20 %, hladkého plnostěnného jednovrstvého, tuhost třídy SN 8 DN 160, vč. tvarovek </t>
  </si>
  <si>
    <t>"KG160</t>
  </si>
  <si>
    <t>871-R1</t>
  </si>
  <si>
    <t xml:space="preserve">Napojení kanalizace na nové potrubí </t>
  </si>
  <si>
    <t>kpl</t>
  </si>
  <si>
    <t>1847302704</t>
  </si>
  <si>
    <t>892312121</t>
  </si>
  <si>
    <t>Tlaková zkouška vzduchem potrubí DN 150 těsnícím vakem ucpávkovým</t>
  </si>
  <si>
    <t>úsek</t>
  </si>
  <si>
    <t>1550790302</t>
  </si>
  <si>
    <t>Tlakové zkoušky vzduchem těsnícími vaky ucpávkovými DN 150</t>
  </si>
  <si>
    <t>https://podminky.urs.cz/item/CS_URS_2025_01/892312121</t>
  </si>
  <si>
    <t>892351111</t>
  </si>
  <si>
    <t>Tlaková zkouška vodou potrubí DN 150 nebo 200</t>
  </si>
  <si>
    <t>1245328084</t>
  </si>
  <si>
    <t>Tlakové zkoušky vodou na potrubí DN 150 nebo 200</t>
  </si>
  <si>
    <t>https://podminky.urs.cz/item/CS_URS_2025_01/892351111</t>
  </si>
  <si>
    <t>"KG110+KG160</t>
  </si>
  <si>
    <t>894811213</t>
  </si>
  <si>
    <t>Revizní šachta z PVC typ pravý/přímý/levý, DN 315/160 hl od 1360 do 1730 mm</t>
  </si>
  <si>
    <t>-923898336</t>
  </si>
  <si>
    <t>Revizní šachta z tvrdého PVC v otevřeném výkopu typ pravý/přímý/levý (DN šachty/DN trubního vedení) DN 315/160, hloubka od 1360 do 1730 mm</t>
  </si>
  <si>
    <t>https://podminky.urs.cz/item/CS_URS_2025_01/894811213</t>
  </si>
  <si>
    <t>899623141</t>
  </si>
  <si>
    <t>Obetonování potrubí nebo zdiva stok betonem prostým tř. C 12/15 v otevřeném výkopu</t>
  </si>
  <si>
    <t>1373401898</t>
  </si>
  <si>
    <t>Obetonování potrubí nebo zdiva stok betonem prostým v otevřeném výkopu, betonem tř. C 12/15</t>
  </si>
  <si>
    <t>https://podminky.urs.cz/item/CS_URS_2025_01/899623141</t>
  </si>
  <si>
    <t>"obetonování jímky</t>
  </si>
  <si>
    <t>899722113</t>
  </si>
  <si>
    <t>Krytí potrubí z plastů výstražnou fólií z PVC přes 25 do 34cm</t>
  </si>
  <si>
    <t>-1954236628</t>
  </si>
  <si>
    <t>Krytí potrubí z plastů výstražnou fólií z PVC šířky přes 25 do 34 cm</t>
  </si>
  <si>
    <t>https://podminky.urs.cz/item/CS_URS_2025_01/899722113</t>
  </si>
  <si>
    <t>935921113</t>
  </si>
  <si>
    <t>Obrubníkový odvodňovací žlab z polymerbetonu pro zatížení C 250 výšky do 275 mm zešikmený prvek</t>
  </si>
  <si>
    <t>1922855015</t>
  </si>
  <si>
    <t>Obrubníkový odvodňovací žlab z polymerbetonu pro třídu zatížení C 250 konstrukční výšky do 275 mm prvek zešikmený</t>
  </si>
  <si>
    <t>https://podminky.urs.cz/item/CS_URS_2025_01/935921113</t>
  </si>
  <si>
    <t>935921117</t>
  </si>
  <si>
    <t>Čelní stěna pro začátek a konec obrubníkového odvodňovacího žlabu z polymerbetonu pro zatížení C 250 výšky do 275 mm</t>
  </si>
  <si>
    <t>-1103079794</t>
  </si>
  <si>
    <t>Obrubníkový odvodňovací žlab z polymerbetonu pro třídu zatížení C 250 konstrukční výšky do 275 mm čelní stěna pro začátek a konec</t>
  </si>
  <si>
    <t>https://podminky.urs.cz/item/CS_URS_2025_01/935921117</t>
  </si>
  <si>
    <t>99700R4</t>
  </si>
  <si>
    <t>Odvoz suti a vybouraných hmot na skládku, (vč. poplatku za uložení) dle platné legislativy - zemina, výkopek</t>
  </si>
  <si>
    <t>-463967715</t>
  </si>
  <si>
    <t>8,87+3+10,788+23,429+16</t>
  </si>
  <si>
    <t>62,087*1,7 'Přepočtené koeficientem množství</t>
  </si>
  <si>
    <t>998276101</t>
  </si>
  <si>
    <t>Přesun hmot pro trubní vedení z trub z plastických hmot otevřený výkop</t>
  </si>
  <si>
    <t>-289943870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</si>
  <si>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</si>
  <si>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</si>
  <si>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Práce a dodávky M</t>
  </si>
  <si>
    <t>21-M</t>
  </si>
  <si>
    <t>Elektromontáže</t>
  </si>
  <si>
    <t>210100001</t>
  </si>
  <si>
    <t>Ukončení vodičů v rozváděči nebo na přístroji včetně zapojení průřezu žíly do 2,5 mm2</t>
  </si>
  <si>
    <t>64</t>
  </si>
  <si>
    <t>-297901003</t>
  </si>
  <si>
    <t>Ukončení vodičů izolovaných s označením a zapojením v rozváděči nebo na přístroji průřezu žíly do 2,5 mm2</t>
  </si>
  <si>
    <t>https://podminky.urs.cz/item/CS_URS_2025_01/210100001</t>
  </si>
  <si>
    <t>210120511</t>
  </si>
  <si>
    <t>Montáž jističů do 100 A se zapojením vodičů</t>
  </si>
  <si>
    <t>508977988</t>
  </si>
  <si>
    <t>Montáž jističů se zapojením vodičů jističů do 100 A</t>
  </si>
  <si>
    <t>https://podminky.urs.cz/item/CS_URS_2025_01/210120511</t>
  </si>
  <si>
    <t>35822117</t>
  </si>
  <si>
    <t>jistič 1-pólový 10 A vypínací charakteristika C vypínací schopnost 10 kA</t>
  </si>
  <si>
    <t>256</t>
  </si>
  <si>
    <t>-1592137472</t>
  </si>
  <si>
    <t>210812011</t>
  </si>
  <si>
    <t>Montáž kabelu Cu plného nebo laněného do 1 kV žíly 3x1,5 až 6 mm2 (např. CYKY) bez ukončení uloženého volně nebo v liště</t>
  </si>
  <si>
    <t>1613862349</t>
  </si>
  <si>
    <t>Montáž izolovaných kabelů měděných do 1 kV bez ukončení plných nebo laněných kulatých (např. CYKY, CHKE-R) uložených volně nebo v liště počtu a průřezu žil 3x1,5 až 6 mm2</t>
  </si>
  <si>
    <t>https://podminky.urs.cz/item/CS_URS_2025_01/210812011</t>
  </si>
  <si>
    <t>"Přípojka elektro k nádrži</t>
  </si>
  <si>
    <t>34111036</t>
  </si>
  <si>
    <t>kabel instalační jádro Cu plné izolace PVC plášť PVC 450/750V (CYKY) 3x2,5mm2</t>
  </si>
  <si>
    <t>128</t>
  </si>
  <si>
    <t>-1542597143</t>
  </si>
  <si>
    <t>24,267*1,1 'Přepočtené koeficientem množství</t>
  </si>
  <si>
    <t>34571350</t>
  </si>
  <si>
    <t>trubka elektroinstalační ohebná dvouplášťová korugovaná HDPE (chránička) D 32/40mm</t>
  </si>
  <si>
    <t>-889338768</t>
  </si>
  <si>
    <t>24,627*1,1 'Přepočtené koeficientem množství</t>
  </si>
  <si>
    <t>21-R1</t>
  </si>
  <si>
    <t>Úprava stávajícího rozvaděče, vč. stavebních přípomocí - vysekání drážek ve zdivu, jejich zapravení</t>
  </si>
  <si>
    <t>1720054607</t>
  </si>
  <si>
    <t>46-M</t>
  </si>
  <si>
    <t>Zemní práce při extr.mont.pracích</t>
  </si>
  <si>
    <t>460161131</t>
  </si>
  <si>
    <t>Hloubení kabelových rýh ručně š 35 cm hl 40 cm v hornině tř I skupiny 1 a 2</t>
  </si>
  <si>
    <t>-1524058370</t>
  </si>
  <si>
    <t>Hloubení kabelových rýh ručně včetně urovnání dna s přemístěním výkopku do vzdálenosti 3 m od okraje jámy nebo s naložením na dopravní prostředek šířky 35 cm hloubky 40 cm v hornině třídy těžitelnosti I skupiny 1 a 2</t>
  </si>
  <si>
    <t>https://podminky.urs.cz/item/CS_URS_2025_01/460161131</t>
  </si>
  <si>
    <t>460431141</t>
  </si>
  <si>
    <t>Zásyp kabelových rýh ručně se zhutněním š 35 cm hl 40 cm z horniny tř I skupiny 1 a 2</t>
  </si>
  <si>
    <t>-144256732</t>
  </si>
  <si>
    <t>Zásyp kabelových rýh ručně s přemístění sypaniny ze vzdálenosti do 10 m, s uložením výkopku ve vrstvách včetně zhutnění a úpravy povrchu šířky 35 cm hloubky 40 cm z horniny třídy těžitelnosti I skupiny 1 a 2</t>
  </si>
  <si>
    <t>https://podminky.urs.cz/item/CS_URS_2025_01/460431141</t>
  </si>
  <si>
    <t>460661111</t>
  </si>
  <si>
    <t>Kabelové lože z písku pro kabely nn bez zakrytí š lože do 35 cm</t>
  </si>
  <si>
    <t>1291410339</t>
  </si>
  <si>
    <t>Kabelové lože z písku včetně podsypu, zhutnění a urovnání povrchu pro kabely nn bez zakrytí, šířky do 35 cm</t>
  </si>
  <si>
    <t>https://podminky.urs.cz/item/CS_URS_2025_01/460661111</t>
  </si>
  <si>
    <t>460671111</t>
  </si>
  <si>
    <t>Výstražná fólie pro krytí kabelů šířky přes 10 do 20 cm</t>
  </si>
  <si>
    <t>565712599</t>
  </si>
  <si>
    <t>Výstražné prvky pro krytí kabelů včetně vyrovnání povrchu rýhy, rozvinutí a uložení fólie, šířky přes 10 do 20 cm</t>
  </si>
  <si>
    <t>https://podminky.urs.cz/item/CS_URS_2025_01/460671111</t>
  </si>
  <si>
    <t>Výkaz (23)</t>
  </si>
  <si>
    <t>63,346</t>
  </si>
  <si>
    <t>Výkaz (24)</t>
  </si>
  <si>
    <t>Výkaz (25)</t>
  </si>
  <si>
    <t>Výkaz (26)</t>
  </si>
  <si>
    <t>65,88</t>
  </si>
  <si>
    <t>Výkaz (27)</t>
  </si>
  <si>
    <t>15,203</t>
  </si>
  <si>
    <t>Výkaz (28)</t>
  </si>
  <si>
    <t>5,068</t>
  </si>
  <si>
    <t>SO_103 - Přeložka vodovodu</t>
  </si>
  <si>
    <t xml:space="preserve">    8 - Vedení trubní dálková a přípojná</t>
  </si>
  <si>
    <t>132251101</t>
  </si>
  <si>
    <t>Hloubení rýh nezapažených š do 800 mm v hornině třídy těžitelnosti I skupiny 3 objem do 20 m3 strojně</t>
  </si>
  <si>
    <t>910962970</t>
  </si>
  <si>
    <t>https://podminky.urs.cz/item/CS_URS_2025_01/132251101</t>
  </si>
  <si>
    <t>"HDPE 110 32x3,0mm přeložka vod.*0,8*1,3</t>
  </si>
  <si>
    <t>139001101</t>
  </si>
  <si>
    <t>Příplatek za ztížení vykopávky v blízkosti podzemního vedení</t>
  </si>
  <si>
    <t>1195883370</t>
  </si>
  <si>
    <t>https://podminky.urs.cz/item/CS_URS_2025_01/139001101</t>
  </si>
  <si>
    <t>162351103</t>
  </si>
  <si>
    <t>Vodorovné přemístění přes 50 do 500 m výkopku/sypaniny z horniny třídy těžitelnosti I skupiny 1 až 3</t>
  </si>
  <si>
    <t>1496249712</t>
  </si>
  <si>
    <t>https://podminky.urs.cz/item/CS_URS_2025_01/162351103</t>
  </si>
  <si>
    <t>VV0004-VV0005-VV0006</t>
  </si>
  <si>
    <t>-827384253</t>
  </si>
  <si>
    <t>175111101</t>
  </si>
  <si>
    <t>Obsypání potrubí ručně sypaninou bez prohození, uloženou do 3 m</t>
  </si>
  <si>
    <t>-593344614</t>
  </si>
  <si>
    <t>https://podminky.urs.cz/item/CS_URS_2025_01/175111101</t>
  </si>
  <si>
    <t>"HDPE 110 32x3,0mm přeložka vod.*0,8*0,3</t>
  </si>
  <si>
    <t>58337308</t>
  </si>
  <si>
    <t>štěrkopísek frakce 0/2</t>
  </si>
  <si>
    <t>825467587</t>
  </si>
  <si>
    <t>15,203*1,6 'Přepočtené koeficientem množství</t>
  </si>
  <si>
    <t>-1822233875</t>
  </si>
  <si>
    <t>"HDPE 110 32x3,0mm přeložka vod.*0,8*0,1</t>
  </si>
  <si>
    <t>Vedení trubní dálková a přípojná</t>
  </si>
  <si>
    <t>871161141</t>
  </si>
  <si>
    <t>Montáž potrubí z PE100 RC SDR 11 otevřený výkop svařovaných na tupo d 32 x 3,0 mm</t>
  </si>
  <si>
    <t>108092026</t>
  </si>
  <si>
    <t>Montáž vodovodního potrubí z polyetylenu PE100 RC v otevřeném výkopu svařovaných na tupo SDR 11/PN16 d 32 x 3,0 mm</t>
  </si>
  <si>
    <t>https://podminky.urs.cz/item/CS_URS_2025_01/871161141</t>
  </si>
  <si>
    <t>"HDPE 110 32x3,0mm přeložka vod.</t>
  </si>
  <si>
    <t>28613500</t>
  </si>
  <si>
    <t>potrubí vodovodní dvouvrstvé PE100 RC SDR11 32x3,0mm</t>
  </si>
  <si>
    <t>1521457730</t>
  </si>
  <si>
    <t>63,346*1,015 'Přepočtené koeficientem množství</t>
  </si>
  <si>
    <t>891211112</t>
  </si>
  <si>
    <t>Montáž vodovodních šoupátek otevřený výkop DN 50</t>
  </si>
  <si>
    <t>-308135963</t>
  </si>
  <si>
    <t>https://podminky.urs.cz/item/CS_URS_2025_01/891211112</t>
  </si>
  <si>
    <t>42221210</t>
  </si>
  <si>
    <t>šoupě přírubové vodovodní krátká stavební dl DN 50 PN10-16</t>
  </si>
  <si>
    <t>1059897321</t>
  </si>
  <si>
    <t>42291072</t>
  </si>
  <si>
    <t>souprava zemní pro šoupátka DN 40-50mm Rd 1,5m</t>
  </si>
  <si>
    <t>1248362961</t>
  </si>
  <si>
    <t>891269111</t>
  </si>
  <si>
    <t>Montáž navrtávacích pasů na potrubí z jakýchkoli trub DN 100</t>
  </si>
  <si>
    <t>1770082618</t>
  </si>
  <si>
    <t>https://podminky.urs.cz/item/CS_URS_2025_01/891269111</t>
  </si>
  <si>
    <t>42271414</t>
  </si>
  <si>
    <t>pás navrtávací z tvárné litiny DN 100, pro litinové a ocelové potrubí, se závitovým výstupem 1",5/4",6/4",2"</t>
  </si>
  <si>
    <t>973016578</t>
  </si>
  <si>
    <t>892233122</t>
  </si>
  <si>
    <t>Proplach a dezinfekce vodovodního potrubí DN od 40 do 70</t>
  </si>
  <si>
    <t>-660225933</t>
  </si>
  <si>
    <t>https://podminky.urs.cz/item/CS_URS_2025_01/892233122</t>
  </si>
  <si>
    <t>892241111</t>
  </si>
  <si>
    <t>Tlaková zkouška vodou potrubí DN do 80</t>
  </si>
  <si>
    <t>949382195</t>
  </si>
  <si>
    <t>https://podminky.urs.cz/item/CS_URS_2025_01/892241111</t>
  </si>
  <si>
    <t>899401112</t>
  </si>
  <si>
    <t>Osazení poklopů uličních litinových šoupátkových</t>
  </si>
  <si>
    <t>430794241</t>
  </si>
  <si>
    <t>https://podminky.urs.cz/item/CS_URS_2025_01/899401112</t>
  </si>
  <si>
    <t>42291352</t>
  </si>
  <si>
    <t>poklop litinový šoupátkový pro zemní soupravy osazení do terénu a do vozovky</t>
  </si>
  <si>
    <t>-626488675</t>
  </si>
  <si>
    <t>8-R01</t>
  </si>
  <si>
    <t>-449497476</t>
  </si>
  <si>
    <t>Vedení vodovodního potrubí unvnitř objektu - napojení, stavební přípomoce a ostatní potřebné práce pro realizaci vodovodního potrubí</t>
  </si>
  <si>
    <t>1615356706</t>
  </si>
  <si>
    <t>VV0005+VV0006</t>
  </si>
  <si>
    <t>20,271*1,7 'Přepočtené koeficientem množství</t>
  </si>
  <si>
    <t>998271201</t>
  </si>
  <si>
    <t>Přesun hmot pro kanalizace hloubené zděné otevřený výkop</t>
  </si>
  <si>
    <t>951849529</t>
  </si>
  <si>
    <t>Přesun hmot pro kanalizace (stoky) hloubené zděné v otevřeném výkopu dopravní vzdálenost do 15 m</t>
  </si>
  <si>
    <t>https://podminky.urs.cz/item/CS_URS_2025_01/998271201</t>
  </si>
  <si>
    <t>Výkaz (30)</t>
  </si>
  <si>
    <t>39,372</t>
  </si>
  <si>
    <t>SO_105 - Přeložka kanalizace</t>
  </si>
  <si>
    <t xml:space="preserve">    721 - Zdravotechnika - vnitřní kanalizace</t>
  </si>
  <si>
    <t>132251252</t>
  </si>
  <si>
    <t>Hloubení rýh nezapažených š do 2000 mm v hornině třídy těžitelnosti I skupiny 3 objem do 50 m3 strojně</t>
  </si>
  <si>
    <t>-200575221</t>
  </si>
  <si>
    <t>https://podminky.urs.cz/item/CS_URS_2025_01/132251252</t>
  </si>
  <si>
    <t>"KG160 - přeložka splaš.kanal.*0.9*(1.5-0.2)</t>
  </si>
  <si>
    <t>1452103611</t>
  </si>
  <si>
    <t>předpoklad délky*šířka*hloubka</t>
  </si>
  <si>
    <t>6.0*0.9*1.5</t>
  </si>
  <si>
    <t>-1379865015</t>
  </si>
  <si>
    <t>délka*šířka*(hloubka-tloušťka ornice)</t>
  </si>
  <si>
    <t>33,651*0.9*(1.5-0.2)</t>
  </si>
  <si>
    <t>319086277</t>
  </si>
  <si>
    <t>délka*šířka*(hloubka-tloušťka ornice-tloušťka vrstvy obsypu-výška podkladního lože)</t>
  </si>
  <si>
    <t>33,651*0.9*(1.5-0.2-0.2-0.1)</t>
  </si>
  <si>
    <t>-1112798273</t>
  </si>
  <si>
    <t>délka*šířka*tloušťka vrstvy obsypu</t>
  </si>
  <si>
    <t>33,651*0.9*0.2</t>
  </si>
  <si>
    <t>-1768229661</t>
  </si>
  <si>
    <t>délka*šířka*tloušťka vrstvy obsypu*objemová hmotnost kameniva</t>
  </si>
  <si>
    <t>33,651*0.9*0.2*1.35</t>
  </si>
  <si>
    <t>-457102253</t>
  </si>
  <si>
    <t>délka*šířka*výška podkladního lože</t>
  </si>
  <si>
    <t>33,651*0.9*0.1</t>
  </si>
  <si>
    <t>871313121</t>
  </si>
  <si>
    <t>Montáž kanalizačního potrubí hladkého plnostěnného SN 8 z PVC-U DN 160</t>
  </si>
  <si>
    <t>696661951</t>
  </si>
  <si>
    <t>https://podminky.urs.cz/item/CS_URS_2025_01/871313121</t>
  </si>
  <si>
    <t>délka</t>
  </si>
  <si>
    <t>33,651</t>
  </si>
  <si>
    <t>28611131</t>
  </si>
  <si>
    <t>trubka kanalizační PVC DN 160x1000mm SN4</t>
  </si>
  <si>
    <t>-1993575153</t>
  </si>
  <si>
    <t>délka*ztratné</t>
  </si>
  <si>
    <t>33,651*1.05</t>
  </si>
  <si>
    <t>877310310</t>
  </si>
  <si>
    <t>Montáž kolen na kanalizačním potrubí z PP nebo tvrdého PVC-U trub hladkých plnostěnných DN 150</t>
  </si>
  <si>
    <t>-1316200104</t>
  </si>
  <si>
    <t>https://podminky.urs.cz/item/CS_URS_2025_01/877310310</t>
  </si>
  <si>
    <t>28617162</t>
  </si>
  <si>
    <t>koleno kanalizační PP třívrstvé SN16 DN 150x15°</t>
  </si>
  <si>
    <t>1766313808</t>
  </si>
  <si>
    <t>877310320</t>
  </si>
  <si>
    <t>Montáž odboček na kanalizačním potrubí z PP nebo tvrdého PVC-U trub hladkých plnostěnných DN 150</t>
  </si>
  <si>
    <t>107284828</t>
  </si>
  <si>
    <t>Montáž tvarovek na kanalizačním plastovém potrubí z PP nebo PVC-U hladkého plnostěnného odboček DN 150</t>
  </si>
  <si>
    <t>https://podminky.urs.cz/item/CS_URS_2025_01/877310320</t>
  </si>
  <si>
    <t>28617205</t>
  </si>
  <si>
    <t>odbočka kanalizační PP třívrstvá SN16 45° DN 150/150</t>
  </si>
  <si>
    <t>2050853845</t>
  </si>
  <si>
    <t>894812001</t>
  </si>
  <si>
    <t>Revizní a čistící šachta z PP šachtové dno DN 400/150 přímý tok</t>
  </si>
  <si>
    <t>-1370840051</t>
  </si>
  <si>
    <t>https://podminky.urs.cz/item/CS_URS_2025_01/894812001</t>
  </si>
  <si>
    <t>894812032</t>
  </si>
  <si>
    <t>Revizní a čistící šachta z PP DN 400 šachtová roura korugovaná bez hrdla světlé hloubky 1500 mm</t>
  </si>
  <si>
    <t>-1832968906</t>
  </si>
  <si>
    <t>https://podminky.urs.cz/item/CS_URS_2025_01/894812032</t>
  </si>
  <si>
    <t>894812051</t>
  </si>
  <si>
    <t>Revizní a čistící šachta z PP DN 400 poklop plastový pochůzí pro třídu zatížení A15</t>
  </si>
  <si>
    <t>87462963</t>
  </si>
  <si>
    <t>https://podminky.urs.cz/item/CS_URS_2025_01/894812051</t>
  </si>
  <si>
    <t>8-R001</t>
  </si>
  <si>
    <t>-1984270787</t>
  </si>
  <si>
    <t>Ostatní práce a meteríál - napojení na stávající kanaliaci, vsazení odbočky apod.</t>
  </si>
  <si>
    <t>-1211650299</t>
  </si>
  <si>
    <t>3,029+6,057</t>
  </si>
  <si>
    <t>9,086*1,7 'Přepočtené koeficientem množství</t>
  </si>
  <si>
    <t>1946232515</t>
  </si>
  <si>
    <t>721</t>
  </si>
  <si>
    <t>Zdravotechnika - vnitřní kanalizace</t>
  </si>
  <si>
    <t>721290112</t>
  </si>
  <si>
    <t>Zkouška těsnosti potrubí kanalizace vodou DN 150/DN 200</t>
  </si>
  <si>
    <t>-1867259291</t>
  </si>
  <si>
    <t>https://podminky.urs.cz/item/CS_URS_2025_01/721290112</t>
  </si>
  <si>
    <t>SO_106 - Veřejné osvětlení</t>
  </si>
  <si>
    <t>275313711</t>
  </si>
  <si>
    <t>Základové patky z betonu tř. C 20/25</t>
  </si>
  <si>
    <t>-283635359</t>
  </si>
  <si>
    <t>Základy z betonu prostého patky a bloky z betonu kamenem neprokládaného tř. C 20/25</t>
  </si>
  <si>
    <t>https://podminky.urs.cz/item/CS_URS_2025_01/275313711</t>
  </si>
  <si>
    <t>210040011</t>
  </si>
  <si>
    <t>Montáž sloupů nn ocelových trubkových jednoduchých do 12 m</t>
  </si>
  <si>
    <t>-1492516135</t>
  </si>
  <si>
    <t>Montáž sloupů a stožárů venkovního vedení nn bez výstroje ocelových trubkových včetně rozvozu, vztyčení, očíslování, složení do 12 m jednoduchých</t>
  </si>
  <si>
    <t>https://podminky.urs.cz/item/CS_URS_2025_01/210040011</t>
  </si>
  <si>
    <t>31674114</t>
  </si>
  <si>
    <t>stožár osvětlovací uliční Pz 159/133/114 v 7,2m</t>
  </si>
  <si>
    <t>756873257</t>
  </si>
  <si>
    <t>2102039R</t>
  </si>
  <si>
    <t>Montáž solárních svítidel LED se zapojením vodičů průmyslových nebo venkovních na výložník nebo dřík</t>
  </si>
  <si>
    <t>-1537768288</t>
  </si>
  <si>
    <t>347740R</t>
  </si>
  <si>
    <t>svítidlo veřejného osvětlení na dřík/výložník zdroj LED 40W 7200lm oboustranný panel 80W LiFePO4 24Ah</t>
  </si>
  <si>
    <t>1531164295</t>
  </si>
  <si>
    <t>solární svítidlo veřejného osvětlení na dřík/výložník zdroj LED 40W 7200lm oboustranný panel 80W LiFePO4 24Ah</t>
  </si>
  <si>
    <t>460141112</t>
  </si>
  <si>
    <t>Hloubení nezapažených jam při elektromontážích strojně v hornině tř I skupiny 3</t>
  </si>
  <si>
    <t>937280691</t>
  </si>
  <si>
    <t>Hloubení jam strojně včetně urovnáním dna s přemístěním výkopku do vzdálenosti 3 m od okraje jámy nebo s naložením na dopravní prostředek v hornině třídy těžitelnosti I skupiny 3</t>
  </si>
  <si>
    <t>https://podminky.urs.cz/item/CS_URS_2025_01/460141112</t>
  </si>
  <si>
    <t>0,8*0,8*1,2</t>
  </si>
  <si>
    <t>Součet</t>
  </si>
  <si>
    <t>VON - Vedlejší a ostatní náklady</t>
  </si>
  <si>
    <t>VRN - Vedlejší rozpočtové náklady</t>
  </si>
  <si>
    <t xml:space="preserve">    VRN6 - Územní vlivy</t>
  </si>
  <si>
    <t xml:space="preserve">    VRN9 - Ostatní náklady</t>
  </si>
  <si>
    <t>VRN1 - Průzkumné, geodetické a projektové práce</t>
  </si>
  <si>
    <t>VRN3 - Zařízení staveniště</t>
  </si>
  <si>
    <t>VRN4 - Inženýrská činnost</t>
  </si>
  <si>
    <t>VRN7 - Provozní vlivy</t>
  </si>
  <si>
    <t>VRN</t>
  </si>
  <si>
    <t>Vedlejší rozpočtové náklady</t>
  </si>
  <si>
    <t>VRN6</t>
  </si>
  <si>
    <t>Územní vlivy</t>
  </si>
  <si>
    <t>065002000</t>
  </si>
  <si>
    <t>Mimostaveništní doprava materiálů</t>
  </si>
  <si>
    <t>1024</t>
  </si>
  <si>
    <t>-1243121282</t>
  </si>
  <si>
    <t>https://podminky.urs.cz/item/CS_URS_2025_01/065002000</t>
  </si>
  <si>
    <t>VRN9</t>
  </si>
  <si>
    <t>Ostatní náklady</t>
  </si>
  <si>
    <t>090001000</t>
  </si>
  <si>
    <t>-1928794523</t>
  </si>
  <si>
    <t>https://podminky.urs.cz/item/CS_URS_2025_01/090001000</t>
  </si>
  <si>
    <t xml:space="preserve">Poznámka k položce:_x000d_
OSTATNÍ POŽADAVKY - POSUDKY, KONTROLY, REVIZNÍ ZPRÁVY_x000d_
_x000d_
_x000d_
zahrnuje veškeré náklady spojené s objednatelem požadovanými pracemi_x000d_
</t>
  </si>
  <si>
    <t>091003000</t>
  </si>
  <si>
    <t>Ostatní náklady bez rozlišení</t>
  </si>
  <si>
    <t>630404942</t>
  </si>
  <si>
    <t>https://podminky.urs.cz/item/CS_URS_2025_01/091003000</t>
  </si>
  <si>
    <t xml:space="preserve">Poznámka k položce:_x000d_
Výstražné a bezpečnostní značky a tabulky podle požadavku ČSN ISO 3864 – Bezpečnostní barvy a bezpečnostní značky, ČSN 018013 – Požární tabulky a nař. vl. č. 375/2017 Sb. _x000d_
- hlavní vypínač elektrické energie, rozvaděče a elektrické zařízení. _x000d_
- hlavní uzávěr vody _x000d_
- směry úniku fotoluminiscenčními tabulkami _x000d_
</t>
  </si>
  <si>
    <t>VRN1</t>
  </si>
  <si>
    <t>Průzkumné, geodetické a projektové práce</t>
  </si>
  <si>
    <t>010001000</t>
  </si>
  <si>
    <t>-378185214</t>
  </si>
  <si>
    <t>https://podminky.urs.cz/item/CS_URS_2025_01/010001000</t>
  </si>
  <si>
    <t xml:space="preserve">Poznámka k položce:_x000d_
PRŮZKUMNÉ PRÁCE DIAGNOSTIKY KONSTRUKCÍ V PODZEMÍ_x000d_
</t>
  </si>
  <si>
    <t>012002000</t>
  </si>
  <si>
    <t>Geodetické práce</t>
  </si>
  <si>
    <t>-266761068</t>
  </si>
  <si>
    <t>https://podminky.urs.cz/item/CS_URS_2025_01/012002000</t>
  </si>
  <si>
    <t xml:space="preserve">Poznámka k položce:_x000d_
"Zaměřené před zahajením výstavby. 
Zaměření skutečného provedení stavby."_x000d_
</t>
  </si>
  <si>
    <t>VRN3</t>
  </si>
  <si>
    <t>Zařízení staveniště</t>
  </si>
  <si>
    <t>030001000</t>
  </si>
  <si>
    <t>1853655337</t>
  </si>
  <si>
    <t>https://podminky.urs.cz/item/CS_URS_2025_01/030001000</t>
  </si>
  <si>
    <t>031203000</t>
  </si>
  <si>
    <t>Terénní úpravy pro zařízení staveniště</t>
  </si>
  <si>
    <t>37898126</t>
  </si>
  <si>
    <t>https://podminky.urs.cz/item/CS_URS_2025_01/031203000</t>
  </si>
  <si>
    <t>033103000</t>
  </si>
  <si>
    <t>Připojení energií</t>
  </si>
  <si>
    <t>-194177825</t>
  </si>
  <si>
    <t>https://podminky.urs.cz/item/CS_URS_2025_01/033103000</t>
  </si>
  <si>
    <t>034103000</t>
  </si>
  <si>
    <t>Oplocení staveniště</t>
  </si>
  <si>
    <t>-264767</t>
  </si>
  <si>
    <t>https://podminky.urs.cz/item/CS_URS_2025_01/034103000</t>
  </si>
  <si>
    <t>034503000</t>
  </si>
  <si>
    <t>Informační tabule na staveništi</t>
  </si>
  <si>
    <t>413447908</t>
  </si>
  <si>
    <t>https://podminky.urs.cz/item/CS_URS_2025_01/034503000</t>
  </si>
  <si>
    <t>039103000</t>
  </si>
  <si>
    <t>Rozebrání, bourání a odvoz zařízení staveniště</t>
  </si>
  <si>
    <t>-644490585</t>
  </si>
  <si>
    <t>https://podminky.urs.cz/item/CS_URS_2025_01/039103000</t>
  </si>
  <si>
    <t>VRN4</t>
  </si>
  <si>
    <t>Inženýrská činnost</t>
  </si>
  <si>
    <t>042503000</t>
  </si>
  <si>
    <t>Plán BOZP na staveništi</t>
  </si>
  <si>
    <t>-423009664</t>
  </si>
  <si>
    <t>https://podminky.urs.cz/item/CS_URS_2025_01/042503000</t>
  </si>
  <si>
    <t>043103000</t>
  </si>
  <si>
    <t>Zkoušky bez rozlišení</t>
  </si>
  <si>
    <t>-1522106560</t>
  </si>
  <si>
    <t>https://podminky.urs.cz/item/CS_URS_2025_01/043103000</t>
  </si>
  <si>
    <t>043154000</t>
  </si>
  <si>
    <t>Zkoušky hutnicí</t>
  </si>
  <si>
    <t>1762476347</t>
  </si>
  <si>
    <t>https://podminky.urs.cz/item/CS_URS_2025_01/043154000</t>
  </si>
  <si>
    <t>VRN7</t>
  </si>
  <si>
    <t>Provozní vlivy</t>
  </si>
  <si>
    <t>072103001</t>
  </si>
  <si>
    <t>Projednání DIO a zajištění DIR komunikace II.a III. třídy nebo místní komunikace</t>
  </si>
  <si>
    <t>-1227884392</t>
  </si>
  <si>
    <t>https://podminky.urs.cz/item/CS_URS_2025_01/072103001</t>
  </si>
  <si>
    <t>Poznámka k položce:_x000d_
Vč. osazení dočasného dopravního značení, pronájmu po celou dobu výstavby a demontáže._x000d_
Vč. vypracování projektu DIO</t>
  </si>
  <si>
    <t>SEZNAM FIGUR</t>
  </si>
  <si>
    <t>Výměra</t>
  </si>
  <si>
    <t>Použití figury:</t>
  </si>
  <si>
    <t>791,650</t>
  </si>
  <si>
    <t>805,400</t>
  </si>
  <si>
    <t>295,510</t>
  </si>
  <si>
    <t>412,720</t>
  </si>
  <si>
    <t>VV0023</t>
  </si>
  <si>
    <t>Výkaz (21)</t>
  </si>
  <si>
    <t>117,5</t>
  </si>
  <si>
    <t>13,950</t>
  </si>
  <si>
    <t>VV0027</t>
  </si>
  <si>
    <t>Výkaz (49)</t>
  </si>
  <si>
    <t>82,125</t>
  </si>
  <si>
    <t>8,870</t>
  </si>
  <si>
    <t>65,880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</si>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</sst>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54528" TargetMode="External" /><Relationship Id="rId2" Type="http://schemas.openxmlformats.org/officeDocument/2006/relationships/hyperlink" Target="https://podminky.urs.cz/item/CS_URS_2025_01/113201112" TargetMode="External" /><Relationship Id="rId3" Type="http://schemas.openxmlformats.org/officeDocument/2006/relationships/hyperlink" Target="https://podminky.urs.cz/item/CS_URS_2025_01/121151113" TargetMode="External" /><Relationship Id="rId4" Type="http://schemas.openxmlformats.org/officeDocument/2006/relationships/hyperlink" Target="https://podminky.urs.cz/item/CS_URS_2025_01/122452204" TargetMode="External" /><Relationship Id="rId5" Type="http://schemas.openxmlformats.org/officeDocument/2006/relationships/hyperlink" Target="https://podminky.urs.cz/item/CS_URS_2025_01/181111121" TargetMode="External" /><Relationship Id="rId6" Type="http://schemas.openxmlformats.org/officeDocument/2006/relationships/hyperlink" Target="https://podminky.urs.cz/item/CS_URS_2025_01/181152302" TargetMode="External" /><Relationship Id="rId7" Type="http://schemas.openxmlformats.org/officeDocument/2006/relationships/hyperlink" Target="https://podminky.urs.cz/item/CS_URS_2025_01/181351006" TargetMode="External" /><Relationship Id="rId8" Type="http://schemas.openxmlformats.org/officeDocument/2006/relationships/hyperlink" Target="https://podminky.urs.cz/item/CS_URS_2025_01/181451131" TargetMode="External" /><Relationship Id="rId9" Type="http://schemas.openxmlformats.org/officeDocument/2006/relationships/hyperlink" Target="https://podminky.urs.cz/item/CS_URS_2025_01/326214621" TargetMode="External" /><Relationship Id="rId10" Type="http://schemas.openxmlformats.org/officeDocument/2006/relationships/hyperlink" Target="https://podminky.urs.cz/item/CS_URS_2025_01/382122311" TargetMode="External" /><Relationship Id="rId11" Type="http://schemas.openxmlformats.org/officeDocument/2006/relationships/hyperlink" Target="https://podminky.urs.cz/item/CS_URS_2025_01/452112112" TargetMode="External" /><Relationship Id="rId12" Type="http://schemas.openxmlformats.org/officeDocument/2006/relationships/hyperlink" Target="https://podminky.urs.cz/item/CS_URS_2025_01/564811111" TargetMode="External" /><Relationship Id="rId13" Type="http://schemas.openxmlformats.org/officeDocument/2006/relationships/hyperlink" Target="https://podminky.urs.cz/item/CS_URS_2025_01/56485101R" TargetMode="External" /><Relationship Id="rId14" Type="http://schemas.openxmlformats.org/officeDocument/2006/relationships/hyperlink" Target="https://podminky.urs.cz/item/CS_URS_2025_01/564851111" TargetMode="External" /><Relationship Id="rId15" Type="http://schemas.openxmlformats.org/officeDocument/2006/relationships/hyperlink" Target="https://podminky.urs.cz/item/CS_URS_2025_01/564861111" TargetMode="External" /><Relationship Id="rId16" Type="http://schemas.openxmlformats.org/officeDocument/2006/relationships/hyperlink" Target="https://podminky.urs.cz/item/CS_URS_2025_01/564871116" TargetMode="External" /><Relationship Id="rId17" Type="http://schemas.openxmlformats.org/officeDocument/2006/relationships/hyperlink" Target="https://podminky.urs.cz/item/CS_URS_2025_01/565155111" TargetMode="External" /><Relationship Id="rId18" Type="http://schemas.openxmlformats.org/officeDocument/2006/relationships/hyperlink" Target="https://podminky.urs.cz/item/CS_URS_2025_01/567951111" TargetMode="External" /><Relationship Id="rId19" Type="http://schemas.openxmlformats.org/officeDocument/2006/relationships/hyperlink" Target="https://podminky.urs.cz/item/CS_URS_2025_01/573111111" TargetMode="External" /><Relationship Id="rId20" Type="http://schemas.openxmlformats.org/officeDocument/2006/relationships/hyperlink" Target="https://podminky.urs.cz/item/CS_URS_2025_01/573211107" TargetMode="External" /><Relationship Id="rId21" Type="http://schemas.openxmlformats.org/officeDocument/2006/relationships/hyperlink" Target="https://podminky.urs.cz/item/CS_URS_2025_01/577134141" TargetMode="External" /><Relationship Id="rId22" Type="http://schemas.openxmlformats.org/officeDocument/2006/relationships/hyperlink" Target="https://podminky.urs.cz/item/CS_URS_2025_01/593532112" TargetMode="External" /><Relationship Id="rId23" Type="http://schemas.openxmlformats.org/officeDocument/2006/relationships/hyperlink" Target="https://podminky.urs.cz/item/CS_URS_2025_01/5935321R" TargetMode="External" /><Relationship Id="rId24" Type="http://schemas.openxmlformats.org/officeDocument/2006/relationships/hyperlink" Target="https://podminky.urs.cz/item/CS_URS_2025_01/596212210" TargetMode="External" /><Relationship Id="rId25" Type="http://schemas.openxmlformats.org/officeDocument/2006/relationships/hyperlink" Target="https://podminky.urs.cz/item/CS_URS_2025_01/637121113" TargetMode="External" /><Relationship Id="rId26" Type="http://schemas.openxmlformats.org/officeDocument/2006/relationships/hyperlink" Target="https://podminky.urs.cz/item/CS_URS_2025_01/912113112" TargetMode="External" /><Relationship Id="rId27" Type="http://schemas.openxmlformats.org/officeDocument/2006/relationships/hyperlink" Target="https://podminky.urs.cz/item/CS_URS_2025_01/914111111" TargetMode="External" /><Relationship Id="rId28" Type="http://schemas.openxmlformats.org/officeDocument/2006/relationships/hyperlink" Target="https://podminky.urs.cz/item/CS_URS_2025_01/914511111" TargetMode="External" /><Relationship Id="rId29" Type="http://schemas.openxmlformats.org/officeDocument/2006/relationships/hyperlink" Target="https://podminky.urs.cz/item/CS_URS_2025_01/915311112" TargetMode="External" /><Relationship Id="rId30" Type="http://schemas.openxmlformats.org/officeDocument/2006/relationships/hyperlink" Target="https://podminky.urs.cz/item/CS_URS_2025_01/915331111" TargetMode="External" /><Relationship Id="rId31" Type="http://schemas.openxmlformats.org/officeDocument/2006/relationships/hyperlink" Target="https://podminky.urs.cz/item/CS_URS_2025_01/916131213" TargetMode="External" /><Relationship Id="rId32" Type="http://schemas.openxmlformats.org/officeDocument/2006/relationships/hyperlink" Target="https://podminky.urs.cz/item/CS_URS_2025_01/919731122" TargetMode="External" /><Relationship Id="rId33" Type="http://schemas.openxmlformats.org/officeDocument/2006/relationships/hyperlink" Target="https://podminky.urs.cz/item/CS_URS_2025_01/919732211" TargetMode="External" /><Relationship Id="rId34" Type="http://schemas.openxmlformats.org/officeDocument/2006/relationships/hyperlink" Target="https://podminky.urs.cz/item/CS_URS_2025_01/919735112" TargetMode="External" /><Relationship Id="rId35" Type="http://schemas.openxmlformats.org/officeDocument/2006/relationships/hyperlink" Target="https://podminky.urs.cz/item/CS_URS_2025_01/953171001" TargetMode="External" /><Relationship Id="rId36" Type="http://schemas.openxmlformats.org/officeDocument/2006/relationships/hyperlink" Target="https://podminky.urs.cz/item/CS_URS_2025_01/998223011" TargetMode="External" /><Relationship Id="rId37" Type="http://schemas.openxmlformats.org/officeDocument/2006/relationships/hyperlink" Target="https://podminky.urs.cz/item/CS_URS_2025_01/998223091" TargetMode="External" /><Relationship Id="rId38" Type="http://schemas.openxmlformats.org/officeDocument/2006/relationships/hyperlink" Target="https://podminky.urs.cz/item/CS_URS_2025_01/711161212" TargetMode="External" /><Relationship Id="rId3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151100" TargetMode="External" /><Relationship Id="rId2" Type="http://schemas.openxmlformats.org/officeDocument/2006/relationships/hyperlink" Target="https://podminky.urs.cz/item/CS_URS_2025_01/132151251" TargetMode="External" /><Relationship Id="rId3" Type="http://schemas.openxmlformats.org/officeDocument/2006/relationships/hyperlink" Target="https://podminky.urs.cz/item/CS_URS_2025_01/151811131" TargetMode="External" /><Relationship Id="rId4" Type="http://schemas.openxmlformats.org/officeDocument/2006/relationships/hyperlink" Target="https://podminky.urs.cz/item/CS_URS_2025_01/151811231" TargetMode="External" /><Relationship Id="rId5" Type="http://schemas.openxmlformats.org/officeDocument/2006/relationships/hyperlink" Target="https://podminky.urs.cz/item/CS_URS_2025_01/174151101" TargetMode="External" /><Relationship Id="rId6" Type="http://schemas.openxmlformats.org/officeDocument/2006/relationships/hyperlink" Target="https://podminky.urs.cz/item/CS_URS_2025_01/175151101" TargetMode="External" /><Relationship Id="rId7" Type="http://schemas.openxmlformats.org/officeDocument/2006/relationships/hyperlink" Target="https://podminky.urs.cz/item/CS_URS_2025_01/181951112" TargetMode="External" /><Relationship Id="rId8" Type="http://schemas.openxmlformats.org/officeDocument/2006/relationships/hyperlink" Target="https://podminky.urs.cz/item/CS_URS_2025_01/211531111" TargetMode="External" /><Relationship Id="rId9" Type="http://schemas.openxmlformats.org/officeDocument/2006/relationships/hyperlink" Target="https://podminky.urs.cz/item/CS_URS_2025_01/211971110" TargetMode="External" /><Relationship Id="rId10" Type="http://schemas.openxmlformats.org/officeDocument/2006/relationships/hyperlink" Target="https://podminky.urs.cz/item/CS_URS_2025_01/212752101" TargetMode="External" /><Relationship Id="rId11" Type="http://schemas.openxmlformats.org/officeDocument/2006/relationships/hyperlink" Target="https://podminky.urs.cz/item/CS_URS_2025_01/273362021" TargetMode="External" /><Relationship Id="rId12" Type="http://schemas.openxmlformats.org/officeDocument/2006/relationships/hyperlink" Target="https://podminky.urs.cz/item/CS_URS_2025_01/382413121" TargetMode="External" /><Relationship Id="rId13" Type="http://schemas.openxmlformats.org/officeDocument/2006/relationships/hyperlink" Target="https://podminky.urs.cz/item/CS_URS_2025_01/451573111" TargetMode="External" /><Relationship Id="rId14" Type="http://schemas.openxmlformats.org/officeDocument/2006/relationships/hyperlink" Target="https://podminky.urs.cz/item/CS_URS_2025_01/452311151" TargetMode="External" /><Relationship Id="rId15" Type="http://schemas.openxmlformats.org/officeDocument/2006/relationships/hyperlink" Target="https://podminky.urs.cz/item/CS_URS_2025_01/892312121" TargetMode="External" /><Relationship Id="rId16" Type="http://schemas.openxmlformats.org/officeDocument/2006/relationships/hyperlink" Target="https://podminky.urs.cz/item/CS_URS_2025_01/892351111" TargetMode="External" /><Relationship Id="rId17" Type="http://schemas.openxmlformats.org/officeDocument/2006/relationships/hyperlink" Target="https://podminky.urs.cz/item/CS_URS_2025_01/894811213" TargetMode="External" /><Relationship Id="rId18" Type="http://schemas.openxmlformats.org/officeDocument/2006/relationships/hyperlink" Target="https://podminky.urs.cz/item/CS_URS_2025_01/899623141" TargetMode="External" /><Relationship Id="rId19" Type="http://schemas.openxmlformats.org/officeDocument/2006/relationships/hyperlink" Target="https://podminky.urs.cz/item/CS_URS_2025_01/899722113" TargetMode="External" /><Relationship Id="rId20" Type="http://schemas.openxmlformats.org/officeDocument/2006/relationships/hyperlink" Target="https://podminky.urs.cz/item/CS_URS_2025_01/935921113" TargetMode="External" /><Relationship Id="rId21" Type="http://schemas.openxmlformats.org/officeDocument/2006/relationships/hyperlink" Target="https://podminky.urs.cz/item/CS_URS_2025_01/935921117" TargetMode="External" /><Relationship Id="rId22" Type="http://schemas.openxmlformats.org/officeDocument/2006/relationships/hyperlink" Target="https://podminky.urs.cz/item/CS_URS_2025_01/998276101" TargetMode="External" /><Relationship Id="rId23" Type="http://schemas.openxmlformats.org/officeDocument/2006/relationships/hyperlink" Target="https://podminky.urs.cz/item/CS_URS_2025_01/210100001" TargetMode="External" /><Relationship Id="rId24" Type="http://schemas.openxmlformats.org/officeDocument/2006/relationships/hyperlink" Target="https://podminky.urs.cz/item/CS_URS_2025_01/210120511" TargetMode="External" /><Relationship Id="rId25" Type="http://schemas.openxmlformats.org/officeDocument/2006/relationships/hyperlink" Target="https://podminky.urs.cz/item/CS_URS_2025_01/210812011" TargetMode="External" /><Relationship Id="rId26" Type="http://schemas.openxmlformats.org/officeDocument/2006/relationships/hyperlink" Target="https://podminky.urs.cz/item/CS_URS_2025_01/460161131" TargetMode="External" /><Relationship Id="rId27" Type="http://schemas.openxmlformats.org/officeDocument/2006/relationships/hyperlink" Target="https://podminky.urs.cz/item/CS_URS_2025_01/460431141" TargetMode="External" /><Relationship Id="rId28" Type="http://schemas.openxmlformats.org/officeDocument/2006/relationships/hyperlink" Target="https://podminky.urs.cz/item/CS_URS_2025_01/460661111" TargetMode="External" /><Relationship Id="rId29" Type="http://schemas.openxmlformats.org/officeDocument/2006/relationships/hyperlink" Target="https://podminky.urs.cz/item/CS_URS_2025_01/460671111" TargetMode="External" /><Relationship Id="rId3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101" TargetMode="External" /><Relationship Id="rId2" Type="http://schemas.openxmlformats.org/officeDocument/2006/relationships/hyperlink" Target="https://podminky.urs.cz/item/CS_URS_2025_01/139001101" TargetMode="External" /><Relationship Id="rId3" Type="http://schemas.openxmlformats.org/officeDocument/2006/relationships/hyperlink" Target="https://podminky.urs.cz/item/CS_URS_2025_01/162351103" TargetMode="External" /><Relationship Id="rId4" Type="http://schemas.openxmlformats.org/officeDocument/2006/relationships/hyperlink" Target="https://podminky.urs.cz/item/CS_URS_2025_01/174151101" TargetMode="External" /><Relationship Id="rId5" Type="http://schemas.openxmlformats.org/officeDocument/2006/relationships/hyperlink" Target="https://podminky.urs.cz/item/CS_URS_2025_01/175111101" TargetMode="External" /><Relationship Id="rId6" Type="http://schemas.openxmlformats.org/officeDocument/2006/relationships/hyperlink" Target="https://podminky.urs.cz/item/CS_URS_2025_01/451573111" TargetMode="External" /><Relationship Id="rId7" Type="http://schemas.openxmlformats.org/officeDocument/2006/relationships/hyperlink" Target="https://podminky.urs.cz/item/CS_URS_2025_01/871161141" TargetMode="External" /><Relationship Id="rId8" Type="http://schemas.openxmlformats.org/officeDocument/2006/relationships/hyperlink" Target="https://podminky.urs.cz/item/CS_URS_2025_01/891211112" TargetMode="External" /><Relationship Id="rId9" Type="http://schemas.openxmlformats.org/officeDocument/2006/relationships/hyperlink" Target="https://podminky.urs.cz/item/CS_URS_2025_01/891269111" TargetMode="External" /><Relationship Id="rId10" Type="http://schemas.openxmlformats.org/officeDocument/2006/relationships/hyperlink" Target="https://podminky.urs.cz/item/CS_URS_2025_01/892233122" TargetMode="External" /><Relationship Id="rId11" Type="http://schemas.openxmlformats.org/officeDocument/2006/relationships/hyperlink" Target="https://podminky.urs.cz/item/CS_URS_2025_01/892241111" TargetMode="External" /><Relationship Id="rId12" Type="http://schemas.openxmlformats.org/officeDocument/2006/relationships/hyperlink" Target="https://podminky.urs.cz/item/CS_URS_2025_01/899401112" TargetMode="External" /><Relationship Id="rId13" Type="http://schemas.openxmlformats.org/officeDocument/2006/relationships/hyperlink" Target="https://podminky.urs.cz/item/CS_URS_2025_01/998271201" TargetMode="External" /><Relationship Id="rId1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252" TargetMode="External" /><Relationship Id="rId2" Type="http://schemas.openxmlformats.org/officeDocument/2006/relationships/hyperlink" Target="https://podminky.urs.cz/item/CS_URS_2025_01/139001101" TargetMode="External" /><Relationship Id="rId3" Type="http://schemas.openxmlformats.org/officeDocument/2006/relationships/hyperlink" Target="https://podminky.urs.cz/item/CS_URS_2025_01/162351103" TargetMode="External" /><Relationship Id="rId4" Type="http://schemas.openxmlformats.org/officeDocument/2006/relationships/hyperlink" Target="https://podminky.urs.cz/item/CS_URS_2025_01/174151101" TargetMode="External" /><Relationship Id="rId5" Type="http://schemas.openxmlformats.org/officeDocument/2006/relationships/hyperlink" Target="https://podminky.urs.cz/item/CS_URS_2025_01/175111101" TargetMode="External" /><Relationship Id="rId6" Type="http://schemas.openxmlformats.org/officeDocument/2006/relationships/hyperlink" Target="https://podminky.urs.cz/item/CS_URS_2025_01/451573111" TargetMode="External" /><Relationship Id="rId7" Type="http://schemas.openxmlformats.org/officeDocument/2006/relationships/hyperlink" Target="https://podminky.urs.cz/item/CS_URS_2025_01/871313121" TargetMode="External" /><Relationship Id="rId8" Type="http://schemas.openxmlformats.org/officeDocument/2006/relationships/hyperlink" Target="https://podminky.urs.cz/item/CS_URS_2025_01/877310310" TargetMode="External" /><Relationship Id="rId9" Type="http://schemas.openxmlformats.org/officeDocument/2006/relationships/hyperlink" Target="https://podminky.urs.cz/item/CS_URS_2025_01/877310320" TargetMode="External" /><Relationship Id="rId10" Type="http://schemas.openxmlformats.org/officeDocument/2006/relationships/hyperlink" Target="https://podminky.urs.cz/item/CS_URS_2025_01/894812001" TargetMode="External" /><Relationship Id="rId11" Type="http://schemas.openxmlformats.org/officeDocument/2006/relationships/hyperlink" Target="https://podminky.urs.cz/item/CS_URS_2025_01/894812032" TargetMode="External" /><Relationship Id="rId12" Type="http://schemas.openxmlformats.org/officeDocument/2006/relationships/hyperlink" Target="https://podminky.urs.cz/item/CS_URS_2025_01/894812051" TargetMode="External" /><Relationship Id="rId13" Type="http://schemas.openxmlformats.org/officeDocument/2006/relationships/hyperlink" Target="https://podminky.urs.cz/item/CS_URS_2025_01/998276101" TargetMode="External" /><Relationship Id="rId14" Type="http://schemas.openxmlformats.org/officeDocument/2006/relationships/hyperlink" Target="https://podminky.urs.cz/item/CS_URS_2025_01/721290112" TargetMode="External" /><Relationship Id="rId1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75313711" TargetMode="External" /><Relationship Id="rId2" Type="http://schemas.openxmlformats.org/officeDocument/2006/relationships/hyperlink" Target="https://podminky.urs.cz/item/CS_URS_2025_01/210040011" TargetMode="External" /><Relationship Id="rId3" Type="http://schemas.openxmlformats.org/officeDocument/2006/relationships/hyperlink" Target="https://podminky.urs.cz/item/CS_URS_2025_01/460141112" TargetMode="External" /><Relationship Id="rId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65002000" TargetMode="External" /><Relationship Id="rId2" Type="http://schemas.openxmlformats.org/officeDocument/2006/relationships/hyperlink" Target="https://podminky.urs.cz/item/CS_URS_2025_01/090001000" TargetMode="External" /><Relationship Id="rId3" Type="http://schemas.openxmlformats.org/officeDocument/2006/relationships/hyperlink" Target="https://podminky.urs.cz/item/CS_URS_2025_01/091003000" TargetMode="External" /><Relationship Id="rId4" Type="http://schemas.openxmlformats.org/officeDocument/2006/relationships/hyperlink" Target="https://podminky.urs.cz/item/CS_URS_2025_01/010001000" TargetMode="External" /><Relationship Id="rId5" Type="http://schemas.openxmlformats.org/officeDocument/2006/relationships/hyperlink" Target="https://podminky.urs.cz/item/CS_URS_2025_01/012002000" TargetMode="External" /><Relationship Id="rId6" Type="http://schemas.openxmlformats.org/officeDocument/2006/relationships/hyperlink" Target="https://podminky.urs.cz/item/CS_URS_2025_01/030001000" TargetMode="External" /><Relationship Id="rId7" Type="http://schemas.openxmlformats.org/officeDocument/2006/relationships/hyperlink" Target="https://podminky.urs.cz/item/CS_URS_2025_01/031203000" TargetMode="External" /><Relationship Id="rId8" Type="http://schemas.openxmlformats.org/officeDocument/2006/relationships/hyperlink" Target="https://podminky.urs.cz/item/CS_URS_2025_01/033103000" TargetMode="External" /><Relationship Id="rId9" Type="http://schemas.openxmlformats.org/officeDocument/2006/relationships/hyperlink" Target="https://podminky.urs.cz/item/CS_URS_2025_01/034103000" TargetMode="External" /><Relationship Id="rId10" Type="http://schemas.openxmlformats.org/officeDocument/2006/relationships/hyperlink" Target="https://podminky.urs.cz/item/CS_URS_2025_01/034503000" TargetMode="External" /><Relationship Id="rId11" Type="http://schemas.openxmlformats.org/officeDocument/2006/relationships/hyperlink" Target="https://podminky.urs.cz/item/CS_URS_2025_01/039103000" TargetMode="External" /><Relationship Id="rId12" Type="http://schemas.openxmlformats.org/officeDocument/2006/relationships/hyperlink" Target="https://podminky.urs.cz/item/CS_URS_2025_01/042503000" TargetMode="External" /><Relationship Id="rId13" Type="http://schemas.openxmlformats.org/officeDocument/2006/relationships/hyperlink" Target="https://podminky.urs.cz/item/CS_URS_2025_01/043103000" TargetMode="External" /><Relationship Id="rId14" Type="http://schemas.openxmlformats.org/officeDocument/2006/relationships/hyperlink" Target="https://podminky.urs.cz/item/CS_URS_2025_01/043154000" TargetMode="External" /><Relationship Id="rId15" Type="http://schemas.openxmlformats.org/officeDocument/2006/relationships/hyperlink" Target="https://podminky.urs.cz/item/CS_URS_2025_01/072103001" TargetMode="External" /><Relationship Id="rId1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34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31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2025-03-10-III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Rozšíření parkoviště, SPgŠ a SOŠ Kladno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č. parc. 543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10. 3. 2025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SPgŠ a SOŠ Kladno p.o., nám. E. Beneše, 272 01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Ateliér Civilista s.r.o., Bratronice 241, 273 63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ROUND(SUM(AS55:AS60),2)</f>
        <v>0</v>
      </c>
      <c r="AT54" s="108">
        <f>ROUND(SUM(AV54:AW54),2)</f>
        <v>0</v>
      </c>
      <c r="AU54" s="109">
        <f>ROUND(SUM(AU55:AU60),5)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ROUND(SUM(AZ55:AZ60),2)</f>
        <v>0</v>
      </c>
      <c r="BA54" s="108">
        <f>ROUND(SUM(BA55:BA60),2)</f>
        <v>0</v>
      </c>
      <c r="BB54" s="108">
        <f>ROUND(SUM(BB55:BB60),2)</f>
        <v>0</v>
      </c>
      <c r="BC54" s="108">
        <f>ROUND(SUM(BC55:BC60),2)</f>
        <v>0</v>
      </c>
      <c r="BD54" s="110">
        <f>ROUND(SUM(BD55:BD60),2)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'SO_101 - Stavební práce'!J30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'SO_101 - Stavební práce'!P90</f>
        <v>0</v>
      </c>
      <c r="AV55" s="122">
        <f>'SO_101 - Stavební práce'!J33</f>
        <v>0</v>
      </c>
      <c r="AW55" s="122">
        <f>'SO_101 - Stavební práce'!J34</f>
        <v>0</v>
      </c>
      <c r="AX55" s="122">
        <f>'SO_101 - Stavební práce'!J35</f>
        <v>0</v>
      </c>
      <c r="AY55" s="122">
        <f>'SO_101 - Stavební práce'!J36</f>
        <v>0</v>
      </c>
      <c r="AZ55" s="122">
        <f>'SO_101 - Stavební práce'!F33</f>
        <v>0</v>
      </c>
      <c r="BA55" s="122">
        <f>'SO_101 - Stavební práce'!F34</f>
        <v>0</v>
      </c>
      <c r="BB55" s="122">
        <f>'SO_101 - Stavební práce'!F35</f>
        <v>0</v>
      </c>
      <c r="BC55" s="122">
        <f>'SO_101 - Stavební práce'!F36</f>
        <v>0</v>
      </c>
      <c r="BD55" s="124">
        <f>'SO_101 - Stavební práce'!F37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'SO_102 - Odvodnění'!J30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'SO_102 - Odvodnění'!P91</f>
        <v>0</v>
      </c>
      <c r="AV56" s="122">
        <f>'SO_102 - Odvodnění'!J33</f>
        <v>0</v>
      </c>
      <c r="AW56" s="122">
        <f>'SO_102 - Odvodnění'!J34</f>
        <v>0</v>
      </c>
      <c r="AX56" s="122">
        <f>'SO_102 - Odvodnění'!J35</f>
        <v>0</v>
      </c>
      <c r="AY56" s="122">
        <f>'SO_102 - Odvodnění'!J36</f>
        <v>0</v>
      </c>
      <c r="AZ56" s="122">
        <f>'SO_102 - Odvodnění'!F33</f>
        <v>0</v>
      </c>
      <c r="BA56" s="122">
        <f>'SO_102 - Odvodnění'!F34</f>
        <v>0</v>
      </c>
      <c r="BB56" s="122">
        <f>'SO_102 - Odvodnění'!F35</f>
        <v>0</v>
      </c>
      <c r="BC56" s="122">
        <f>'SO_102 - Odvodnění'!F36</f>
        <v>0</v>
      </c>
      <c r="BD56" s="124">
        <f>'SO_102 - Odvodnění'!F37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'SO_103 - Přeložka vodovodu'!J30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'SO_103 - Přeložka vodovodu'!P85</f>
        <v>0</v>
      </c>
      <c r="AV57" s="122">
        <f>'SO_103 - Přeložka vodovodu'!J33</f>
        <v>0</v>
      </c>
      <c r="AW57" s="122">
        <f>'SO_103 - Přeložka vodovodu'!J34</f>
        <v>0</v>
      </c>
      <c r="AX57" s="122">
        <f>'SO_103 - Přeložka vodovodu'!J35</f>
        <v>0</v>
      </c>
      <c r="AY57" s="122">
        <f>'SO_103 - Přeložka vodovodu'!J36</f>
        <v>0</v>
      </c>
      <c r="AZ57" s="122">
        <f>'SO_103 - Přeložka vodovodu'!F33</f>
        <v>0</v>
      </c>
      <c r="BA57" s="122">
        <f>'SO_103 - Přeložka vodovodu'!F34</f>
        <v>0</v>
      </c>
      <c r="BB57" s="122">
        <f>'SO_103 - Přeložka vodovodu'!F35</f>
        <v>0</v>
      </c>
      <c r="BC57" s="122">
        <f>'SO_103 - Přeložka vodovodu'!F36</f>
        <v>0</v>
      </c>
      <c r="BD57" s="124">
        <f>'SO_103 - Přeložka vodovodu'!F37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19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'SO_105 - Přeložka kanalizace'!J30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1">
        <v>0</v>
      </c>
      <c r="AT58" s="122">
        <f>ROUND(SUM(AV58:AW58),2)</f>
        <v>0</v>
      </c>
      <c r="AU58" s="123">
        <f>'SO_105 - Přeložka kanalizace'!P87</f>
        <v>0</v>
      </c>
      <c r="AV58" s="122">
        <f>'SO_105 - Přeložka kanalizace'!J33</f>
        <v>0</v>
      </c>
      <c r="AW58" s="122">
        <f>'SO_105 - Přeložka kanalizace'!J34</f>
        <v>0</v>
      </c>
      <c r="AX58" s="122">
        <f>'SO_105 - Přeložka kanalizace'!J35</f>
        <v>0</v>
      </c>
      <c r="AY58" s="122">
        <f>'SO_105 - Přeložka kanalizace'!J36</f>
        <v>0</v>
      </c>
      <c r="AZ58" s="122">
        <f>'SO_105 - Přeložka kanalizace'!F33</f>
        <v>0</v>
      </c>
      <c r="BA58" s="122">
        <f>'SO_105 - Přeložka kanalizace'!F34</f>
        <v>0</v>
      </c>
      <c r="BB58" s="122">
        <f>'SO_105 - Přeložka kanalizace'!F35</f>
        <v>0</v>
      </c>
      <c r="BC58" s="122">
        <f>'SO_105 - Přeložka kanalizace'!F36</f>
        <v>0</v>
      </c>
      <c r="BD58" s="124">
        <f>'SO_105 - Přeložka kanalizace'!F37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19</v>
      </c>
      <c r="CM58" s="125" t="s">
        <v>84</v>
      </c>
    </row>
    <row r="59" s="7" customFormat="1" ht="16.5" customHeight="1">
      <c r="A59" s="113" t="s">
        <v>78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'SO_106 - Veřejné osvětlení'!J30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81</v>
      </c>
      <c r="AR59" s="120"/>
      <c r="AS59" s="121">
        <v>0</v>
      </c>
      <c r="AT59" s="122">
        <f>ROUND(SUM(AV59:AW59),2)</f>
        <v>0</v>
      </c>
      <c r="AU59" s="123">
        <f>'SO_106 - Veřejné osvětlení'!P84</f>
        <v>0</v>
      </c>
      <c r="AV59" s="122">
        <f>'SO_106 - Veřejné osvětlení'!J33</f>
        <v>0</v>
      </c>
      <c r="AW59" s="122">
        <f>'SO_106 - Veřejné osvětlení'!J34</f>
        <v>0</v>
      </c>
      <c r="AX59" s="122">
        <f>'SO_106 - Veřejné osvětlení'!J35</f>
        <v>0</v>
      </c>
      <c r="AY59" s="122">
        <f>'SO_106 - Veřejné osvětlení'!J36</f>
        <v>0</v>
      </c>
      <c r="AZ59" s="122">
        <f>'SO_106 - Veřejné osvětlení'!F33</f>
        <v>0</v>
      </c>
      <c r="BA59" s="122">
        <f>'SO_106 - Veřejné osvětlení'!F34</f>
        <v>0</v>
      </c>
      <c r="BB59" s="122">
        <f>'SO_106 - Veřejné osvětlení'!F35</f>
        <v>0</v>
      </c>
      <c r="BC59" s="122">
        <f>'SO_106 - Veřejné osvětlení'!F36</f>
        <v>0</v>
      </c>
      <c r="BD59" s="124">
        <f>'SO_106 - Veřejné osvětlení'!F37</f>
        <v>0</v>
      </c>
      <c r="BE59" s="7"/>
      <c r="BT59" s="125" t="s">
        <v>82</v>
      </c>
      <c r="BV59" s="125" t="s">
        <v>76</v>
      </c>
      <c r="BW59" s="125" t="s">
        <v>96</v>
      </c>
      <c r="BX59" s="125" t="s">
        <v>5</v>
      </c>
      <c r="CL59" s="125" t="s">
        <v>19</v>
      </c>
      <c r="CM59" s="125" t="s">
        <v>84</v>
      </c>
    </row>
    <row r="60" s="7" customFormat="1" ht="16.5" customHeight="1">
      <c r="A60" s="113" t="s">
        <v>78</v>
      </c>
      <c r="B60" s="114"/>
      <c r="C60" s="115"/>
      <c r="D60" s="116" t="s">
        <v>97</v>
      </c>
      <c r="E60" s="116"/>
      <c r="F60" s="116"/>
      <c r="G60" s="116"/>
      <c r="H60" s="116"/>
      <c r="I60" s="117"/>
      <c r="J60" s="116" t="s">
        <v>98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'VON - Vedlejší a ostatní 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81</v>
      </c>
      <c r="AR60" s="120"/>
      <c r="AS60" s="126">
        <v>0</v>
      </c>
      <c r="AT60" s="127">
        <f>ROUND(SUM(AV60:AW60),2)</f>
        <v>0</v>
      </c>
      <c r="AU60" s="128">
        <f>'VON - Vedlejší a ostatní ...'!P86</f>
        <v>0</v>
      </c>
      <c r="AV60" s="127">
        <f>'VON - Vedlejší a ostatní ...'!J33</f>
        <v>0</v>
      </c>
      <c r="AW60" s="127">
        <f>'VON - Vedlejší a ostatní ...'!J34</f>
        <v>0</v>
      </c>
      <c r="AX60" s="127">
        <f>'VON - Vedlejší a ostatní ...'!J35</f>
        <v>0</v>
      </c>
      <c r="AY60" s="127">
        <f>'VON - Vedlejší a ostatní ...'!J36</f>
        <v>0</v>
      </c>
      <c r="AZ60" s="127">
        <f>'VON - Vedlejší a ostatní ...'!F33</f>
        <v>0</v>
      </c>
      <c r="BA60" s="127">
        <f>'VON - Vedlejší a ostatní ...'!F34</f>
        <v>0</v>
      </c>
      <c r="BB60" s="127">
        <f>'VON - Vedlejší a ostatní ...'!F35</f>
        <v>0</v>
      </c>
      <c r="BC60" s="127">
        <f>'VON - Vedlejší a ostatní ...'!F36</f>
        <v>0</v>
      </c>
      <c r="BD60" s="129">
        <f>'VON - Vedlejší a ostatní ...'!F37</f>
        <v>0</v>
      </c>
      <c r="BE60" s="7"/>
      <c r="BT60" s="125" t="s">
        <v>82</v>
      </c>
      <c r="BV60" s="125" t="s">
        <v>76</v>
      </c>
      <c r="BW60" s="125" t="s">
        <v>99</v>
      </c>
      <c r="BX60" s="125" t="s">
        <v>5</v>
      </c>
      <c r="CL60" s="125" t="s">
        <v>19</v>
      </c>
      <c r="CM60" s="125" t="s">
        <v>84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4nQhRHD+D696Muu9WdmI7OLaP53x/HjBNeQupOpCjTIEowi5eZrXW72JqdzT81eml7fhKMgImNdIq2gTsZdr2Q==" hashValue="twg8CUF1sMpaYTWpTo7lrmHTEd96tc6gSQ7WlruxBXDAWtskGfS0K3DCjBNkT7bLj7b6LeW993qddNolAaap7w==" algorithmName="SHA-512" password="CA9C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_101 - Stavební práce'!C2" display="/"/>
    <hyperlink ref="A56" location="'SO_102 - Odvodnění'!C2" display="/"/>
    <hyperlink ref="A57" location="'SO_103 - Přeložka vodovodu'!C2" display="/"/>
    <hyperlink ref="A58" location="'SO_105 - Přeložka kanalizace'!C2" display="/"/>
    <hyperlink ref="A59" location="'SO_106 - Veřejné osvětlení'!C2" display="/"/>
    <hyperlink ref="A60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  <c r="AZ2" s="130" t="s">
        <v>100</v>
      </c>
      <c r="BA2" s="130" t="s">
        <v>101</v>
      </c>
      <c r="BB2" s="130" t="s">
        <v>19</v>
      </c>
      <c r="BC2" s="130" t="s">
        <v>102</v>
      </c>
      <c r="BD2" s="13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104</v>
      </c>
      <c r="BA3" s="130" t="s">
        <v>105</v>
      </c>
      <c r="BB3" s="130" t="s">
        <v>19</v>
      </c>
      <c r="BC3" s="130" t="s">
        <v>106</v>
      </c>
      <c r="BD3" s="130" t="s">
        <v>103</v>
      </c>
    </row>
    <row r="4" s="1" customFormat="1" ht="24.96" customHeight="1">
      <c r="B4" s="22"/>
      <c r="D4" s="133" t="s">
        <v>107</v>
      </c>
      <c r="L4" s="22"/>
      <c r="M4" s="134" t="s">
        <v>10</v>
      </c>
      <c r="AT4" s="19" t="s">
        <v>4</v>
      </c>
      <c r="AZ4" s="130" t="s">
        <v>108</v>
      </c>
      <c r="BA4" s="130" t="s">
        <v>109</v>
      </c>
      <c r="BB4" s="130" t="s">
        <v>19</v>
      </c>
      <c r="BC4" s="130" t="s">
        <v>110</v>
      </c>
      <c r="BD4" s="130" t="s">
        <v>103</v>
      </c>
    </row>
    <row r="5" s="1" customFormat="1" ht="6.96" customHeight="1">
      <c r="B5" s="22"/>
      <c r="L5" s="22"/>
      <c r="AZ5" s="130" t="s">
        <v>111</v>
      </c>
      <c r="BA5" s="130" t="s">
        <v>112</v>
      </c>
      <c r="BB5" s="130" t="s">
        <v>19</v>
      </c>
      <c r="BC5" s="130" t="s">
        <v>113</v>
      </c>
      <c r="BD5" s="130" t="s">
        <v>103</v>
      </c>
    </row>
    <row r="6" s="1" customFormat="1" ht="12" customHeight="1">
      <c r="B6" s="22"/>
      <c r="D6" s="135" t="s">
        <v>16</v>
      </c>
      <c r="L6" s="22"/>
      <c r="AZ6" s="130" t="s">
        <v>114</v>
      </c>
      <c r="BA6" s="130" t="s">
        <v>115</v>
      </c>
      <c r="BB6" s="130" t="s">
        <v>19</v>
      </c>
      <c r="BC6" s="130" t="s">
        <v>116</v>
      </c>
      <c r="BD6" s="130" t="s">
        <v>103</v>
      </c>
    </row>
    <row r="7" s="1" customFormat="1" ht="16.5" customHeight="1">
      <c r="B7" s="22"/>
      <c r="E7" s="136" t="str">
        <f>'Rekapitulace stavby'!K6</f>
        <v>Rozšíření parkoviště, SPgŠ a SOŠ Kladno</v>
      </c>
      <c r="F7" s="135"/>
      <c r="G7" s="135"/>
      <c r="H7" s="135"/>
      <c r="L7" s="22"/>
      <c r="AZ7" s="130" t="s">
        <v>117</v>
      </c>
      <c r="BA7" s="130" t="s">
        <v>118</v>
      </c>
      <c r="BB7" s="130" t="s">
        <v>19</v>
      </c>
      <c r="BC7" s="130" t="s">
        <v>119</v>
      </c>
      <c r="BD7" s="130" t="s">
        <v>103</v>
      </c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121</v>
      </c>
      <c r="BA8" s="130" t="s">
        <v>122</v>
      </c>
      <c r="BB8" s="130" t="s">
        <v>19</v>
      </c>
      <c r="BC8" s="130" t="s">
        <v>123</v>
      </c>
      <c r="BD8" s="130" t="s">
        <v>103</v>
      </c>
    </row>
    <row r="9" s="2" customFormat="1" ht="16.5" customHeight="1">
      <c r="A9" s="40"/>
      <c r="B9" s="46"/>
      <c r="C9" s="40"/>
      <c r="D9" s="40"/>
      <c r="E9" s="138" t="s">
        <v>124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30" t="s">
        <v>125</v>
      </c>
      <c r="BA9" s="130" t="s">
        <v>126</v>
      </c>
      <c r="BB9" s="130" t="s">
        <v>19</v>
      </c>
      <c r="BC9" s="130" t="s">
        <v>127</v>
      </c>
      <c r="BD9" s="130" t="s">
        <v>103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30" t="s">
        <v>128</v>
      </c>
      <c r="BA10" s="130" t="s">
        <v>129</v>
      </c>
      <c r="BB10" s="130" t="s">
        <v>19</v>
      </c>
      <c r="BC10" s="130" t="s">
        <v>130</v>
      </c>
      <c r="BD10" s="130" t="s">
        <v>103</v>
      </c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30" t="s">
        <v>131</v>
      </c>
      <c r="BA11" s="130" t="s">
        <v>132</v>
      </c>
      <c r="BB11" s="130" t="s">
        <v>19</v>
      </c>
      <c r="BC11" s="130" t="s">
        <v>133</v>
      </c>
      <c r="BD11" s="130" t="s">
        <v>103</v>
      </c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10. 3. 2025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30" t="s">
        <v>134</v>
      </c>
      <c r="BA12" s="130" t="s">
        <v>135</v>
      </c>
      <c r="BB12" s="130" t="s">
        <v>19</v>
      </c>
      <c r="BC12" s="130" t="s">
        <v>136</v>
      </c>
      <c r="BD12" s="130" t="s">
        <v>103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30" t="s">
        <v>137</v>
      </c>
      <c r="BA13" s="130" t="s">
        <v>138</v>
      </c>
      <c r="BB13" s="130" t="s">
        <v>19</v>
      </c>
      <c r="BC13" s="130" t="s">
        <v>139</v>
      </c>
      <c r="BD13" s="130" t="s">
        <v>103</v>
      </c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30" t="s">
        <v>140</v>
      </c>
      <c r="BA14" s="130" t="s">
        <v>141</v>
      </c>
      <c r="BB14" s="130" t="s">
        <v>19</v>
      </c>
      <c r="BC14" s="130" t="s">
        <v>142</v>
      </c>
      <c r="BD14" s="130" t="s">
        <v>103</v>
      </c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30" t="s">
        <v>143</v>
      </c>
      <c r="BA15" s="130" t="s">
        <v>144</v>
      </c>
      <c r="BB15" s="130" t="s">
        <v>19</v>
      </c>
      <c r="BC15" s="130" t="s">
        <v>145</v>
      </c>
      <c r="BD15" s="130" t="s">
        <v>103</v>
      </c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130" t="s">
        <v>146</v>
      </c>
      <c r="BA16" s="130" t="s">
        <v>147</v>
      </c>
      <c r="BB16" s="130" t="s">
        <v>19</v>
      </c>
      <c r="BC16" s="130" t="s">
        <v>145</v>
      </c>
      <c r="BD16" s="130" t="s">
        <v>103</v>
      </c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Z17" s="130" t="s">
        <v>148</v>
      </c>
      <c r="BA17" s="130" t="s">
        <v>149</v>
      </c>
      <c r="BB17" s="130" t="s">
        <v>19</v>
      </c>
      <c r="BC17" s="130" t="s">
        <v>145</v>
      </c>
      <c r="BD17" s="130" t="s">
        <v>103</v>
      </c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Z18" s="130" t="s">
        <v>150</v>
      </c>
      <c r="BA18" s="130" t="s">
        <v>151</v>
      </c>
      <c r="BB18" s="130" t="s">
        <v>19</v>
      </c>
      <c r="BC18" s="130" t="s">
        <v>152</v>
      </c>
      <c r="BD18" s="130" t="s">
        <v>103</v>
      </c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Z19" s="130" t="s">
        <v>153</v>
      </c>
      <c r="BA19" s="130" t="s">
        <v>154</v>
      </c>
      <c r="BB19" s="130" t="s">
        <v>19</v>
      </c>
      <c r="BC19" s="130" t="s">
        <v>155</v>
      </c>
      <c r="BD19" s="130" t="s">
        <v>103</v>
      </c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32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Z20" s="130" t="s">
        <v>156</v>
      </c>
      <c r="BA20" s="130" t="s">
        <v>157</v>
      </c>
      <c r="BB20" s="130" t="s">
        <v>19</v>
      </c>
      <c r="BC20" s="130" t="s">
        <v>158</v>
      </c>
      <c r="BD20" s="130" t="s">
        <v>103</v>
      </c>
    </row>
    <row r="21" s="2" customFormat="1" ht="18" customHeight="1">
      <c r="A21" s="40"/>
      <c r="B21" s="46"/>
      <c r="C21" s="40"/>
      <c r="D21" s="40"/>
      <c r="E21" s="139" t="s">
        <v>33</v>
      </c>
      <c r="F21" s="40"/>
      <c r="G21" s="40"/>
      <c r="H21" s="40"/>
      <c r="I21" s="135" t="s">
        <v>28</v>
      </c>
      <c r="J21" s="139" t="s">
        <v>34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Z21" s="130" t="s">
        <v>159</v>
      </c>
      <c r="BA21" s="130" t="s">
        <v>160</v>
      </c>
      <c r="BB21" s="130" t="s">
        <v>19</v>
      </c>
      <c r="BC21" s="130" t="s">
        <v>161</v>
      </c>
      <c r="BD21" s="130" t="s">
        <v>103</v>
      </c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Z22" s="130" t="s">
        <v>162</v>
      </c>
      <c r="BA22" s="130" t="s">
        <v>163</v>
      </c>
      <c r="BB22" s="130" t="s">
        <v>19</v>
      </c>
      <c r="BC22" s="130" t="s">
        <v>164</v>
      </c>
      <c r="BD22" s="130" t="s">
        <v>103</v>
      </c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Z23" s="130" t="s">
        <v>165</v>
      </c>
      <c r="BA23" s="130" t="s">
        <v>166</v>
      </c>
      <c r="BB23" s="130" t="s">
        <v>19</v>
      </c>
      <c r="BC23" s="130" t="s">
        <v>167</v>
      </c>
      <c r="BD23" s="130" t="s">
        <v>103</v>
      </c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Z24" s="130" t="s">
        <v>168</v>
      </c>
      <c r="BA24" s="130" t="s">
        <v>169</v>
      </c>
      <c r="BB24" s="130" t="s">
        <v>19</v>
      </c>
      <c r="BC24" s="130" t="s">
        <v>170</v>
      </c>
      <c r="BD24" s="130" t="s">
        <v>103</v>
      </c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Z25" s="130" t="s">
        <v>171</v>
      </c>
      <c r="BA25" s="130" t="s">
        <v>172</v>
      </c>
      <c r="BB25" s="130" t="s">
        <v>19</v>
      </c>
      <c r="BC25" s="130" t="s">
        <v>173</v>
      </c>
      <c r="BD25" s="130" t="s">
        <v>103</v>
      </c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ROUND(J90,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ROUND((SUM(BE90:BE375)),  2)</f>
        <v>0</v>
      </c>
      <c r="G33" s="40"/>
      <c r="H33" s="40"/>
      <c r="I33" s="151">
        <v>0.20999999999999999</v>
      </c>
      <c r="J33" s="150">
        <f>ROUND(((SUM(BE90:BE375))*I33),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ROUND((SUM(BF90:BF375)),  2)</f>
        <v>0</v>
      </c>
      <c r="G34" s="40"/>
      <c r="H34" s="40"/>
      <c r="I34" s="151">
        <v>0.12</v>
      </c>
      <c r="J34" s="150">
        <f>ROUND(((SUM(BF90:BF375))*I34),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ROUND((SUM(BG90:BG375)),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ROUND((SUM(BH90:BH375)),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ROUND((SUM(BI90:BI375)),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174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Rozšíření parkoviště, SPgŠ a SOŠ Kladno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SO_101 - Stavební práce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č. parc. 543</v>
      </c>
      <c r="G52" s="42"/>
      <c r="H52" s="42"/>
      <c r="I52" s="34" t="s">
        <v>23</v>
      </c>
      <c r="J52" s="74" t="str">
        <f>IF(J12="","",J12)</f>
        <v>10. 3. 2025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SPgŠ a SOŠ Kladno p.o., nám. E. Beneše, 272 01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175</v>
      </c>
      <c r="D57" s="165"/>
      <c r="E57" s="165"/>
      <c r="F57" s="165"/>
      <c r="G57" s="165"/>
      <c r="H57" s="165"/>
      <c r="I57" s="165"/>
      <c r="J57" s="166" t="s">
        <v>176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177</v>
      </c>
    </row>
    <row r="60" s="9" customFormat="1" ht="24.96" customHeight="1">
      <c r="A60" s="9"/>
      <c r="B60" s="168"/>
      <c r="C60" s="169"/>
      <c r="D60" s="170" t="s">
        <v>178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179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180</v>
      </c>
      <c r="E62" s="177"/>
      <c r="F62" s="177"/>
      <c r="G62" s="177"/>
      <c r="H62" s="177"/>
      <c r="I62" s="177"/>
      <c r="J62" s="178">
        <f>J151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181</v>
      </c>
      <c r="E63" s="177"/>
      <c r="F63" s="177"/>
      <c r="G63" s="177"/>
      <c r="H63" s="177"/>
      <c r="I63" s="177"/>
      <c r="J63" s="178">
        <f>J163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182</v>
      </c>
      <c r="E64" s="177"/>
      <c r="F64" s="177"/>
      <c r="G64" s="177"/>
      <c r="H64" s="177"/>
      <c r="I64" s="177"/>
      <c r="J64" s="178">
        <f>J169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183</v>
      </c>
      <c r="E65" s="177"/>
      <c r="F65" s="177"/>
      <c r="G65" s="177"/>
      <c r="H65" s="177"/>
      <c r="I65" s="177"/>
      <c r="J65" s="178">
        <f>J263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184</v>
      </c>
      <c r="E66" s="177"/>
      <c r="F66" s="177"/>
      <c r="G66" s="177"/>
      <c r="H66" s="177"/>
      <c r="I66" s="177"/>
      <c r="J66" s="178">
        <f>J270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185</v>
      </c>
      <c r="E67" s="177"/>
      <c r="F67" s="177"/>
      <c r="G67" s="177"/>
      <c r="H67" s="177"/>
      <c r="I67" s="177"/>
      <c r="J67" s="178">
        <f>J346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186</v>
      </c>
      <c r="E68" s="177"/>
      <c r="F68" s="177"/>
      <c r="G68" s="177"/>
      <c r="H68" s="177"/>
      <c r="I68" s="177"/>
      <c r="J68" s="178">
        <f>J361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187</v>
      </c>
      <c r="E69" s="171"/>
      <c r="F69" s="171"/>
      <c r="G69" s="171"/>
      <c r="H69" s="171"/>
      <c r="I69" s="171"/>
      <c r="J69" s="172">
        <f>J368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188</v>
      </c>
      <c r="E70" s="177"/>
      <c r="F70" s="177"/>
      <c r="G70" s="177"/>
      <c r="H70" s="177"/>
      <c r="I70" s="177"/>
      <c r="J70" s="178">
        <f>J369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189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3" t="str">
        <f>E7</f>
        <v>Rozšíření parkoviště, SPgŠ a SOŠ Kladno</v>
      </c>
      <c r="F80" s="34"/>
      <c r="G80" s="34"/>
      <c r="H80" s="34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120</v>
      </c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SO_101 - Stavební práce</v>
      </c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č. parc. 543</v>
      </c>
      <c r="G84" s="42"/>
      <c r="H84" s="42"/>
      <c r="I84" s="34" t="s">
        <v>23</v>
      </c>
      <c r="J84" s="74" t="str">
        <f>IF(J12="","",J12)</f>
        <v>10. 3. 2025</v>
      </c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40.05" customHeight="1">
      <c r="A86" s="40"/>
      <c r="B86" s="41"/>
      <c r="C86" s="34" t="s">
        <v>25</v>
      </c>
      <c r="D86" s="42"/>
      <c r="E86" s="42"/>
      <c r="F86" s="29" t="str">
        <f>E15</f>
        <v xml:space="preserve">SPgŠ a SOŠ Kladno p.o., nám. E. Beneše, 272 01 </v>
      </c>
      <c r="G86" s="42"/>
      <c r="H86" s="42"/>
      <c r="I86" s="34" t="s">
        <v>31</v>
      </c>
      <c r="J86" s="38" t="str">
        <f>E21</f>
        <v>Ateliér Civilista s.r.o., Bratronice 241, 273 63</v>
      </c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 xml:space="preserve"> </v>
      </c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80"/>
      <c r="B89" s="181"/>
      <c r="C89" s="182" t="s">
        <v>190</v>
      </c>
      <c r="D89" s="183" t="s">
        <v>59</v>
      </c>
      <c r="E89" s="183" t="s">
        <v>55</v>
      </c>
      <c r="F89" s="183" t="s">
        <v>56</v>
      </c>
      <c r="G89" s="183" t="s">
        <v>191</v>
      </c>
      <c r="H89" s="183" t="s">
        <v>192</v>
      </c>
      <c r="I89" s="183" t="s">
        <v>193</v>
      </c>
      <c r="J89" s="183" t="s">
        <v>176</v>
      </c>
      <c r="K89" s="184" t="s">
        <v>194</v>
      </c>
      <c r="L89" s="185"/>
      <c r="M89" s="94" t="s">
        <v>19</v>
      </c>
      <c r="N89" s="95" t="s">
        <v>44</v>
      </c>
      <c r="O89" s="95" t="s">
        <v>195</v>
      </c>
      <c r="P89" s="95" t="s">
        <v>196</v>
      </c>
      <c r="Q89" s="95" t="s">
        <v>197</v>
      </c>
      <c r="R89" s="95" t="s">
        <v>198</v>
      </c>
      <c r="S89" s="95" t="s">
        <v>199</v>
      </c>
      <c r="T89" s="96" t="s">
        <v>200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0"/>
      <c r="B90" s="41"/>
      <c r="C90" s="101" t="s">
        <v>201</v>
      </c>
      <c r="D90" s="42"/>
      <c r="E90" s="42"/>
      <c r="F90" s="42"/>
      <c r="G90" s="42"/>
      <c r="H90" s="42"/>
      <c r="I90" s="42"/>
      <c r="J90" s="186">
        <f>BK90</f>
        <v>0</v>
      </c>
      <c r="K90" s="42"/>
      <c r="L90" s="46"/>
      <c r="M90" s="97"/>
      <c r="N90" s="187"/>
      <c r="O90" s="98"/>
      <c r="P90" s="188">
        <f>P91+P368</f>
        <v>0</v>
      </c>
      <c r="Q90" s="98"/>
      <c r="R90" s="188">
        <f>R91+R368</f>
        <v>201.24788173488</v>
      </c>
      <c r="S90" s="98"/>
      <c r="T90" s="189">
        <f>T91+T368</f>
        <v>3.1683899999999996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73</v>
      </c>
      <c r="AU90" s="19" t="s">
        <v>177</v>
      </c>
      <c r="BK90" s="190">
        <f>BK91+BK368</f>
        <v>0</v>
      </c>
    </row>
    <row r="91" s="12" customFormat="1" ht="25.92" customHeight="1">
      <c r="A91" s="12"/>
      <c r="B91" s="191"/>
      <c r="C91" s="192"/>
      <c r="D91" s="193" t="s">
        <v>73</v>
      </c>
      <c r="E91" s="194" t="s">
        <v>202</v>
      </c>
      <c r="F91" s="194" t="s">
        <v>203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P92+P151+P163+P169+P263+P270+P346+P361</f>
        <v>0</v>
      </c>
      <c r="Q91" s="199"/>
      <c r="R91" s="200">
        <f>R92+R151+R163+R169+R263+R270+R346+R361</f>
        <v>201.23097333487999</v>
      </c>
      <c r="S91" s="199"/>
      <c r="T91" s="201">
        <f>T92+T151+T163+T169+T263+T270+T346+T361</f>
        <v>3.1683899999999996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82</v>
      </c>
      <c r="AT91" s="203" t="s">
        <v>73</v>
      </c>
      <c r="AU91" s="203" t="s">
        <v>74</v>
      </c>
      <c r="AY91" s="202" t="s">
        <v>204</v>
      </c>
      <c r="BK91" s="204">
        <f>BK92+BK151+BK163+BK169+BK263+BK270+BK346+BK361</f>
        <v>0</v>
      </c>
    </row>
    <row r="92" s="12" customFormat="1" ht="22.8" customHeight="1">
      <c r="A92" s="12"/>
      <c r="B92" s="191"/>
      <c r="C92" s="192"/>
      <c r="D92" s="193" t="s">
        <v>73</v>
      </c>
      <c r="E92" s="205" t="s">
        <v>82</v>
      </c>
      <c r="F92" s="205" t="s">
        <v>205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SUM(P93:P150)</f>
        <v>0</v>
      </c>
      <c r="Q92" s="199"/>
      <c r="R92" s="200">
        <f>SUM(R93:R150)</f>
        <v>57.7595946</v>
      </c>
      <c r="S92" s="199"/>
      <c r="T92" s="201">
        <f>SUM(T93:T150)</f>
        <v>3.1683899999999996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82</v>
      </c>
      <c r="AT92" s="203" t="s">
        <v>73</v>
      </c>
      <c r="AU92" s="203" t="s">
        <v>82</v>
      </c>
      <c r="AY92" s="202" t="s">
        <v>204</v>
      </c>
      <c r="BK92" s="204">
        <f>SUM(BK93:BK150)</f>
        <v>0</v>
      </c>
    </row>
    <row r="93" s="2" customFormat="1" ht="16.5" customHeight="1">
      <c r="A93" s="40"/>
      <c r="B93" s="41"/>
      <c r="C93" s="207" t="s">
        <v>84</v>
      </c>
      <c r="D93" s="207" t="s">
        <v>206</v>
      </c>
      <c r="E93" s="208" t="s">
        <v>207</v>
      </c>
      <c r="F93" s="209" t="s">
        <v>208</v>
      </c>
      <c r="G93" s="210" t="s">
        <v>209</v>
      </c>
      <c r="H93" s="211">
        <v>6.0199999999999996</v>
      </c>
      <c r="I93" s="212"/>
      <c r="J93" s="213">
        <f>ROUND(I93*H93,2)</f>
        <v>0</v>
      </c>
      <c r="K93" s="209" t="s">
        <v>210</v>
      </c>
      <c r="L93" s="46"/>
      <c r="M93" s="214" t="s">
        <v>19</v>
      </c>
      <c r="N93" s="215" t="s">
        <v>45</v>
      </c>
      <c r="O93" s="86"/>
      <c r="P93" s="216">
        <f>O93*H93</f>
        <v>0</v>
      </c>
      <c r="Q93" s="216">
        <v>3.0000000000000001E-05</v>
      </c>
      <c r="R93" s="216">
        <f>Q93*H93</f>
        <v>0.0001806</v>
      </c>
      <c r="S93" s="216">
        <v>0.23000000000000001</v>
      </c>
      <c r="T93" s="217">
        <f>S93*H93</f>
        <v>1.3846000000000001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211</v>
      </c>
      <c r="AT93" s="218" t="s">
        <v>206</v>
      </c>
      <c r="AU93" s="218" t="s">
        <v>84</v>
      </c>
      <c r="AY93" s="19" t="s">
        <v>204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82</v>
      </c>
      <c r="BK93" s="219">
        <f>ROUND(I93*H93,2)</f>
        <v>0</v>
      </c>
      <c r="BL93" s="19" t="s">
        <v>211</v>
      </c>
      <c r="BM93" s="218" t="s">
        <v>212</v>
      </c>
    </row>
    <row r="94" s="2" customFormat="1">
      <c r="A94" s="40"/>
      <c r="B94" s="41"/>
      <c r="C94" s="42"/>
      <c r="D94" s="220" t="s">
        <v>213</v>
      </c>
      <c r="E94" s="42"/>
      <c r="F94" s="221" t="s">
        <v>214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213</v>
      </c>
      <c r="AU94" s="19" t="s">
        <v>84</v>
      </c>
    </row>
    <row r="95" s="2" customFormat="1">
      <c r="A95" s="40"/>
      <c r="B95" s="41"/>
      <c r="C95" s="42"/>
      <c r="D95" s="225" t="s">
        <v>215</v>
      </c>
      <c r="E95" s="42"/>
      <c r="F95" s="226" t="s">
        <v>216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215</v>
      </c>
      <c r="AU95" s="19" t="s">
        <v>84</v>
      </c>
    </row>
    <row r="96" s="13" customFormat="1">
      <c r="A96" s="13"/>
      <c r="B96" s="227"/>
      <c r="C96" s="228"/>
      <c r="D96" s="220" t="s">
        <v>217</v>
      </c>
      <c r="E96" s="229" t="s">
        <v>19</v>
      </c>
      <c r="F96" s="230" t="s">
        <v>218</v>
      </c>
      <c r="G96" s="228"/>
      <c r="H96" s="229" t="s">
        <v>19</v>
      </c>
      <c r="I96" s="231"/>
      <c r="J96" s="228"/>
      <c r="K96" s="228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217</v>
      </c>
      <c r="AU96" s="236" t="s">
        <v>84</v>
      </c>
      <c r="AV96" s="13" t="s">
        <v>82</v>
      </c>
      <c r="AW96" s="13" t="s">
        <v>35</v>
      </c>
      <c r="AX96" s="13" t="s">
        <v>74</v>
      </c>
      <c r="AY96" s="236" t="s">
        <v>204</v>
      </c>
    </row>
    <row r="97" s="13" customFormat="1">
      <c r="A97" s="13"/>
      <c r="B97" s="227"/>
      <c r="C97" s="228"/>
      <c r="D97" s="220" t="s">
        <v>217</v>
      </c>
      <c r="E97" s="229" t="s">
        <v>19</v>
      </c>
      <c r="F97" s="230" t="s">
        <v>219</v>
      </c>
      <c r="G97" s="228"/>
      <c r="H97" s="229" t="s">
        <v>19</v>
      </c>
      <c r="I97" s="231"/>
      <c r="J97" s="228"/>
      <c r="K97" s="228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217</v>
      </c>
      <c r="AU97" s="236" t="s">
        <v>84</v>
      </c>
      <c r="AV97" s="13" t="s">
        <v>82</v>
      </c>
      <c r="AW97" s="13" t="s">
        <v>35</v>
      </c>
      <c r="AX97" s="13" t="s">
        <v>74</v>
      </c>
      <c r="AY97" s="236" t="s">
        <v>204</v>
      </c>
    </row>
    <row r="98" s="14" customFormat="1">
      <c r="A98" s="14"/>
      <c r="B98" s="237"/>
      <c r="C98" s="238"/>
      <c r="D98" s="220" t="s">
        <v>217</v>
      </c>
      <c r="E98" s="239" t="s">
        <v>19</v>
      </c>
      <c r="F98" s="240" t="s">
        <v>100</v>
      </c>
      <c r="G98" s="238"/>
      <c r="H98" s="241">
        <v>6.0199999999999996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217</v>
      </c>
      <c r="AU98" s="247" t="s">
        <v>84</v>
      </c>
      <c r="AV98" s="14" t="s">
        <v>84</v>
      </c>
      <c r="AW98" s="14" t="s">
        <v>35</v>
      </c>
      <c r="AX98" s="14" t="s">
        <v>82</v>
      </c>
      <c r="AY98" s="247" t="s">
        <v>204</v>
      </c>
    </row>
    <row r="99" s="2" customFormat="1" ht="16.5" customHeight="1">
      <c r="A99" s="40"/>
      <c r="B99" s="41"/>
      <c r="C99" s="207" t="s">
        <v>103</v>
      </c>
      <c r="D99" s="207" t="s">
        <v>206</v>
      </c>
      <c r="E99" s="208" t="s">
        <v>220</v>
      </c>
      <c r="F99" s="209" t="s">
        <v>221</v>
      </c>
      <c r="G99" s="210" t="s">
        <v>222</v>
      </c>
      <c r="H99" s="211">
        <v>6.1509999999999998</v>
      </c>
      <c r="I99" s="212"/>
      <c r="J99" s="213">
        <f>ROUND(I99*H99,2)</f>
        <v>0</v>
      </c>
      <c r="K99" s="209" t="s">
        <v>210</v>
      </c>
      <c r="L99" s="46"/>
      <c r="M99" s="214" t="s">
        <v>19</v>
      </c>
      <c r="N99" s="215" t="s">
        <v>45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0.28999999999999998</v>
      </c>
      <c r="T99" s="217">
        <f>S99*H99</f>
        <v>1.7837899999999998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211</v>
      </c>
      <c r="AT99" s="218" t="s">
        <v>206</v>
      </c>
      <c r="AU99" s="218" t="s">
        <v>84</v>
      </c>
      <c r="AY99" s="19" t="s">
        <v>204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82</v>
      </c>
      <c r="BK99" s="219">
        <f>ROUND(I99*H99,2)</f>
        <v>0</v>
      </c>
      <c r="BL99" s="19" t="s">
        <v>211</v>
      </c>
      <c r="BM99" s="218" t="s">
        <v>223</v>
      </c>
    </row>
    <row r="100" s="2" customFormat="1">
      <c r="A100" s="40"/>
      <c r="B100" s="41"/>
      <c r="C100" s="42"/>
      <c r="D100" s="220" t="s">
        <v>213</v>
      </c>
      <c r="E100" s="42"/>
      <c r="F100" s="221" t="s">
        <v>224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213</v>
      </c>
      <c r="AU100" s="19" t="s">
        <v>84</v>
      </c>
    </row>
    <row r="101" s="2" customFormat="1">
      <c r="A101" s="40"/>
      <c r="B101" s="41"/>
      <c r="C101" s="42"/>
      <c r="D101" s="225" t="s">
        <v>215</v>
      </c>
      <c r="E101" s="42"/>
      <c r="F101" s="226" t="s">
        <v>225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215</v>
      </c>
      <c r="AU101" s="19" t="s">
        <v>84</v>
      </c>
    </row>
    <row r="102" s="13" customFormat="1">
      <c r="A102" s="13"/>
      <c r="B102" s="227"/>
      <c r="C102" s="228"/>
      <c r="D102" s="220" t="s">
        <v>217</v>
      </c>
      <c r="E102" s="229" t="s">
        <v>19</v>
      </c>
      <c r="F102" s="230" t="s">
        <v>218</v>
      </c>
      <c r="G102" s="228"/>
      <c r="H102" s="229" t="s">
        <v>19</v>
      </c>
      <c r="I102" s="231"/>
      <c r="J102" s="228"/>
      <c r="K102" s="228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217</v>
      </c>
      <c r="AU102" s="236" t="s">
        <v>84</v>
      </c>
      <c r="AV102" s="13" t="s">
        <v>82</v>
      </c>
      <c r="AW102" s="13" t="s">
        <v>35</v>
      </c>
      <c r="AX102" s="13" t="s">
        <v>74</v>
      </c>
      <c r="AY102" s="236" t="s">
        <v>204</v>
      </c>
    </row>
    <row r="103" s="13" customFormat="1">
      <c r="A103" s="13"/>
      <c r="B103" s="227"/>
      <c r="C103" s="228"/>
      <c r="D103" s="220" t="s">
        <v>217</v>
      </c>
      <c r="E103" s="229" t="s">
        <v>19</v>
      </c>
      <c r="F103" s="230" t="s">
        <v>226</v>
      </c>
      <c r="G103" s="228"/>
      <c r="H103" s="229" t="s">
        <v>19</v>
      </c>
      <c r="I103" s="231"/>
      <c r="J103" s="228"/>
      <c r="K103" s="228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217</v>
      </c>
      <c r="AU103" s="236" t="s">
        <v>84</v>
      </c>
      <c r="AV103" s="13" t="s">
        <v>82</v>
      </c>
      <c r="AW103" s="13" t="s">
        <v>35</v>
      </c>
      <c r="AX103" s="13" t="s">
        <v>74</v>
      </c>
      <c r="AY103" s="236" t="s">
        <v>204</v>
      </c>
    </row>
    <row r="104" s="14" customFormat="1">
      <c r="A104" s="14"/>
      <c r="B104" s="237"/>
      <c r="C104" s="238"/>
      <c r="D104" s="220" t="s">
        <v>217</v>
      </c>
      <c r="E104" s="239" t="s">
        <v>19</v>
      </c>
      <c r="F104" s="240" t="s">
        <v>104</v>
      </c>
      <c r="G104" s="238"/>
      <c r="H104" s="241">
        <v>6.1509999999999998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217</v>
      </c>
      <c r="AU104" s="247" t="s">
        <v>84</v>
      </c>
      <c r="AV104" s="14" t="s">
        <v>84</v>
      </c>
      <c r="AW104" s="14" t="s">
        <v>35</v>
      </c>
      <c r="AX104" s="14" t="s">
        <v>82</v>
      </c>
      <c r="AY104" s="247" t="s">
        <v>204</v>
      </c>
    </row>
    <row r="105" s="2" customFormat="1" ht="16.5" customHeight="1">
      <c r="A105" s="40"/>
      <c r="B105" s="41"/>
      <c r="C105" s="207" t="s">
        <v>211</v>
      </c>
      <c r="D105" s="207" t="s">
        <v>206</v>
      </c>
      <c r="E105" s="208" t="s">
        <v>227</v>
      </c>
      <c r="F105" s="209" t="s">
        <v>228</v>
      </c>
      <c r="G105" s="210" t="s">
        <v>209</v>
      </c>
      <c r="H105" s="211">
        <v>791.64999999999998</v>
      </c>
      <c r="I105" s="212"/>
      <c r="J105" s="213">
        <f>ROUND(I105*H105,2)</f>
        <v>0</v>
      </c>
      <c r="K105" s="209" t="s">
        <v>210</v>
      </c>
      <c r="L105" s="46"/>
      <c r="M105" s="214" t="s">
        <v>19</v>
      </c>
      <c r="N105" s="215" t="s">
        <v>45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211</v>
      </c>
      <c r="AT105" s="218" t="s">
        <v>206</v>
      </c>
      <c r="AU105" s="218" t="s">
        <v>84</v>
      </c>
      <c r="AY105" s="19" t="s">
        <v>204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82</v>
      </c>
      <c r="BK105" s="219">
        <f>ROUND(I105*H105,2)</f>
        <v>0</v>
      </c>
      <c r="BL105" s="19" t="s">
        <v>211</v>
      </c>
      <c r="BM105" s="218" t="s">
        <v>229</v>
      </c>
    </row>
    <row r="106" s="2" customFormat="1">
      <c r="A106" s="40"/>
      <c r="B106" s="41"/>
      <c r="C106" s="42"/>
      <c r="D106" s="220" t="s">
        <v>213</v>
      </c>
      <c r="E106" s="42"/>
      <c r="F106" s="221" t="s">
        <v>230</v>
      </c>
      <c r="G106" s="42"/>
      <c r="H106" s="42"/>
      <c r="I106" s="222"/>
      <c r="J106" s="42"/>
      <c r="K106" s="42"/>
      <c r="L106" s="46"/>
      <c r="M106" s="223"/>
      <c r="N106" s="22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213</v>
      </c>
      <c r="AU106" s="19" t="s">
        <v>84</v>
      </c>
    </row>
    <row r="107" s="2" customFormat="1">
      <c r="A107" s="40"/>
      <c r="B107" s="41"/>
      <c r="C107" s="42"/>
      <c r="D107" s="225" t="s">
        <v>215</v>
      </c>
      <c r="E107" s="42"/>
      <c r="F107" s="226" t="s">
        <v>231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215</v>
      </c>
      <c r="AU107" s="19" t="s">
        <v>84</v>
      </c>
    </row>
    <row r="108" s="13" customFormat="1">
      <c r="A108" s="13"/>
      <c r="B108" s="227"/>
      <c r="C108" s="228"/>
      <c r="D108" s="220" t="s">
        <v>217</v>
      </c>
      <c r="E108" s="229" t="s">
        <v>19</v>
      </c>
      <c r="F108" s="230" t="s">
        <v>218</v>
      </c>
      <c r="G108" s="228"/>
      <c r="H108" s="229" t="s">
        <v>19</v>
      </c>
      <c r="I108" s="231"/>
      <c r="J108" s="228"/>
      <c r="K108" s="228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217</v>
      </c>
      <c r="AU108" s="236" t="s">
        <v>84</v>
      </c>
      <c r="AV108" s="13" t="s">
        <v>82</v>
      </c>
      <c r="AW108" s="13" t="s">
        <v>35</v>
      </c>
      <c r="AX108" s="13" t="s">
        <v>74</v>
      </c>
      <c r="AY108" s="236" t="s">
        <v>204</v>
      </c>
    </row>
    <row r="109" s="13" customFormat="1">
      <c r="A109" s="13"/>
      <c r="B109" s="227"/>
      <c r="C109" s="228"/>
      <c r="D109" s="220" t="s">
        <v>217</v>
      </c>
      <c r="E109" s="229" t="s">
        <v>19</v>
      </c>
      <c r="F109" s="230" t="s">
        <v>232</v>
      </c>
      <c r="G109" s="228"/>
      <c r="H109" s="229" t="s">
        <v>19</v>
      </c>
      <c r="I109" s="231"/>
      <c r="J109" s="228"/>
      <c r="K109" s="228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217</v>
      </c>
      <c r="AU109" s="236" t="s">
        <v>84</v>
      </c>
      <c r="AV109" s="13" t="s">
        <v>82</v>
      </c>
      <c r="AW109" s="13" t="s">
        <v>35</v>
      </c>
      <c r="AX109" s="13" t="s">
        <v>74</v>
      </c>
      <c r="AY109" s="236" t="s">
        <v>204</v>
      </c>
    </row>
    <row r="110" s="14" customFormat="1">
      <c r="A110" s="14"/>
      <c r="B110" s="237"/>
      <c r="C110" s="238"/>
      <c r="D110" s="220" t="s">
        <v>217</v>
      </c>
      <c r="E110" s="239" t="s">
        <v>19</v>
      </c>
      <c r="F110" s="240" t="s">
        <v>108</v>
      </c>
      <c r="G110" s="238"/>
      <c r="H110" s="241">
        <v>791.64999999999998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217</v>
      </c>
      <c r="AU110" s="247" t="s">
        <v>84</v>
      </c>
      <c r="AV110" s="14" t="s">
        <v>84</v>
      </c>
      <c r="AW110" s="14" t="s">
        <v>35</v>
      </c>
      <c r="AX110" s="14" t="s">
        <v>82</v>
      </c>
      <c r="AY110" s="247" t="s">
        <v>204</v>
      </c>
    </row>
    <row r="111" s="2" customFormat="1" ht="24.15" customHeight="1">
      <c r="A111" s="40"/>
      <c r="B111" s="41"/>
      <c r="C111" s="207" t="s">
        <v>233</v>
      </c>
      <c r="D111" s="207" t="s">
        <v>206</v>
      </c>
      <c r="E111" s="208" t="s">
        <v>234</v>
      </c>
      <c r="F111" s="209" t="s">
        <v>235</v>
      </c>
      <c r="G111" s="210" t="s">
        <v>236</v>
      </c>
      <c r="H111" s="211">
        <v>320.58699999999999</v>
      </c>
      <c r="I111" s="212"/>
      <c r="J111" s="213">
        <f>ROUND(I111*H111,2)</f>
        <v>0</v>
      </c>
      <c r="K111" s="209" t="s">
        <v>210</v>
      </c>
      <c r="L111" s="46"/>
      <c r="M111" s="214" t="s">
        <v>19</v>
      </c>
      <c r="N111" s="215" t="s">
        <v>45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211</v>
      </c>
      <c r="AT111" s="218" t="s">
        <v>206</v>
      </c>
      <c r="AU111" s="218" t="s">
        <v>84</v>
      </c>
      <c r="AY111" s="19" t="s">
        <v>204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82</v>
      </c>
      <c r="BK111" s="219">
        <f>ROUND(I111*H111,2)</f>
        <v>0</v>
      </c>
      <c r="BL111" s="19" t="s">
        <v>211</v>
      </c>
      <c r="BM111" s="218" t="s">
        <v>237</v>
      </c>
    </row>
    <row r="112" s="2" customFormat="1">
      <c r="A112" s="40"/>
      <c r="B112" s="41"/>
      <c r="C112" s="42"/>
      <c r="D112" s="220" t="s">
        <v>213</v>
      </c>
      <c r="E112" s="42"/>
      <c r="F112" s="221" t="s">
        <v>238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213</v>
      </c>
      <c r="AU112" s="19" t="s">
        <v>84</v>
      </c>
    </row>
    <row r="113" s="2" customFormat="1">
      <c r="A113" s="40"/>
      <c r="B113" s="41"/>
      <c r="C113" s="42"/>
      <c r="D113" s="225" t="s">
        <v>215</v>
      </c>
      <c r="E113" s="42"/>
      <c r="F113" s="226" t="s">
        <v>239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215</v>
      </c>
      <c r="AU113" s="19" t="s">
        <v>84</v>
      </c>
    </row>
    <row r="114" s="13" customFormat="1">
      <c r="A114" s="13"/>
      <c r="B114" s="227"/>
      <c r="C114" s="228"/>
      <c r="D114" s="220" t="s">
        <v>217</v>
      </c>
      <c r="E114" s="229" t="s">
        <v>19</v>
      </c>
      <c r="F114" s="230" t="s">
        <v>218</v>
      </c>
      <c r="G114" s="228"/>
      <c r="H114" s="229" t="s">
        <v>19</v>
      </c>
      <c r="I114" s="231"/>
      <c r="J114" s="228"/>
      <c r="K114" s="228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217</v>
      </c>
      <c r="AU114" s="236" t="s">
        <v>84</v>
      </c>
      <c r="AV114" s="13" t="s">
        <v>82</v>
      </c>
      <c r="AW114" s="13" t="s">
        <v>35</v>
      </c>
      <c r="AX114" s="13" t="s">
        <v>74</v>
      </c>
      <c r="AY114" s="236" t="s">
        <v>204</v>
      </c>
    </row>
    <row r="115" s="13" customFormat="1">
      <c r="A115" s="13"/>
      <c r="B115" s="227"/>
      <c r="C115" s="228"/>
      <c r="D115" s="220" t="s">
        <v>217</v>
      </c>
      <c r="E115" s="229" t="s">
        <v>19</v>
      </c>
      <c r="F115" s="230" t="s">
        <v>240</v>
      </c>
      <c r="G115" s="228"/>
      <c r="H115" s="229" t="s">
        <v>19</v>
      </c>
      <c r="I115" s="231"/>
      <c r="J115" s="228"/>
      <c r="K115" s="228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217</v>
      </c>
      <c r="AU115" s="236" t="s">
        <v>84</v>
      </c>
      <c r="AV115" s="13" t="s">
        <v>82</v>
      </c>
      <c r="AW115" s="13" t="s">
        <v>35</v>
      </c>
      <c r="AX115" s="13" t="s">
        <v>74</v>
      </c>
      <c r="AY115" s="236" t="s">
        <v>204</v>
      </c>
    </row>
    <row r="116" s="13" customFormat="1">
      <c r="A116" s="13"/>
      <c r="B116" s="227"/>
      <c r="C116" s="228"/>
      <c r="D116" s="220" t="s">
        <v>217</v>
      </c>
      <c r="E116" s="229" t="s">
        <v>19</v>
      </c>
      <c r="F116" s="230" t="s">
        <v>241</v>
      </c>
      <c r="G116" s="228"/>
      <c r="H116" s="229" t="s">
        <v>19</v>
      </c>
      <c r="I116" s="231"/>
      <c r="J116" s="228"/>
      <c r="K116" s="228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217</v>
      </c>
      <c r="AU116" s="236" t="s">
        <v>84</v>
      </c>
      <c r="AV116" s="13" t="s">
        <v>82</v>
      </c>
      <c r="AW116" s="13" t="s">
        <v>35</v>
      </c>
      <c r="AX116" s="13" t="s">
        <v>74</v>
      </c>
      <c r="AY116" s="236" t="s">
        <v>204</v>
      </c>
    </row>
    <row r="117" s="14" customFormat="1">
      <c r="A117" s="14"/>
      <c r="B117" s="237"/>
      <c r="C117" s="238"/>
      <c r="D117" s="220" t="s">
        <v>217</v>
      </c>
      <c r="E117" s="239" t="s">
        <v>19</v>
      </c>
      <c r="F117" s="240" t="s">
        <v>111</v>
      </c>
      <c r="G117" s="238"/>
      <c r="H117" s="241">
        <v>320.58699999999999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217</v>
      </c>
      <c r="AU117" s="247" t="s">
        <v>84</v>
      </c>
      <c r="AV117" s="14" t="s">
        <v>84</v>
      </c>
      <c r="AW117" s="14" t="s">
        <v>35</v>
      </c>
      <c r="AX117" s="14" t="s">
        <v>82</v>
      </c>
      <c r="AY117" s="247" t="s">
        <v>204</v>
      </c>
    </row>
    <row r="118" s="2" customFormat="1" ht="24.15" customHeight="1">
      <c r="A118" s="40"/>
      <c r="B118" s="41"/>
      <c r="C118" s="207" t="s">
        <v>242</v>
      </c>
      <c r="D118" s="207" t="s">
        <v>206</v>
      </c>
      <c r="E118" s="208" t="s">
        <v>243</v>
      </c>
      <c r="F118" s="209" t="s">
        <v>244</v>
      </c>
      <c r="G118" s="210" t="s">
        <v>209</v>
      </c>
      <c r="H118" s="211">
        <v>180.47999999999999</v>
      </c>
      <c r="I118" s="212"/>
      <c r="J118" s="213">
        <f>ROUND(I118*H118,2)</f>
        <v>0</v>
      </c>
      <c r="K118" s="209" t="s">
        <v>210</v>
      </c>
      <c r="L118" s="46"/>
      <c r="M118" s="214" t="s">
        <v>19</v>
      </c>
      <c r="N118" s="215" t="s">
        <v>45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211</v>
      </c>
      <c r="AT118" s="218" t="s">
        <v>206</v>
      </c>
      <c r="AU118" s="218" t="s">
        <v>84</v>
      </c>
      <c r="AY118" s="19" t="s">
        <v>204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82</v>
      </c>
      <c r="BK118" s="219">
        <f>ROUND(I118*H118,2)</f>
        <v>0</v>
      </c>
      <c r="BL118" s="19" t="s">
        <v>211</v>
      </c>
      <c r="BM118" s="218" t="s">
        <v>245</v>
      </c>
    </row>
    <row r="119" s="2" customFormat="1">
      <c r="A119" s="40"/>
      <c r="B119" s="41"/>
      <c r="C119" s="42"/>
      <c r="D119" s="220" t="s">
        <v>213</v>
      </c>
      <c r="E119" s="42"/>
      <c r="F119" s="221" t="s">
        <v>246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213</v>
      </c>
      <c r="AU119" s="19" t="s">
        <v>84</v>
      </c>
    </row>
    <row r="120" s="2" customFormat="1">
      <c r="A120" s="40"/>
      <c r="B120" s="41"/>
      <c r="C120" s="42"/>
      <c r="D120" s="225" t="s">
        <v>215</v>
      </c>
      <c r="E120" s="42"/>
      <c r="F120" s="226" t="s">
        <v>247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215</v>
      </c>
      <c r="AU120" s="19" t="s">
        <v>84</v>
      </c>
    </row>
    <row r="121" s="13" customFormat="1">
      <c r="A121" s="13"/>
      <c r="B121" s="227"/>
      <c r="C121" s="228"/>
      <c r="D121" s="220" t="s">
        <v>217</v>
      </c>
      <c r="E121" s="229" t="s">
        <v>19</v>
      </c>
      <c r="F121" s="230" t="s">
        <v>218</v>
      </c>
      <c r="G121" s="228"/>
      <c r="H121" s="229" t="s">
        <v>19</v>
      </c>
      <c r="I121" s="231"/>
      <c r="J121" s="228"/>
      <c r="K121" s="228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217</v>
      </c>
      <c r="AU121" s="236" t="s">
        <v>84</v>
      </c>
      <c r="AV121" s="13" t="s">
        <v>82</v>
      </c>
      <c r="AW121" s="13" t="s">
        <v>35</v>
      </c>
      <c r="AX121" s="13" t="s">
        <v>74</v>
      </c>
      <c r="AY121" s="236" t="s">
        <v>204</v>
      </c>
    </row>
    <row r="122" s="13" customFormat="1">
      <c r="A122" s="13"/>
      <c r="B122" s="227"/>
      <c r="C122" s="228"/>
      <c r="D122" s="220" t="s">
        <v>217</v>
      </c>
      <c r="E122" s="229" t="s">
        <v>19</v>
      </c>
      <c r="F122" s="230" t="s">
        <v>248</v>
      </c>
      <c r="G122" s="228"/>
      <c r="H122" s="229" t="s">
        <v>19</v>
      </c>
      <c r="I122" s="231"/>
      <c r="J122" s="228"/>
      <c r="K122" s="228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217</v>
      </c>
      <c r="AU122" s="236" t="s">
        <v>84</v>
      </c>
      <c r="AV122" s="13" t="s">
        <v>82</v>
      </c>
      <c r="AW122" s="13" t="s">
        <v>35</v>
      </c>
      <c r="AX122" s="13" t="s">
        <v>74</v>
      </c>
      <c r="AY122" s="236" t="s">
        <v>204</v>
      </c>
    </row>
    <row r="123" s="14" customFormat="1">
      <c r="A123" s="14"/>
      <c r="B123" s="237"/>
      <c r="C123" s="238"/>
      <c r="D123" s="220" t="s">
        <v>217</v>
      </c>
      <c r="E123" s="239" t="s">
        <v>19</v>
      </c>
      <c r="F123" s="240" t="s">
        <v>143</v>
      </c>
      <c r="G123" s="238"/>
      <c r="H123" s="241">
        <v>180.47999999999999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217</v>
      </c>
      <c r="AU123" s="247" t="s">
        <v>84</v>
      </c>
      <c r="AV123" s="14" t="s">
        <v>84</v>
      </c>
      <c r="AW123" s="14" t="s">
        <v>35</v>
      </c>
      <c r="AX123" s="14" t="s">
        <v>82</v>
      </c>
      <c r="AY123" s="247" t="s">
        <v>204</v>
      </c>
    </row>
    <row r="124" s="2" customFormat="1" ht="16.5" customHeight="1">
      <c r="A124" s="40"/>
      <c r="B124" s="41"/>
      <c r="C124" s="207" t="s">
        <v>249</v>
      </c>
      <c r="D124" s="207" t="s">
        <v>206</v>
      </c>
      <c r="E124" s="208" t="s">
        <v>250</v>
      </c>
      <c r="F124" s="209" t="s">
        <v>251</v>
      </c>
      <c r="G124" s="210" t="s">
        <v>209</v>
      </c>
      <c r="H124" s="211">
        <v>805.39999999999998</v>
      </c>
      <c r="I124" s="212"/>
      <c r="J124" s="213">
        <f>ROUND(I124*H124,2)</f>
        <v>0</v>
      </c>
      <c r="K124" s="209" t="s">
        <v>210</v>
      </c>
      <c r="L124" s="46"/>
      <c r="M124" s="214" t="s">
        <v>19</v>
      </c>
      <c r="N124" s="215" t="s">
        <v>45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211</v>
      </c>
      <c r="AT124" s="218" t="s">
        <v>206</v>
      </c>
      <c r="AU124" s="218" t="s">
        <v>84</v>
      </c>
      <c r="AY124" s="19" t="s">
        <v>204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82</v>
      </c>
      <c r="BK124" s="219">
        <f>ROUND(I124*H124,2)</f>
        <v>0</v>
      </c>
      <c r="BL124" s="19" t="s">
        <v>211</v>
      </c>
      <c r="BM124" s="218" t="s">
        <v>252</v>
      </c>
    </row>
    <row r="125" s="2" customFormat="1">
      <c r="A125" s="40"/>
      <c r="B125" s="41"/>
      <c r="C125" s="42"/>
      <c r="D125" s="220" t="s">
        <v>213</v>
      </c>
      <c r="E125" s="42"/>
      <c r="F125" s="221" t="s">
        <v>253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213</v>
      </c>
      <c r="AU125" s="19" t="s">
        <v>84</v>
      </c>
    </row>
    <row r="126" s="2" customFormat="1">
      <c r="A126" s="40"/>
      <c r="B126" s="41"/>
      <c r="C126" s="42"/>
      <c r="D126" s="225" t="s">
        <v>215</v>
      </c>
      <c r="E126" s="42"/>
      <c r="F126" s="226" t="s">
        <v>254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215</v>
      </c>
      <c r="AU126" s="19" t="s">
        <v>84</v>
      </c>
    </row>
    <row r="127" s="13" customFormat="1">
      <c r="A127" s="13"/>
      <c r="B127" s="227"/>
      <c r="C127" s="228"/>
      <c r="D127" s="220" t="s">
        <v>217</v>
      </c>
      <c r="E127" s="229" t="s">
        <v>19</v>
      </c>
      <c r="F127" s="230" t="s">
        <v>218</v>
      </c>
      <c r="G127" s="228"/>
      <c r="H127" s="229" t="s">
        <v>19</v>
      </c>
      <c r="I127" s="231"/>
      <c r="J127" s="228"/>
      <c r="K127" s="228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217</v>
      </c>
      <c r="AU127" s="236" t="s">
        <v>84</v>
      </c>
      <c r="AV127" s="13" t="s">
        <v>82</v>
      </c>
      <c r="AW127" s="13" t="s">
        <v>35</v>
      </c>
      <c r="AX127" s="13" t="s">
        <v>74</v>
      </c>
      <c r="AY127" s="236" t="s">
        <v>204</v>
      </c>
    </row>
    <row r="128" s="13" customFormat="1">
      <c r="A128" s="13"/>
      <c r="B128" s="227"/>
      <c r="C128" s="228"/>
      <c r="D128" s="220" t="s">
        <v>217</v>
      </c>
      <c r="E128" s="229" t="s">
        <v>19</v>
      </c>
      <c r="F128" s="230" t="s">
        <v>255</v>
      </c>
      <c r="G128" s="228"/>
      <c r="H128" s="229" t="s">
        <v>19</v>
      </c>
      <c r="I128" s="231"/>
      <c r="J128" s="228"/>
      <c r="K128" s="228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217</v>
      </c>
      <c r="AU128" s="236" t="s">
        <v>84</v>
      </c>
      <c r="AV128" s="13" t="s">
        <v>82</v>
      </c>
      <c r="AW128" s="13" t="s">
        <v>35</v>
      </c>
      <c r="AX128" s="13" t="s">
        <v>74</v>
      </c>
      <c r="AY128" s="236" t="s">
        <v>204</v>
      </c>
    </row>
    <row r="129" s="14" customFormat="1">
      <c r="A129" s="14"/>
      <c r="B129" s="237"/>
      <c r="C129" s="238"/>
      <c r="D129" s="220" t="s">
        <v>217</v>
      </c>
      <c r="E129" s="239" t="s">
        <v>19</v>
      </c>
      <c r="F129" s="240" t="s">
        <v>114</v>
      </c>
      <c r="G129" s="238"/>
      <c r="H129" s="241">
        <v>805.39999999999998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217</v>
      </c>
      <c r="AU129" s="247" t="s">
        <v>84</v>
      </c>
      <c r="AV129" s="14" t="s">
        <v>84</v>
      </c>
      <c r="AW129" s="14" t="s">
        <v>35</v>
      </c>
      <c r="AX129" s="14" t="s">
        <v>82</v>
      </c>
      <c r="AY129" s="247" t="s">
        <v>204</v>
      </c>
    </row>
    <row r="130" s="2" customFormat="1" ht="21.75" customHeight="1">
      <c r="A130" s="40"/>
      <c r="B130" s="41"/>
      <c r="C130" s="207" t="s">
        <v>256</v>
      </c>
      <c r="D130" s="207" t="s">
        <v>206</v>
      </c>
      <c r="E130" s="208" t="s">
        <v>257</v>
      </c>
      <c r="F130" s="209" t="s">
        <v>258</v>
      </c>
      <c r="G130" s="210" t="s">
        <v>209</v>
      </c>
      <c r="H130" s="211">
        <v>180.47999999999999</v>
      </c>
      <c r="I130" s="212"/>
      <c r="J130" s="213">
        <f>ROUND(I130*H130,2)</f>
        <v>0</v>
      </c>
      <c r="K130" s="209" t="s">
        <v>210</v>
      </c>
      <c r="L130" s="46"/>
      <c r="M130" s="214" t="s">
        <v>19</v>
      </c>
      <c r="N130" s="215" t="s">
        <v>45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211</v>
      </c>
      <c r="AT130" s="218" t="s">
        <v>206</v>
      </c>
      <c r="AU130" s="218" t="s">
        <v>84</v>
      </c>
      <c r="AY130" s="19" t="s">
        <v>204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82</v>
      </c>
      <c r="BK130" s="219">
        <f>ROUND(I130*H130,2)</f>
        <v>0</v>
      </c>
      <c r="BL130" s="19" t="s">
        <v>211</v>
      </c>
      <c r="BM130" s="218" t="s">
        <v>259</v>
      </c>
    </row>
    <row r="131" s="2" customFormat="1">
      <c r="A131" s="40"/>
      <c r="B131" s="41"/>
      <c r="C131" s="42"/>
      <c r="D131" s="220" t="s">
        <v>213</v>
      </c>
      <c r="E131" s="42"/>
      <c r="F131" s="221" t="s">
        <v>260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213</v>
      </c>
      <c r="AU131" s="19" t="s">
        <v>84</v>
      </c>
    </row>
    <row r="132" s="2" customFormat="1">
      <c r="A132" s="40"/>
      <c r="B132" s="41"/>
      <c r="C132" s="42"/>
      <c r="D132" s="225" t="s">
        <v>215</v>
      </c>
      <c r="E132" s="42"/>
      <c r="F132" s="226" t="s">
        <v>261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215</v>
      </c>
      <c r="AU132" s="19" t="s">
        <v>84</v>
      </c>
    </row>
    <row r="133" s="13" customFormat="1">
      <c r="A133" s="13"/>
      <c r="B133" s="227"/>
      <c r="C133" s="228"/>
      <c r="D133" s="220" t="s">
        <v>217</v>
      </c>
      <c r="E133" s="229" t="s">
        <v>19</v>
      </c>
      <c r="F133" s="230" t="s">
        <v>218</v>
      </c>
      <c r="G133" s="228"/>
      <c r="H133" s="229" t="s">
        <v>19</v>
      </c>
      <c r="I133" s="231"/>
      <c r="J133" s="228"/>
      <c r="K133" s="228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217</v>
      </c>
      <c r="AU133" s="236" t="s">
        <v>84</v>
      </c>
      <c r="AV133" s="13" t="s">
        <v>82</v>
      </c>
      <c r="AW133" s="13" t="s">
        <v>35</v>
      </c>
      <c r="AX133" s="13" t="s">
        <v>74</v>
      </c>
      <c r="AY133" s="236" t="s">
        <v>204</v>
      </c>
    </row>
    <row r="134" s="13" customFormat="1">
      <c r="A134" s="13"/>
      <c r="B134" s="227"/>
      <c r="C134" s="228"/>
      <c r="D134" s="220" t="s">
        <v>217</v>
      </c>
      <c r="E134" s="229" t="s">
        <v>19</v>
      </c>
      <c r="F134" s="230" t="s">
        <v>248</v>
      </c>
      <c r="G134" s="228"/>
      <c r="H134" s="229" t="s">
        <v>19</v>
      </c>
      <c r="I134" s="231"/>
      <c r="J134" s="228"/>
      <c r="K134" s="228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217</v>
      </c>
      <c r="AU134" s="236" t="s">
        <v>84</v>
      </c>
      <c r="AV134" s="13" t="s">
        <v>82</v>
      </c>
      <c r="AW134" s="13" t="s">
        <v>35</v>
      </c>
      <c r="AX134" s="13" t="s">
        <v>74</v>
      </c>
      <c r="AY134" s="236" t="s">
        <v>204</v>
      </c>
    </row>
    <row r="135" s="14" customFormat="1">
      <c r="A135" s="14"/>
      <c r="B135" s="237"/>
      <c r="C135" s="238"/>
      <c r="D135" s="220" t="s">
        <v>217</v>
      </c>
      <c r="E135" s="239" t="s">
        <v>19</v>
      </c>
      <c r="F135" s="240" t="s">
        <v>146</v>
      </c>
      <c r="G135" s="238"/>
      <c r="H135" s="241">
        <v>180.47999999999999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217</v>
      </c>
      <c r="AU135" s="247" t="s">
        <v>84</v>
      </c>
      <c r="AV135" s="14" t="s">
        <v>84</v>
      </c>
      <c r="AW135" s="14" t="s">
        <v>35</v>
      </c>
      <c r="AX135" s="14" t="s">
        <v>82</v>
      </c>
      <c r="AY135" s="247" t="s">
        <v>204</v>
      </c>
    </row>
    <row r="136" s="2" customFormat="1" ht="16.5" customHeight="1">
      <c r="A136" s="40"/>
      <c r="B136" s="41"/>
      <c r="C136" s="248" t="s">
        <v>262</v>
      </c>
      <c r="D136" s="248" t="s">
        <v>263</v>
      </c>
      <c r="E136" s="249" t="s">
        <v>264</v>
      </c>
      <c r="F136" s="250" t="s">
        <v>265</v>
      </c>
      <c r="G136" s="251" t="s">
        <v>266</v>
      </c>
      <c r="H136" s="252">
        <v>57.753999999999998</v>
      </c>
      <c r="I136" s="253"/>
      <c r="J136" s="254">
        <f>ROUND(I136*H136,2)</f>
        <v>0</v>
      </c>
      <c r="K136" s="250" t="s">
        <v>210</v>
      </c>
      <c r="L136" s="255"/>
      <c r="M136" s="256" t="s">
        <v>19</v>
      </c>
      <c r="N136" s="257" t="s">
        <v>45</v>
      </c>
      <c r="O136" s="86"/>
      <c r="P136" s="216">
        <f>O136*H136</f>
        <v>0</v>
      </c>
      <c r="Q136" s="216">
        <v>1</v>
      </c>
      <c r="R136" s="216">
        <f>Q136*H136</f>
        <v>57.753999999999998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256</v>
      </c>
      <c r="AT136" s="218" t="s">
        <v>263</v>
      </c>
      <c r="AU136" s="218" t="s">
        <v>84</v>
      </c>
      <c r="AY136" s="19" t="s">
        <v>204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82</v>
      </c>
      <c r="BK136" s="219">
        <f>ROUND(I136*H136,2)</f>
        <v>0</v>
      </c>
      <c r="BL136" s="19" t="s">
        <v>211</v>
      </c>
      <c r="BM136" s="218" t="s">
        <v>267</v>
      </c>
    </row>
    <row r="137" s="2" customFormat="1">
      <c r="A137" s="40"/>
      <c r="B137" s="41"/>
      <c r="C137" s="42"/>
      <c r="D137" s="220" t="s">
        <v>213</v>
      </c>
      <c r="E137" s="42"/>
      <c r="F137" s="221" t="s">
        <v>265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213</v>
      </c>
      <c r="AU137" s="19" t="s">
        <v>84</v>
      </c>
    </row>
    <row r="138" s="14" customFormat="1">
      <c r="A138" s="14"/>
      <c r="B138" s="237"/>
      <c r="C138" s="238"/>
      <c r="D138" s="220" t="s">
        <v>217</v>
      </c>
      <c r="E138" s="238"/>
      <c r="F138" s="240" t="s">
        <v>268</v>
      </c>
      <c r="G138" s="238"/>
      <c r="H138" s="241">
        <v>57.753999999999998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217</v>
      </c>
      <c r="AU138" s="247" t="s">
        <v>84</v>
      </c>
      <c r="AV138" s="14" t="s">
        <v>84</v>
      </c>
      <c r="AW138" s="14" t="s">
        <v>4</v>
      </c>
      <c r="AX138" s="14" t="s">
        <v>82</v>
      </c>
      <c r="AY138" s="247" t="s">
        <v>204</v>
      </c>
    </row>
    <row r="139" s="2" customFormat="1" ht="16.5" customHeight="1">
      <c r="A139" s="40"/>
      <c r="B139" s="41"/>
      <c r="C139" s="207" t="s">
        <v>269</v>
      </c>
      <c r="D139" s="207" t="s">
        <v>206</v>
      </c>
      <c r="E139" s="208" t="s">
        <v>270</v>
      </c>
      <c r="F139" s="209" t="s">
        <v>271</v>
      </c>
      <c r="G139" s="210" t="s">
        <v>209</v>
      </c>
      <c r="H139" s="211">
        <v>180.47999999999999</v>
      </c>
      <c r="I139" s="212"/>
      <c r="J139" s="213">
        <f>ROUND(I139*H139,2)</f>
        <v>0</v>
      </c>
      <c r="K139" s="209" t="s">
        <v>210</v>
      </c>
      <c r="L139" s="46"/>
      <c r="M139" s="214" t="s">
        <v>19</v>
      </c>
      <c r="N139" s="215" t="s">
        <v>45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211</v>
      </c>
      <c r="AT139" s="218" t="s">
        <v>206</v>
      </c>
      <c r="AU139" s="218" t="s">
        <v>84</v>
      </c>
      <c r="AY139" s="19" t="s">
        <v>204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82</v>
      </c>
      <c r="BK139" s="219">
        <f>ROUND(I139*H139,2)</f>
        <v>0</v>
      </c>
      <c r="BL139" s="19" t="s">
        <v>211</v>
      </c>
      <c r="BM139" s="218" t="s">
        <v>272</v>
      </c>
    </row>
    <row r="140" s="2" customFormat="1">
      <c r="A140" s="40"/>
      <c r="B140" s="41"/>
      <c r="C140" s="42"/>
      <c r="D140" s="220" t="s">
        <v>213</v>
      </c>
      <c r="E140" s="42"/>
      <c r="F140" s="221" t="s">
        <v>273</v>
      </c>
      <c r="G140" s="42"/>
      <c r="H140" s="42"/>
      <c r="I140" s="222"/>
      <c r="J140" s="42"/>
      <c r="K140" s="42"/>
      <c r="L140" s="46"/>
      <c r="M140" s="223"/>
      <c r="N140" s="22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213</v>
      </c>
      <c r="AU140" s="19" t="s">
        <v>84</v>
      </c>
    </row>
    <row r="141" s="2" customFormat="1">
      <c r="A141" s="40"/>
      <c r="B141" s="41"/>
      <c r="C141" s="42"/>
      <c r="D141" s="225" t="s">
        <v>215</v>
      </c>
      <c r="E141" s="42"/>
      <c r="F141" s="226" t="s">
        <v>274</v>
      </c>
      <c r="G141" s="42"/>
      <c r="H141" s="42"/>
      <c r="I141" s="222"/>
      <c r="J141" s="42"/>
      <c r="K141" s="42"/>
      <c r="L141" s="46"/>
      <c r="M141" s="223"/>
      <c r="N141" s="224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215</v>
      </c>
      <c r="AU141" s="19" t="s">
        <v>84</v>
      </c>
    </row>
    <row r="142" s="13" customFormat="1">
      <c r="A142" s="13"/>
      <c r="B142" s="227"/>
      <c r="C142" s="228"/>
      <c r="D142" s="220" t="s">
        <v>217</v>
      </c>
      <c r="E142" s="229" t="s">
        <v>19</v>
      </c>
      <c r="F142" s="230" t="s">
        <v>218</v>
      </c>
      <c r="G142" s="228"/>
      <c r="H142" s="229" t="s">
        <v>19</v>
      </c>
      <c r="I142" s="231"/>
      <c r="J142" s="228"/>
      <c r="K142" s="228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217</v>
      </c>
      <c r="AU142" s="236" t="s">
        <v>84</v>
      </c>
      <c r="AV142" s="13" t="s">
        <v>82</v>
      </c>
      <c r="AW142" s="13" t="s">
        <v>35</v>
      </c>
      <c r="AX142" s="13" t="s">
        <v>74</v>
      </c>
      <c r="AY142" s="236" t="s">
        <v>204</v>
      </c>
    </row>
    <row r="143" s="13" customFormat="1">
      <c r="A143" s="13"/>
      <c r="B143" s="227"/>
      <c r="C143" s="228"/>
      <c r="D143" s="220" t="s">
        <v>217</v>
      </c>
      <c r="E143" s="229" t="s">
        <v>19</v>
      </c>
      <c r="F143" s="230" t="s">
        <v>248</v>
      </c>
      <c r="G143" s="228"/>
      <c r="H143" s="229" t="s">
        <v>19</v>
      </c>
      <c r="I143" s="231"/>
      <c r="J143" s="228"/>
      <c r="K143" s="228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217</v>
      </c>
      <c r="AU143" s="236" t="s">
        <v>84</v>
      </c>
      <c r="AV143" s="13" t="s">
        <v>82</v>
      </c>
      <c r="AW143" s="13" t="s">
        <v>35</v>
      </c>
      <c r="AX143" s="13" t="s">
        <v>74</v>
      </c>
      <c r="AY143" s="236" t="s">
        <v>204</v>
      </c>
    </row>
    <row r="144" s="14" customFormat="1">
      <c r="A144" s="14"/>
      <c r="B144" s="237"/>
      <c r="C144" s="238"/>
      <c r="D144" s="220" t="s">
        <v>217</v>
      </c>
      <c r="E144" s="239" t="s">
        <v>19</v>
      </c>
      <c r="F144" s="240" t="s">
        <v>148</v>
      </c>
      <c r="G144" s="238"/>
      <c r="H144" s="241">
        <v>180.47999999999999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217</v>
      </c>
      <c r="AU144" s="247" t="s">
        <v>84</v>
      </c>
      <c r="AV144" s="14" t="s">
        <v>84</v>
      </c>
      <c r="AW144" s="14" t="s">
        <v>35</v>
      </c>
      <c r="AX144" s="14" t="s">
        <v>82</v>
      </c>
      <c r="AY144" s="247" t="s">
        <v>204</v>
      </c>
    </row>
    <row r="145" s="2" customFormat="1" ht="16.5" customHeight="1">
      <c r="A145" s="40"/>
      <c r="B145" s="41"/>
      <c r="C145" s="248" t="s">
        <v>275</v>
      </c>
      <c r="D145" s="248" t="s">
        <v>263</v>
      </c>
      <c r="E145" s="249" t="s">
        <v>276</v>
      </c>
      <c r="F145" s="250" t="s">
        <v>277</v>
      </c>
      <c r="G145" s="251" t="s">
        <v>278</v>
      </c>
      <c r="H145" s="252">
        <v>5.4139999999999997</v>
      </c>
      <c r="I145" s="253"/>
      <c r="J145" s="254">
        <f>ROUND(I145*H145,2)</f>
        <v>0</v>
      </c>
      <c r="K145" s="250" t="s">
        <v>210</v>
      </c>
      <c r="L145" s="255"/>
      <c r="M145" s="256" t="s">
        <v>19</v>
      </c>
      <c r="N145" s="257" t="s">
        <v>45</v>
      </c>
      <c r="O145" s="86"/>
      <c r="P145" s="216">
        <f>O145*H145</f>
        <v>0</v>
      </c>
      <c r="Q145" s="216">
        <v>0.001</v>
      </c>
      <c r="R145" s="216">
        <f>Q145*H145</f>
        <v>0.0054139999999999995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256</v>
      </c>
      <c r="AT145" s="218" t="s">
        <v>263</v>
      </c>
      <c r="AU145" s="218" t="s">
        <v>84</v>
      </c>
      <c r="AY145" s="19" t="s">
        <v>204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82</v>
      </c>
      <c r="BK145" s="219">
        <f>ROUND(I145*H145,2)</f>
        <v>0</v>
      </c>
      <c r="BL145" s="19" t="s">
        <v>211</v>
      </c>
      <c r="BM145" s="218" t="s">
        <v>279</v>
      </c>
    </row>
    <row r="146" s="2" customFormat="1">
      <c r="A146" s="40"/>
      <c r="B146" s="41"/>
      <c r="C146" s="42"/>
      <c r="D146" s="220" t="s">
        <v>213</v>
      </c>
      <c r="E146" s="42"/>
      <c r="F146" s="221" t="s">
        <v>277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213</v>
      </c>
      <c r="AU146" s="19" t="s">
        <v>84</v>
      </c>
    </row>
    <row r="147" s="14" customFormat="1">
      <c r="A147" s="14"/>
      <c r="B147" s="237"/>
      <c r="C147" s="238"/>
      <c r="D147" s="220" t="s">
        <v>217</v>
      </c>
      <c r="E147" s="238"/>
      <c r="F147" s="240" t="s">
        <v>280</v>
      </c>
      <c r="G147" s="238"/>
      <c r="H147" s="241">
        <v>5.4139999999999997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217</v>
      </c>
      <c r="AU147" s="247" t="s">
        <v>84</v>
      </c>
      <c r="AV147" s="14" t="s">
        <v>84</v>
      </c>
      <c r="AW147" s="14" t="s">
        <v>4</v>
      </c>
      <c r="AX147" s="14" t="s">
        <v>82</v>
      </c>
      <c r="AY147" s="247" t="s">
        <v>204</v>
      </c>
    </row>
    <row r="148" s="2" customFormat="1" ht="16.5" customHeight="1">
      <c r="A148" s="40"/>
      <c r="B148" s="41"/>
      <c r="C148" s="207" t="s">
        <v>8</v>
      </c>
      <c r="D148" s="207" t="s">
        <v>206</v>
      </c>
      <c r="E148" s="208" t="s">
        <v>281</v>
      </c>
      <c r="F148" s="209" t="s">
        <v>282</v>
      </c>
      <c r="G148" s="210" t="s">
        <v>283</v>
      </c>
      <c r="H148" s="211">
        <v>1</v>
      </c>
      <c r="I148" s="212"/>
      <c r="J148" s="213">
        <f>ROUND(I148*H148,2)</f>
        <v>0</v>
      </c>
      <c r="K148" s="209" t="s">
        <v>284</v>
      </c>
      <c r="L148" s="46"/>
      <c r="M148" s="214" t="s">
        <v>19</v>
      </c>
      <c r="N148" s="215" t="s">
        <v>45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211</v>
      </c>
      <c r="AT148" s="218" t="s">
        <v>206</v>
      </c>
      <c r="AU148" s="218" t="s">
        <v>84</v>
      </c>
      <c r="AY148" s="19" t="s">
        <v>204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82</v>
      </c>
      <c r="BK148" s="219">
        <f>ROUND(I148*H148,2)</f>
        <v>0</v>
      </c>
      <c r="BL148" s="19" t="s">
        <v>211</v>
      </c>
      <c r="BM148" s="218" t="s">
        <v>285</v>
      </c>
    </row>
    <row r="149" s="2" customFormat="1">
      <c r="A149" s="40"/>
      <c r="B149" s="41"/>
      <c r="C149" s="42"/>
      <c r="D149" s="220" t="s">
        <v>213</v>
      </c>
      <c r="E149" s="42"/>
      <c r="F149" s="221" t="s">
        <v>282</v>
      </c>
      <c r="G149" s="42"/>
      <c r="H149" s="42"/>
      <c r="I149" s="222"/>
      <c r="J149" s="42"/>
      <c r="K149" s="42"/>
      <c r="L149" s="46"/>
      <c r="M149" s="223"/>
      <c r="N149" s="22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213</v>
      </c>
      <c r="AU149" s="19" t="s">
        <v>84</v>
      </c>
    </row>
    <row r="150" s="2" customFormat="1">
      <c r="A150" s="40"/>
      <c r="B150" s="41"/>
      <c r="C150" s="42"/>
      <c r="D150" s="220" t="s">
        <v>286</v>
      </c>
      <c r="E150" s="42"/>
      <c r="F150" s="258" t="s">
        <v>287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286</v>
      </c>
      <c r="AU150" s="19" t="s">
        <v>84</v>
      </c>
    </row>
    <row r="151" s="12" customFormat="1" ht="22.8" customHeight="1">
      <c r="A151" s="12"/>
      <c r="B151" s="191"/>
      <c r="C151" s="192"/>
      <c r="D151" s="193" t="s">
        <v>73</v>
      </c>
      <c r="E151" s="205" t="s">
        <v>103</v>
      </c>
      <c r="F151" s="205" t="s">
        <v>288</v>
      </c>
      <c r="G151" s="192"/>
      <c r="H151" s="192"/>
      <c r="I151" s="195"/>
      <c r="J151" s="206">
        <f>BK151</f>
        <v>0</v>
      </c>
      <c r="K151" s="192"/>
      <c r="L151" s="197"/>
      <c r="M151" s="198"/>
      <c r="N151" s="199"/>
      <c r="O151" s="199"/>
      <c r="P151" s="200">
        <f>SUM(P152:P162)</f>
        <v>0</v>
      </c>
      <c r="Q151" s="199"/>
      <c r="R151" s="200">
        <f>SUM(R152:R162)</f>
        <v>34.213326000000002</v>
      </c>
      <c r="S151" s="199"/>
      <c r="T151" s="201">
        <f>SUM(T152:T162)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2" t="s">
        <v>82</v>
      </c>
      <c r="AT151" s="203" t="s">
        <v>73</v>
      </c>
      <c r="AU151" s="203" t="s">
        <v>82</v>
      </c>
      <c r="AY151" s="202" t="s">
        <v>204</v>
      </c>
      <c r="BK151" s="204">
        <f>SUM(BK152:BK162)</f>
        <v>0</v>
      </c>
    </row>
    <row r="152" s="2" customFormat="1" ht="16.5" customHeight="1">
      <c r="A152" s="40"/>
      <c r="B152" s="41"/>
      <c r="C152" s="207" t="s">
        <v>289</v>
      </c>
      <c r="D152" s="207" t="s">
        <v>206</v>
      </c>
      <c r="E152" s="208" t="s">
        <v>290</v>
      </c>
      <c r="F152" s="209" t="s">
        <v>291</v>
      </c>
      <c r="G152" s="210" t="s">
        <v>236</v>
      </c>
      <c r="H152" s="211">
        <v>13.949999999999999</v>
      </c>
      <c r="I152" s="212"/>
      <c r="J152" s="213">
        <f>ROUND(I152*H152,2)</f>
        <v>0</v>
      </c>
      <c r="K152" s="209" t="s">
        <v>210</v>
      </c>
      <c r="L152" s="46"/>
      <c r="M152" s="214" t="s">
        <v>19</v>
      </c>
      <c r="N152" s="215" t="s">
        <v>45</v>
      </c>
      <c r="O152" s="86"/>
      <c r="P152" s="216">
        <f>O152*H152</f>
        <v>0</v>
      </c>
      <c r="Q152" s="216">
        <v>2.2998799999999999</v>
      </c>
      <c r="R152" s="216">
        <f>Q152*H152</f>
        <v>32.083326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211</v>
      </c>
      <c r="AT152" s="218" t="s">
        <v>206</v>
      </c>
      <c r="AU152" s="218" t="s">
        <v>84</v>
      </c>
      <c r="AY152" s="19" t="s">
        <v>204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82</v>
      </c>
      <c r="BK152" s="219">
        <f>ROUND(I152*H152,2)</f>
        <v>0</v>
      </c>
      <c r="BL152" s="19" t="s">
        <v>211</v>
      </c>
      <c r="BM152" s="218" t="s">
        <v>292</v>
      </c>
    </row>
    <row r="153" s="2" customFormat="1">
      <c r="A153" s="40"/>
      <c r="B153" s="41"/>
      <c r="C153" s="42"/>
      <c r="D153" s="220" t="s">
        <v>213</v>
      </c>
      <c r="E153" s="42"/>
      <c r="F153" s="221" t="s">
        <v>293</v>
      </c>
      <c r="G153" s="42"/>
      <c r="H153" s="42"/>
      <c r="I153" s="222"/>
      <c r="J153" s="42"/>
      <c r="K153" s="42"/>
      <c r="L153" s="46"/>
      <c r="M153" s="223"/>
      <c r="N153" s="224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213</v>
      </c>
      <c r="AU153" s="19" t="s">
        <v>84</v>
      </c>
    </row>
    <row r="154" s="2" customFormat="1">
      <c r="A154" s="40"/>
      <c r="B154" s="41"/>
      <c r="C154" s="42"/>
      <c r="D154" s="225" t="s">
        <v>215</v>
      </c>
      <c r="E154" s="42"/>
      <c r="F154" s="226" t="s">
        <v>294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215</v>
      </c>
      <c r="AU154" s="19" t="s">
        <v>84</v>
      </c>
    </row>
    <row r="155" s="13" customFormat="1">
      <c r="A155" s="13"/>
      <c r="B155" s="227"/>
      <c r="C155" s="228"/>
      <c r="D155" s="220" t="s">
        <v>217</v>
      </c>
      <c r="E155" s="229" t="s">
        <v>19</v>
      </c>
      <c r="F155" s="230" t="s">
        <v>218</v>
      </c>
      <c r="G155" s="228"/>
      <c r="H155" s="229" t="s">
        <v>19</v>
      </c>
      <c r="I155" s="231"/>
      <c r="J155" s="228"/>
      <c r="K155" s="228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217</v>
      </c>
      <c r="AU155" s="236" t="s">
        <v>84</v>
      </c>
      <c r="AV155" s="13" t="s">
        <v>82</v>
      </c>
      <c r="AW155" s="13" t="s">
        <v>35</v>
      </c>
      <c r="AX155" s="13" t="s">
        <v>74</v>
      </c>
      <c r="AY155" s="236" t="s">
        <v>204</v>
      </c>
    </row>
    <row r="156" s="13" customFormat="1">
      <c r="A156" s="13"/>
      <c r="B156" s="227"/>
      <c r="C156" s="228"/>
      <c r="D156" s="220" t="s">
        <v>217</v>
      </c>
      <c r="E156" s="229" t="s">
        <v>19</v>
      </c>
      <c r="F156" s="230" t="s">
        <v>295</v>
      </c>
      <c r="G156" s="228"/>
      <c r="H156" s="229" t="s">
        <v>19</v>
      </c>
      <c r="I156" s="231"/>
      <c r="J156" s="228"/>
      <c r="K156" s="228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217</v>
      </c>
      <c r="AU156" s="236" t="s">
        <v>84</v>
      </c>
      <c r="AV156" s="13" t="s">
        <v>82</v>
      </c>
      <c r="AW156" s="13" t="s">
        <v>35</v>
      </c>
      <c r="AX156" s="13" t="s">
        <v>74</v>
      </c>
      <c r="AY156" s="236" t="s">
        <v>204</v>
      </c>
    </row>
    <row r="157" s="14" customFormat="1">
      <c r="A157" s="14"/>
      <c r="B157" s="237"/>
      <c r="C157" s="238"/>
      <c r="D157" s="220" t="s">
        <v>217</v>
      </c>
      <c r="E157" s="239" t="s">
        <v>19</v>
      </c>
      <c r="F157" s="240" t="s">
        <v>162</v>
      </c>
      <c r="G157" s="238"/>
      <c r="H157" s="241">
        <v>13.949999999999999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217</v>
      </c>
      <c r="AU157" s="247" t="s">
        <v>84</v>
      </c>
      <c r="AV157" s="14" t="s">
        <v>84</v>
      </c>
      <c r="AW157" s="14" t="s">
        <v>35</v>
      </c>
      <c r="AX157" s="14" t="s">
        <v>82</v>
      </c>
      <c r="AY157" s="247" t="s">
        <v>204</v>
      </c>
    </row>
    <row r="158" s="2" customFormat="1" ht="16.5" customHeight="1">
      <c r="A158" s="40"/>
      <c r="B158" s="41"/>
      <c r="C158" s="207" t="s">
        <v>296</v>
      </c>
      <c r="D158" s="207" t="s">
        <v>206</v>
      </c>
      <c r="E158" s="208" t="s">
        <v>297</v>
      </c>
      <c r="F158" s="209" t="s">
        <v>298</v>
      </c>
      <c r="G158" s="210" t="s">
        <v>299</v>
      </c>
      <c r="H158" s="211">
        <v>1</v>
      </c>
      <c r="I158" s="212"/>
      <c r="J158" s="213">
        <f>ROUND(I158*H158,2)</f>
        <v>0</v>
      </c>
      <c r="K158" s="209" t="s">
        <v>210</v>
      </c>
      <c r="L158" s="46"/>
      <c r="M158" s="214" t="s">
        <v>19</v>
      </c>
      <c r="N158" s="215" t="s">
        <v>45</v>
      </c>
      <c r="O158" s="86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211</v>
      </c>
      <c r="AT158" s="218" t="s">
        <v>206</v>
      </c>
      <c r="AU158" s="218" t="s">
        <v>84</v>
      </c>
      <c r="AY158" s="19" t="s">
        <v>204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82</v>
      </c>
      <c r="BK158" s="219">
        <f>ROUND(I158*H158,2)</f>
        <v>0</v>
      </c>
      <c r="BL158" s="19" t="s">
        <v>211</v>
      </c>
      <c r="BM158" s="218" t="s">
        <v>300</v>
      </c>
    </row>
    <row r="159" s="2" customFormat="1">
      <c r="A159" s="40"/>
      <c r="B159" s="41"/>
      <c r="C159" s="42"/>
      <c r="D159" s="220" t="s">
        <v>213</v>
      </c>
      <c r="E159" s="42"/>
      <c r="F159" s="221" t="s">
        <v>301</v>
      </c>
      <c r="G159" s="42"/>
      <c r="H159" s="42"/>
      <c r="I159" s="222"/>
      <c r="J159" s="42"/>
      <c r="K159" s="42"/>
      <c r="L159" s="46"/>
      <c r="M159" s="223"/>
      <c r="N159" s="224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213</v>
      </c>
      <c r="AU159" s="19" t="s">
        <v>84</v>
      </c>
    </row>
    <row r="160" s="2" customFormat="1">
      <c r="A160" s="40"/>
      <c r="B160" s="41"/>
      <c r="C160" s="42"/>
      <c r="D160" s="225" t="s">
        <v>215</v>
      </c>
      <c r="E160" s="42"/>
      <c r="F160" s="226" t="s">
        <v>302</v>
      </c>
      <c r="G160" s="42"/>
      <c r="H160" s="42"/>
      <c r="I160" s="222"/>
      <c r="J160" s="42"/>
      <c r="K160" s="42"/>
      <c r="L160" s="46"/>
      <c r="M160" s="223"/>
      <c r="N160" s="224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215</v>
      </c>
      <c r="AU160" s="19" t="s">
        <v>84</v>
      </c>
    </row>
    <row r="161" s="2" customFormat="1" ht="16.5" customHeight="1">
      <c r="A161" s="40"/>
      <c r="B161" s="41"/>
      <c r="C161" s="248" t="s">
        <v>303</v>
      </c>
      <c r="D161" s="248" t="s">
        <v>263</v>
      </c>
      <c r="E161" s="249" t="s">
        <v>304</v>
      </c>
      <c r="F161" s="250" t="s">
        <v>305</v>
      </c>
      <c r="G161" s="251" t="s">
        <v>299</v>
      </c>
      <c r="H161" s="252">
        <v>1</v>
      </c>
      <c r="I161" s="253"/>
      <c r="J161" s="254">
        <f>ROUND(I161*H161,2)</f>
        <v>0</v>
      </c>
      <c r="K161" s="250" t="s">
        <v>210</v>
      </c>
      <c r="L161" s="255"/>
      <c r="M161" s="256" t="s">
        <v>19</v>
      </c>
      <c r="N161" s="257" t="s">
        <v>45</v>
      </c>
      <c r="O161" s="86"/>
      <c r="P161" s="216">
        <f>O161*H161</f>
        <v>0</v>
      </c>
      <c r="Q161" s="216">
        <v>2.1299999999999999</v>
      </c>
      <c r="R161" s="216">
        <f>Q161*H161</f>
        <v>2.1299999999999999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256</v>
      </c>
      <c r="AT161" s="218" t="s">
        <v>263</v>
      </c>
      <c r="AU161" s="218" t="s">
        <v>84</v>
      </c>
      <c r="AY161" s="19" t="s">
        <v>204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82</v>
      </c>
      <c r="BK161" s="219">
        <f>ROUND(I161*H161,2)</f>
        <v>0</v>
      </c>
      <c r="BL161" s="19" t="s">
        <v>211</v>
      </c>
      <c r="BM161" s="218" t="s">
        <v>306</v>
      </c>
    </row>
    <row r="162" s="2" customFormat="1">
      <c r="A162" s="40"/>
      <c r="B162" s="41"/>
      <c r="C162" s="42"/>
      <c r="D162" s="220" t="s">
        <v>213</v>
      </c>
      <c r="E162" s="42"/>
      <c r="F162" s="221" t="s">
        <v>305</v>
      </c>
      <c r="G162" s="42"/>
      <c r="H162" s="42"/>
      <c r="I162" s="222"/>
      <c r="J162" s="42"/>
      <c r="K162" s="42"/>
      <c r="L162" s="46"/>
      <c r="M162" s="223"/>
      <c r="N162" s="224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213</v>
      </c>
      <c r="AU162" s="19" t="s">
        <v>84</v>
      </c>
    </row>
    <row r="163" s="12" customFormat="1" ht="22.8" customHeight="1">
      <c r="A163" s="12"/>
      <c r="B163" s="191"/>
      <c r="C163" s="192"/>
      <c r="D163" s="193" t="s">
        <v>73</v>
      </c>
      <c r="E163" s="205" t="s">
        <v>211</v>
      </c>
      <c r="F163" s="205" t="s">
        <v>307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SUM(P164:P168)</f>
        <v>0</v>
      </c>
      <c r="Q163" s="199"/>
      <c r="R163" s="200">
        <f>SUM(R164:R168)</f>
        <v>0.12042</v>
      </c>
      <c r="S163" s="199"/>
      <c r="T163" s="201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82</v>
      </c>
      <c r="AT163" s="203" t="s">
        <v>73</v>
      </c>
      <c r="AU163" s="203" t="s">
        <v>82</v>
      </c>
      <c r="AY163" s="202" t="s">
        <v>204</v>
      </c>
      <c r="BK163" s="204">
        <f>SUM(BK164:BK168)</f>
        <v>0</v>
      </c>
    </row>
    <row r="164" s="2" customFormat="1" ht="16.5" customHeight="1">
      <c r="A164" s="40"/>
      <c r="B164" s="41"/>
      <c r="C164" s="207" t="s">
        <v>308</v>
      </c>
      <c r="D164" s="207" t="s">
        <v>206</v>
      </c>
      <c r="E164" s="208" t="s">
        <v>309</v>
      </c>
      <c r="F164" s="209" t="s">
        <v>310</v>
      </c>
      <c r="G164" s="210" t="s">
        <v>299</v>
      </c>
      <c r="H164" s="211">
        <v>1</v>
      </c>
      <c r="I164" s="212"/>
      <c r="J164" s="213">
        <f>ROUND(I164*H164,2)</f>
        <v>0</v>
      </c>
      <c r="K164" s="209" t="s">
        <v>210</v>
      </c>
      <c r="L164" s="46"/>
      <c r="M164" s="214" t="s">
        <v>19</v>
      </c>
      <c r="N164" s="215" t="s">
        <v>45</v>
      </c>
      <c r="O164" s="86"/>
      <c r="P164" s="216">
        <f>O164*H164</f>
        <v>0</v>
      </c>
      <c r="Q164" s="216">
        <v>0.087419999999999998</v>
      </c>
      <c r="R164" s="216">
        <f>Q164*H164</f>
        <v>0.087419999999999998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211</v>
      </c>
      <c r="AT164" s="218" t="s">
        <v>206</v>
      </c>
      <c r="AU164" s="218" t="s">
        <v>84</v>
      </c>
      <c r="AY164" s="19" t="s">
        <v>204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82</v>
      </c>
      <c r="BK164" s="219">
        <f>ROUND(I164*H164,2)</f>
        <v>0</v>
      </c>
      <c r="BL164" s="19" t="s">
        <v>211</v>
      </c>
      <c r="BM164" s="218" t="s">
        <v>311</v>
      </c>
    </row>
    <row r="165" s="2" customFormat="1">
      <c r="A165" s="40"/>
      <c r="B165" s="41"/>
      <c r="C165" s="42"/>
      <c r="D165" s="220" t="s">
        <v>213</v>
      </c>
      <c r="E165" s="42"/>
      <c r="F165" s="221" t="s">
        <v>312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213</v>
      </c>
      <c r="AU165" s="19" t="s">
        <v>84</v>
      </c>
    </row>
    <row r="166" s="2" customFormat="1">
      <c r="A166" s="40"/>
      <c r="B166" s="41"/>
      <c r="C166" s="42"/>
      <c r="D166" s="225" t="s">
        <v>215</v>
      </c>
      <c r="E166" s="42"/>
      <c r="F166" s="226" t="s">
        <v>313</v>
      </c>
      <c r="G166" s="42"/>
      <c r="H166" s="42"/>
      <c r="I166" s="222"/>
      <c r="J166" s="42"/>
      <c r="K166" s="42"/>
      <c r="L166" s="46"/>
      <c r="M166" s="223"/>
      <c r="N166" s="224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215</v>
      </c>
      <c r="AU166" s="19" t="s">
        <v>84</v>
      </c>
    </row>
    <row r="167" s="2" customFormat="1" ht="16.5" customHeight="1">
      <c r="A167" s="40"/>
      <c r="B167" s="41"/>
      <c r="C167" s="248" t="s">
        <v>314</v>
      </c>
      <c r="D167" s="248" t="s">
        <v>263</v>
      </c>
      <c r="E167" s="249" t="s">
        <v>315</v>
      </c>
      <c r="F167" s="250" t="s">
        <v>316</v>
      </c>
      <c r="G167" s="251" t="s">
        <v>299</v>
      </c>
      <c r="H167" s="252">
        <v>1</v>
      </c>
      <c r="I167" s="253"/>
      <c r="J167" s="254">
        <f>ROUND(I167*H167,2)</f>
        <v>0</v>
      </c>
      <c r="K167" s="250" t="s">
        <v>210</v>
      </c>
      <c r="L167" s="255"/>
      <c r="M167" s="256" t="s">
        <v>19</v>
      </c>
      <c r="N167" s="257" t="s">
        <v>45</v>
      </c>
      <c r="O167" s="86"/>
      <c r="P167" s="216">
        <f>O167*H167</f>
        <v>0</v>
      </c>
      <c r="Q167" s="216">
        <v>0.033000000000000002</v>
      </c>
      <c r="R167" s="216">
        <f>Q167*H167</f>
        <v>0.033000000000000002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256</v>
      </c>
      <c r="AT167" s="218" t="s">
        <v>263</v>
      </c>
      <c r="AU167" s="218" t="s">
        <v>84</v>
      </c>
      <c r="AY167" s="19" t="s">
        <v>204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82</v>
      </c>
      <c r="BK167" s="219">
        <f>ROUND(I167*H167,2)</f>
        <v>0</v>
      </c>
      <c r="BL167" s="19" t="s">
        <v>211</v>
      </c>
      <c r="BM167" s="218" t="s">
        <v>317</v>
      </c>
    </row>
    <row r="168" s="2" customFormat="1">
      <c r="A168" s="40"/>
      <c r="B168" s="41"/>
      <c r="C168" s="42"/>
      <c r="D168" s="220" t="s">
        <v>213</v>
      </c>
      <c r="E168" s="42"/>
      <c r="F168" s="221" t="s">
        <v>316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213</v>
      </c>
      <c r="AU168" s="19" t="s">
        <v>84</v>
      </c>
    </row>
    <row r="169" s="12" customFormat="1" ht="22.8" customHeight="1">
      <c r="A169" s="12"/>
      <c r="B169" s="191"/>
      <c r="C169" s="192"/>
      <c r="D169" s="193" t="s">
        <v>73</v>
      </c>
      <c r="E169" s="205" t="s">
        <v>233</v>
      </c>
      <c r="F169" s="205" t="s">
        <v>318</v>
      </c>
      <c r="G169" s="192"/>
      <c r="H169" s="192"/>
      <c r="I169" s="195"/>
      <c r="J169" s="206">
        <f>BK169</f>
        <v>0</v>
      </c>
      <c r="K169" s="192"/>
      <c r="L169" s="197"/>
      <c r="M169" s="198"/>
      <c r="N169" s="199"/>
      <c r="O169" s="199"/>
      <c r="P169" s="200">
        <f>SUM(P170:P262)</f>
        <v>0</v>
      </c>
      <c r="Q169" s="199"/>
      <c r="R169" s="200">
        <f>SUM(R170:R262)</f>
        <v>53.496499800000009</v>
      </c>
      <c r="S169" s="199"/>
      <c r="T169" s="201">
        <f>SUM(T170:T262)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2" t="s">
        <v>82</v>
      </c>
      <c r="AT169" s="203" t="s">
        <v>73</v>
      </c>
      <c r="AU169" s="203" t="s">
        <v>82</v>
      </c>
      <c r="AY169" s="202" t="s">
        <v>204</v>
      </c>
      <c r="BK169" s="204">
        <f>SUM(BK170:BK262)</f>
        <v>0</v>
      </c>
    </row>
    <row r="170" s="2" customFormat="1" ht="16.5" customHeight="1">
      <c r="A170" s="40"/>
      <c r="B170" s="41"/>
      <c r="C170" s="207" t="s">
        <v>319</v>
      </c>
      <c r="D170" s="207" t="s">
        <v>206</v>
      </c>
      <c r="E170" s="208" t="s">
        <v>320</v>
      </c>
      <c r="F170" s="209" t="s">
        <v>321</v>
      </c>
      <c r="G170" s="210" t="s">
        <v>209</v>
      </c>
      <c r="H170" s="211">
        <v>412.72000000000003</v>
      </c>
      <c r="I170" s="212"/>
      <c r="J170" s="213">
        <f>ROUND(I170*H170,2)</f>
        <v>0</v>
      </c>
      <c r="K170" s="209" t="s">
        <v>210</v>
      </c>
      <c r="L170" s="46"/>
      <c r="M170" s="214" t="s">
        <v>19</v>
      </c>
      <c r="N170" s="215" t="s">
        <v>45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211</v>
      </c>
      <c r="AT170" s="218" t="s">
        <v>206</v>
      </c>
      <c r="AU170" s="218" t="s">
        <v>84</v>
      </c>
      <c r="AY170" s="19" t="s">
        <v>204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82</v>
      </c>
      <c r="BK170" s="219">
        <f>ROUND(I170*H170,2)</f>
        <v>0</v>
      </c>
      <c r="BL170" s="19" t="s">
        <v>211</v>
      </c>
      <c r="BM170" s="218" t="s">
        <v>322</v>
      </c>
    </row>
    <row r="171" s="2" customFormat="1">
      <c r="A171" s="40"/>
      <c r="B171" s="41"/>
      <c r="C171" s="42"/>
      <c r="D171" s="220" t="s">
        <v>213</v>
      </c>
      <c r="E171" s="42"/>
      <c r="F171" s="221" t="s">
        <v>323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213</v>
      </c>
      <c r="AU171" s="19" t="s">
        <v>84</v>
      </c>
    </row>
    <row r="172" s="2" customFormat="1">
      <c r="A172" s="40"/>
      <c r="B172" s="41"/>
      <c r="C172" s="42"/>
      <c r="D172" s="225" t="s">
        <v>215</v>
      </c>
      <c r="E172" s="42"/>
      <c r="F172" s="226" t="s">
        <v>324</v>
      </c>
      <c r="G172" s="42"/>
      <c r="H172" s="42"/>
      <c r="I172" s="222"/>
      <c r="J172" s="42"/>
      <c r="K172" s="42"/>
      <c r="L172" s="46"/>
      <c r="M172" s="223"/>
      <c r="N172" s="224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215</v>
      </c>
      <c r="AU172" s="19" t="s">
        <v>84</v>
      </c>
    </row>
    <row r="173" s="13" customFormat="1">
      <c r="A173" s="13"/>
      <c r="B173" s="227"/>
      <c r="C173" s="228"/>
      <c r="D173" s="220" t="s">
        <v>217</v>
      </c>
      <c r="E173" s="229" t="s">
        <v>19</v>
      </c>
      <c r="F173" s="230" t="s">
        <v>218</v>
      </c>
      <c r="G173" s="228"/>
      <c r="H173" s="229" t="s">
        <v>19</v>
      </c>
      <c r="I173" s="231"/>
      <c r="J173" s="228"/>
      <c r="K173" s="228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217</v>
      </c>
      <c r="AU173" s="236" t="s">
        <v>84</v>
      </c>
      <c r="AV173" s="13" t="s">
        <v>82</v>
      </c>
      <c r="AW173" s="13" t="s">
        <v>35</v>
      </c>
      <c r="AX173" s="13" t="s">
        <v>74</v>
      </c>
      <c r="AY173" s="236" t="s">
        <v>204</v>
      </c>
    </row>
    <row r="174" s="13" customFormat="1">
      <c r="A174" s="13"/>
      <c r="B174" s="227"/>
      <c r="C174" s="228"/>
      <c r="D174" s="220" t="s">
        <v>217</v>
      </c>
      <c r="E174" s="229" t="s">
        <v>19</v>
      </c>
      <c r="F174" s="230" t="s">
        <v>325</v>
      </c>
      <c r="G174" s="228"/>
      <c r="H174" s="229" t="s">
        <v>19</v>
      </c>
      <c r="I174" s="231"/>
      <c r="J174" s="228"/>
      <c r="K174" s="228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217</v>
      </c>
      <c r="AU174" s="236" t="s">
        <v>84</v>
      </c>
      <c r="AV174" s="13" t="s">
        <v>82</v>
      </c>
      <c r="AW174" s="13" t="s">
        <v>35</v>
      </c>
      <c r="AX174" s="13" t="s">
        <v>74</v>
      </c>
      <c r="AY174" s="236" t="s">
        <v>204</v>
      </c>
    </row>
    <row r="175" s="14" customFormat="1">
      <c r="A175" s="14"/>
      <c r="B175" s="237"/>
      <c r="C175" s="238"/>
      <c r="D175" s="220" t="s">
        <v>217</v>
      </c>
      <c r="E175" s="239" t="s">
        <v>19</v>
      </c>
      <c r="F175" s="240" t="s">
        <v>153</v>
      </c>
      <c r="G175" s="238"/>
      <c r="H175" s="241">
        <v>412.72000000000003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217</v>
      </c>
      <c r="AU175" s="247" t="s">
        <v>84</v>
      </c>
      <c r="AV175" s="14" t="s">
        <v>84</v>
      </c>
      <c r="AW175" s="14" t="s">
        <v>35</v>
      </c>
      <c r="AX175" s="14" t="s">
        <v>82</v>
      </c>
      <c r="AY175" s="247" t="s">
        <v>204</v>
      </c>
    </row>
    <row r="176" s="2" customFormat="1" ht="16.5" customHeight="1">
      <c r="A176" s="40"/>
      <c r="B176" s="41"/>
      <c r="C176" s="207" t="s">
        <v>326</v>
      </c>
      <c r="D176" s="207" t="s">
        <v>206</v>
      </c>
      <c r="E176" s="208" t="s">
        <v>327</v>
      </c>
      <c r="F176" s="209" t="s">
        <v>328</v>
      </c>
      <c r="G176" s="210" t="s">
        <v>209</v>
      </c>
      <c r="H176" s="211">
        <v>392.68000000000001</v>
      </c>
      <c r="I176" s="212"/>
      <c r="J176" s="213">
        <f>ROUND(I176*H176,2)</f>
        <v>0</v>
      </c>
      <c r="K176" s="209" t="s">
        <v>210</v>
      </c>
      <c r="L176" s="46"/>
      <c r="M176" s="214" t="s">
        <v>19</v>
      </c>
      <c r="N176" s="215" t="s">
        <v>45</v>
      </c>
      <c r="O176" s="86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211</v>
      </c>
      <c r="AT176" s="218" t="s">
        <v>206</v>
      </c>
      <c r="AU176" s="218" t="s">
        <v>84</v>
      </c>
      <c r="AY176" s="19" t="s">
        <v>204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82</v>
      </c>
      <c r="BK176" s="219">
        <f>ROUND(I176*H176,2)</f>
        <v>0</v>
      </c>
      <c r="BL176" s="19" t="s">
        <v>211</v>
      </c>
      <c r="BM176" s="218" t="s">
        <v>329</v>
      </c>
    </row>
    <row r="177" s="2" customFormat="1">
      <c r="A177" s="40"/>
      <c r="B177" s="41"/>
      <c r="C177" s="42"/>
      <c r="D177" s="220" t="s">
        <v>213</v>
      </c>
      <c r="E177" s="42"/>
      <c r="F177" s="221" t="s">
        <v>330</v>
      </c>
      <c r="G177" s="42"/>
      <c r="H177" s="42"/>
      <c r="I177" s="222"/>
      <c r="J177" s="42"/>
      <c r="K177" s="42"/>
      <c r="L177" s="46"/>
      <c r="M177" s="223"/>
      <c r="N177" s="224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213</v>
      </c>
      <c r="AU177" s="19" t="s">
        <v>84</v>
      </c>
    </row>
    <row r="178" s="2" customFormat="1">
      <c r="A178" s="40"/>
      <c r="B178" s="41"/>
      <c r="C178" s="42"/>
      <c r="D178" s="225" t="s">
        <v>215</v>
      </c>
      <c r="E178" s="42"/>
      <c r="F178" s="226" t="s">
        <v>331</v>
      </c>
      <c r="G178" s="42"/>
      <c r="H178" s="42"/>
      <c r="I178" s="222"/>
      <c r="J178" s="42"/>
      <c r="K178" s="42"/>
      <c r="L178" s="46"/>
      <c r="M178" s="223"/>
      <c r="N178" s="224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215</v>
      </c>
      <c r="AU178" s="19" t="s">
        <v>84</v>
      </c>
    </row>
    <row r="179" s="2" customFormat="1">
      <c r="A179" s="40"/>
      <c r="B179" s="41"/>
      <c r="C179" s="42"/>
      <c r="D179" s="220" t="s">
        <v>286</v>
      </c>
      <c r="E179" s="42"/>
      <c r="F179" s="258" t="s">
        <v>332</v>
      </c>
      <c r="G179" s="42"/>
      <c r="H179" s="42"/>
      <c r="I179" s="222"/>
      <c r="J179" s="42"/>
      <c r="K179" s="42"/>
      <c r="L179" s="46"/>
      <c r="M179" s="223"/>
      <c r="N179" s="224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286</v>
      </c>
      <c r="AU179" s="19" t="s">
        <v>84</v>
      </c>
    </row>
    <row r="180" s="13" customFormat="1">
      <c r="A180" s="13"/>
      <c r="B180" s="227"/>
      <c r="C180" s="228"/>
      <c r="D180" s="220" t="s">
        <v>217</v>
      </c>
      <c r="E180" s="229" t="s">
        <v>19</v>
      </c>
      <c r="F180" s="230" t="s">
        <v>218</v>
      </c>
      <c r="G180" s="228"/>
      <c r="H180" s="229" t="s">
        <v>19</v>
      </c>
      <c r="I180" s="231"/>
      <c r="J180" s="228"/>
      <c r="K180" s="228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217</v>
      </c>
      <c r="AU180" s="236" t="s">
        <v>84</v>
      </c>
      <c r="AV180" s="13" t="s">
        <v>82</v>
      </c>
      <c r="AW180" s="13" t="s">
        <v>35</v>
      </c>
      <c r="AX180" s="13" t="s">
        <v>74</v>
      </c>
      <c r="AY180" s="236" t="s">
        <v>204</v>
      </c>
    </row>
    <row r="181" s="13" customFormat="1">
      <c r="A181" s="13"/>
      <c r="B181" s="227"/>
      <c r="C181" s="228"/>
      <c r="D181" s="220" t="s">
        <v>217</v>
      </c>
      <c r="E181" s="229" t="s">
        <v>19</v>
      </c>
      <c r="F181" s="230" t="s">
        <v>333</v>
      </c>
      <c r="G181" s="228"/>
      <c r="H181" s="229" t="s">
        <v>19</v>
      </c>
      <c r="I181" s="231"/>
      <c r="J181" s="228"/>
      <c r="K181" s="228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217</v>
      </c>
      <c r="AU181" s="236" t="s">
        <v>84</v>
      </c>
      <c r="AV181" s="13" t="s">
        <v>82</v>
      </c>
      <c r="AW181" s="13" t="s">
        <v>35</v>
      </c>
      <c r="AX181" s="13" t="s">
        <v>74</v>
      </c>
      <c r="AY181" s="236" t="s">
        <v>204</v>
      </c>
    </row>
    <row r="182" s="14" customFormat="1">
      <c r="A182" s="14"/>
      <c r="B182" s="237"/>
      <c r="C182" s="238"/>
      <c r="D182" s="220" t="s">
        <v>217</v>
      </c>
      <c r="E182" s="239" t="s">
        <v>19</v>
      </c>
      <c r="F182" s="240" t="s">
        <v>134</v>
      </c>
      <c r="G182" s="238"/>
      <c r="H182" s="241">
        <v>392.68000000000001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217</v>
      </c>
      <c r="AU182" s="247" t="s">
        <v>84</v>
      </c>
      <c r="AV182" s="14" t="s">
        <v>84</v>
      </c>
      <c r="AW182" s="14" t="s">
        <v>35</v>
      </c>
      <c r="AX182" s="14" t="s">
        <v>82</v>
      </c>
      <c r="AY182" s="247" t="s">
        <v>204</v>
      </c>
    </row>
    <row r="183" s="2" customFormat="1" ht="16.5" customHeight="1">
      <c r="A183" s="40"/>
      <c r="B183" s="41"/>
      <c r="C183" s="207" t="s">
        <v>7</v>
      </c>
      <c r="D183" s="207" t="s">
        <v>206</v>
      </c>
      <c r="E183" s="208" t="s">
        <v>334</v>
      </c>
      <c r="F183" s="209" t="s">
        <v>328</v>
      </c>
      <c r="G183" s="210" t="s">
        <v>209</v>
      </c>
      <c r="H183" s="211">
        <v>392.68000000000001</v>
      </c>
      <c r="I183" s="212"/>
      <c r="J183" s="213">
        <f>ROUND(I183*H183,2)</f>
        <v>0</v>
      </c>
      <c r="K183" s="209" t="s">
        <v>210</v>
      </c>
      <c r="L183" s="46"/>
      <c r="M183" s="214" t="s">
        <v>19</v>
      </c>
      <c r="N183" s="215" t="s">
        <v>45</v>
      </c>
      <c r="O183" s="86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211</v>
      </c>
      <c r="AT183" s="218" t="s">
        <v>206</v>
      </c>
      <c r="AU183" s="218" t="s">
        <v>84</v>
      </c>
      <c r="AY183" s="19" t="s">
        <v>204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82</v>
      </c>
      <c r="BK183" s="219">
        <f>ROUND(I183*H183,2)</f>
        <v>0</v>
      </c>
      <c r="BL183" s="19" t="s">
        <v>211</v>
      </c>
      <c r="BM183" s="218" t="s">
        <v>335</v>
      </c>
    </row>
    <row r="184" s="2" customFormat="1">
      <c r="A184" s="40"/>
      <c r="B184" s="41"/>
      <c r="C184" s="42"/>
      <c r="D184" s="220" t="s">
        <v>213</v>
      </c>
      <c r="E184" s="42"/>
      <c r="F184" s="221" t="s">
        <v>330</v>
      </c>
      <c r="G184" s="42"/>
      <c r="H184" s="42"/>
      <c r="I184" s="222"/>
      <c r="J184" s="42"/>
      <c r="K184" s="42"/>
      <c r="L184" s="46"/>
      <c r="M184" s="223"/>
      <c r="N184" s="224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213</v>
      </c>
      <c r="AU184" s="19" t="s">
        <v>84</v>
      </c>
    </row>
    <row r="185" s="2" customFormat="1">
      <c r="A185" s="40"/>
      <c r="B185" s="41"/>
      <c r="C185" s="42"/>
      <c r="D185" s="225" t="s">
        <v>215</v>
      </c>
      <c r="E185" s="42"/>
      <c r="F185" s="226" t="s">
        <v>336</v>
      </c>
      <c r="G185" s="42"/>
      <c r="H185" s="42"/>
      <c r="I185" s="222"/>
      <c r="J185" s="42"/>
      <c r="K185" s="42"/>
      <c r="L185" s="46"/>
      <c r="M185" s="223"/>
      <c r="N185" s="224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215</v>
      </c>
      <c r="AU185" s="19" t="s">
        <v>84</v>
      </c>
    </row>
    <row r="186" s="2" customFormat="1">
      <c r="A186" s="40"/>
      <c r="B186" s="41"/>
      <c r="C186" s="42"/>
      <c r="D186" s="220" t="s">
        <v>286</v>
      </c>
      <c r="E186" s="42"/>
      <c r="F186" s="258" t="s">
        <v>337</v>
      </c>
      <c r="G186" s="42"/>
      <c r="H186" s="42"/>
      <c r="I186" s="222"/>
      <c r="J186" s="42"/>
      <c r="K186" s="42"/>
      <c r="L186" s="46"/>
      <c r="M186" s="223"/>
      <c r="N186" s="224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286</v>
      </c>
      <c r="AU186" s="19" t="s">
        <v>84</v>
      </c>
    </row>
    <row r="187" s="13" customFormat="1">
      <c r="A187" s="13"/>
      <c r="B187" s="227"/>
      <c r="C187" s="228"/>
      <c r="D187" s="220" t="s">
        <v>217</v>
      </c>
      <c r="E187" s="229" t="s">
        <v>19</v>
      </c>
      <c r="F187" s="230" t="s">
        <v>218</v>
      </c>
      <c r="G187" s="228"/>
      <c r="H187" s="229" t="s">
        <v>19</v>
      </c>
      <c r="I187" s="231"/>
      <c r="J187" s="228"/>
      <c r="K187" s="228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217</v>
      </c>
      <c r="AU187" s="236" t="s">
        <v>84</v>
      </c>
      <c r="AV187" s="13" t="s">
        <v>82</v>
      </c>
      <c r="AW187" s="13" t="s">
        <v>35</v>
      </c>
      <c r="AX187" s="13" t="s">
        <v>74</v>
      </c>
      <c r="AY187" s="236" t="s">
        <v>204</v>
      </c>
    </row>
    <row r="188" s="13" customFormat="1">
      <c r="A188" s="13"/>
      <c r="B188" s="227"/>
      <c r="C188" s="228"/>
      <c r="D188" s="220" t="s">
        <v>217</v>
      </c>
      <c r="E188" s="229" t="s">
        <v>19</v>
      </c>
      <c r="F188" s="230" t="s">
        <v>333</v>
      </c>
      <c r="G188" s="228"/>
      <c r="H188" s="229" t="s">
        <v>19</v>
      </c>
      <c r="I188" s="231"/>
      <c r="J188" s="228"/>
      <c r="K188" s="228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217</v>
      </c>
      <c r="AU188" s="236" t="s">
        <v>84</v>
      </c>
      <c r="AV188" s="13" t="s">
        <v>82</v>
      </c>
      <c r="AW188" s="13" t="s">
        <v>35</v>
      </c>
      <c r="AX188" s="13" t="s">
        <v>74</v>
      </c>
      <c r="AY188" s="236" t="s">
        <v>204</v>
      </c>
    </row>
    <row r="189" s="14" customFormat="1">
      <c r="A189" s="14"/>
      <c r="B189" s="237"/>
      <c r="C189" s="238"/>
      <c r="D189" s="220" t="s">
        <v>217</v>
      </c>
      <c r="E189" s="239" t="s">
        <v>19</v>
      </c>
      <c r="F189" s="240" t="s">
        <v>134</v>
      </c>
      <c r="G189" s="238"/>
      <c r="H189" s="241">
        <v>392.68000000000001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217</v>
      </c>
      <c r="AU189" s="247" t="s">
        <v>84</v>
      </c>
      <c r="AV189" s="14" t="s">
        <v>84</v>
      </c>
      <c r="AW189" s="14" t="s">
        <v>35</v>
      </c>
      <c r="AX189" s="14" t="s">
        <v>82</v>
      </c>
      <c r="AY189" s="247" t="s">
        <v>204</v>
      </c>
    </row>
    <row r="190" s="2" customFormat="1" ht="16.5" customHeight="1">
      <c r="A190" s="40"/>
      <c r="B190" s="41"/>
      <c r="C190" s="207" t="s">
        <v>338</v>
      </c>
      <c r="D190" s="207" t="s">
        <v>206</v>
      </c>
      <c r="E190" s="208" t="s">
        <v>339</v>
      </c>
      <c r="F190" s="209" t="s">
        <v>340</v>
      </c>
      <c r="G190" s="210" t="s">
        <v>209</v>
      </c>
      <c r="H190" s="211">
        <v>34.18</v>
      </c>
      <c r="I190" s="212"/>
      <c r="J190" s="213">
        <f>ROUND(I190*H190,2)</f>
        <v>0</v>
      </c>
      <c r="K190" s="209" t="s">
        <v>210</v>
      </c>
      <c r="L190" s="46"/>
      <c r="M190" s="214" t="s">
        <v>19</v>
      </c>
      <c r="N190" s="215" t="s">
        <v>45</v>
      </c>
      <c r="O190" s="86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211</v>
      </c>
      <c r="AT190" s="218" t="s">
        <v>206</v>
      </c>
      <c r="AU190" s="218" t="s">
        <v>84</v>
      </c>
      <c r="AY190" s="19" t="s">
        <v>204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82</v>
      </c>
      <c r="BK190" s="219">
        <f>ROUND(I190*H190,2)</f>
        <v>0</v>
      </c>
      <c r="BL190" s="19" t="s">
        <v>211</v>
      </c>
      <c r="BM190" s="218" t="s">
        <v>341</v>
      </c>
    </row>
    <row r="191" s="2" customFormat="1">
      <c r="A191" s="40"/>
      <c r="B191" s="41"/>
      <c r="C191" s="42"/>
      <c r="D191" s="220" t="s">
        <v>213</v>
      </c>
      <c r="E191" s="42"/>
      <c r="F191" s="221" t="s">
        <v>342</v>
      </c>
      <c r="G191" s="42"/>
      <c r="H191" s="42"/>
      <c r="I191" s="222"/>
      <c r="J191" s="42"/>
      <c r="K191" s="42"/>
      <c r="L191" s="46"/>
      <c r="M191" s="223"/>
      <c r="N191" s="224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213</v>
      </c>
      <c r="AU191" s="19" t="s">
        <v>84</v>
      </c>
    </row>
    <row r="192" s="2" customFormat="1">
      <c r="A192" s="40"/>
      <c r="B192" s="41"/>
      <c r="C192" s="42"/>
      <c r="D192" s="225" t="s">
        <v>215</v>
      </c>
      <c r="E192" s="42"/>
      <c r="F192" s="226" t="s">
        <v>343</v>
      </c>
      <c r="G192" s="42"/>
      <c r="H192" s="42"/>
      <c r="I192" s="222"/>
      <c r="J192" s="42"/>
      <c r="K192" s="42"/>
      <c r="L192" s="46"/>
      <c r="M192" s="223"/>
      <c r="N192" s="224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215</v>
      </c>
      <c r="AU192" s="19" t="s">
        <v>84</v>
      </c>
    </row>
    <row r="193" s="2" customFormat="1">
      <c r="A193" s="40"/>
      <c r="B193" s="41"/>
      <c r="C193" s="42"/>
      <c r="D193" s="220" t="s">
        <v>286</v>
      </c>
      <c r="E193" s="42"/>
      <c r="F193" s="258" t="s">
        <v>344</v>
      </c>
      <c r="G193" s="42"/>
      <c r="H193" s="42"/>
      <c r="I193" s="222"/>
      <c r="J193" s="42"/>
      <c r="K193" s="42"/>
      <c r="L193" s="46"/>
      <c r="M193" s="223"/>
      <c r="N193" s="224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286</v>
      </c>
      <c r="AU193" s="19" t="s">
        <v>84</v>
      </c>
    </row>
    <row r="194" s="13" customFormat="1">
      <c r="A194" s="13"/>
      <c r="B194" s="227"/>
      <c r="C194" s="228"/>
      <c r="D194" s="220" t="s">
        <v>217</v>
      </c>
      <c r="E194" s="229" t="s">
        <v>19</v>
      </c>
      <c r="F194" s="230" t="s">
        <v>218</v>
      </c>
      <c r="G194" s="228"/>
      <c r="H194" s="229" t="s">
        <v>19</v>
      </c>
      <c r="I194" s="231"/>
      <c r="J194" s="228"/>
      <c r="K194" s="228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217</v>
      </c>
      <c r="AU194" s="236" t="s">
        <v>84</v>
      </c>
      <c r="AV194" s="13" t="s">
        <v>82</v>
      </c>
      <c r="AW194" s="13" t="s">
        <v>35</v>
      </c>
      <c r="AX194" s="13" t="s">
        <v>74</v>
      </c>
      <c r="AY194" s="236" t="s">
        <v>204</v>
      </c>
    </row>
    <row r="195" s="13" customFormat="1">
      <c r="A195" s="13"/>
      <c r="B195" s="227"/>
      <c r="C195" s="228"/>
      <c r="D195" s="220" t="s">
        <v>217</v>
      </c>
      <c r="E195" s="229" t="s">
        <v>19</v>
      </c>
      <c r="F195" s="230" t="s">
        <v>345</v>
      </c>
      <c r="G195" s="228"/>
      <c r="H195" s="229" t="s">
        <v>19</v>
      </c>
      <c r="I195" s="231"/>
      <c r="J195" s="228"/>
      <c r="K195" s="228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217</v>
      </c>
      <c r="AU195" s="236" t="s">
        <v>84</v>
      </c>
      <c r="AV195" s="13" t="s">
        <v>82</v>
      </c>
      <c r="AW195" s="13" t="s">
        <v>35</v>
      </c>
      <c r="AX195" s="13" t="s">
        <v>74</v>
      </c>
      <c r="AY195" s="236" t="s">
        <v>204</v>
      </c>
    </row>
    <row r="196" s="14" customFormat="1">
      <c r="A196" s="14"/>
      <c r="B196" s="237"/>
      <c r="C196" s="238"/>
      <c r="D196" s="220" t="s">
        <v>217</v>
      </c>
      <c r="E196" s="239" t="s">
        <v>19</v>
      </c>
      <c r="F196" s="240" t="s">
        <v>140</v>
      </c>
      <c r="G196" s="238"/>
      <c r="H196" s="241">
        <v>34.18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217</v>
      </c>
      <c r="AU196" s="247" t="s">
        <v>84</v>
      </c>
      <c r="AV196" s="14" t="s">
        <v>84</v>
      </c>
      <c r="AW196" s="14" t="s">
        <v>35</v>
      </c>
      <c r="AX196" s="14" t="s">
        <v>82</v>
      </c>
      <c r="AY196" s="247" t="s">
        <v>204</v>
      </c>
    </row>
    <row r="197" s="2" customFormat="1" ht="16.5" customHeight="1">
      <c r="A197" s="40"/>
      <c r="B197" s="41"/>
      <c r="C197" s="207" t="s">
        <v>346</v>
      </c>
      <c r="D197" s="207" t="s">
        <v>206</v>
      </c>
      <c r="E197" s="208" t="s">
        <v>347</v>
      </c>
      <c r="F197" s="209" t="s">
        <v>348</v>
      </c>
      <c r="G197" s="210" t="s">
        <v>209</v>
      </c>
      <c r="H197" s="211">
        <v>295.50999999999999</v>
      </c>
      <c r="I197" s="212"/>
      <c r="J197" s="213">
        <f>ROUND(I197*H197,2)</f>
        <v>0</v>
      </c>
      <c r="K197" s="209" t="s">
        <v>210</v>
      </c>
      <c r="L197" s="46"/>
      <c r="M197" s="214" t="s">
        <v>19</v>
      </c>
      <c r="N197" s="215" t="s">
        <v>45</v>
      </c>
      <c r="O197" s="86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8" t="s">
        <v>211</v>
      </c>
      <c r="AT197" s="218" t="s">
        <v>206</v>
      </c>
      <c r="AU197" s="218" t="s">
        <v>84</v>
      </c>
      <c r="AY197" s="19" t="s">
        <v>204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9" t="s">
        <v>82</v>
      </c>
      <c r="BK197" s="219">
        <f>ROUND(I197*H197,2)</f>
        <v>0</v>
      </c>
      <c r="BL197" s="19" t="s">
        <v>211</v>
      </c>
      <c r="BM197" s="218" t="s">
        <v>349</v>
      </c>
    </row>
    <row r="198" s="2" customFormat="1">
      <c r="A198" s="40"/>
      <c r="B198" s="41"/>
      <c r="C198" s="42"/>
      <c r="D198" s="220" t="s">
        <v>213</v>
      </c>
      <c r="E198" s="42"/>
      <c r="F198" s="221" t="s">
        <v>350</v>
      </c>
      <c r="G198" s="42"/>
      <c r="H198" s="42"/>
      <c r="I198" s="222"/>
      <c r="J198" s="42"/>
      <c r="K198" s="42"/>
      <c r="L198" s="46"/>
      <c r="M198" s="223"/>
      <c r="N198" s="224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213</v>
      </c>
      <c r="AU198" s="19" t="s">
        <v>84</v>
      </c>
    </row>
    <row r="199" s="2" customFormat="1">
      <c r="A199" s="40"/>
      <c r="B199" s="41"/>
      <c r="C199" s="42"/>
      <c r="D199" s="225" t="s">
        <v>215</v>
      </c>
      <c r="E199" s="42"/>
      <c r="F199" s="226" t="s">
        <v>351</v>
      </c>
      <c r="G199" s="42"/>
      <c r="H199" s="42"/>
      <c r="I199" s="222"/>
      <c r="J199" s="42"/>
      <c r="K199" s="42"/>
      <c r="L199" s="46"/>
      <c r="M199" s="223"/>
      <c r="N199" s="224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215</v>
      </c>
      <c r="AU199" s="19" t="s">
        <v>84</v>
      </c>
    </row>
    <row r="200" s="2" customFormat="1">
      <c r="A200" s="40"/>
      <c r="B200" s="41"/>
      <c r="C200" s="42"/>
      <c r="D200" s="220" t="s">
        <v>286</v>
      </c>
      <c r="E200" s="42"/>
      <c r="F200" s="258" t="s">
        <v>344</v>
      </c>
      <c r="G200" s="42"/>
      <c r="H200" s="42"/>
      <c r="I200" s="222"/>
      <c r="J200" s="42"/>
      <c r="K200" s="42"/>
      <c r="L200" s="46"/>
      <c r="M200" s="223"/>
      <c r="N200" s="22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286</v>
      </c>
      <c r="AU200" s="19" t="s">
        <v>84</v>
      </c>
    </row>
    <row r="201" s="13" customFormat="1">
      <c r="A201" s="13"/>
      <c r="B201" s="227"/>
      <c r="C201" s="228"/>
      <c r="D201" s="220" t="s">
        <v>217</v>
      </c>
      <c r="E201" s="229" t="s">
        <v>19</v>
      </c>
      <c r="F201" s="230" t="s">
        <v>218</v>
      </c>
      <c r="G201" s="228"/>
      <c r="H201" s="229" t="s">
        <v>19</v>
      </c>
      <c r="I201" s="231"/>
      <c r="J201" s="228"/>
      <c r="K201" s="228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217</v>
      </c>
      <c r="AU201" s="236" t="s">
        <v>84</v>
      </c>
      <c r="AV201" s="13" t="s">
        <v>82</v>
      </c>
      <c r="AW201" s="13" t="s">
        <v>35</v>
      </c>
      <c r="AX201" s="13" t="s">
        <v>74</v>
      </c>
      <c r="AY201" s="236" t="s">
        <v>204</v>
      </c>
    </row>
    <row r="202" s="13" customFormat="1">
      <c r="A202" s="13"/>
      <c r="B202" s="227"/>
      <c r="C202" s="228"/>
      <c r="D202" s="220" t="s">
        <v>217</v>
      </c>
      <c r="E202" s="229" t="s">
        <v>19</v>
      </c>
      <c r="F202" s="230" t="s">
        <v>352</v>
      </c>
      <c r="G202" s="228"/>
      <c r="H202" s="229" t="s">
        <v>19</v>
      </c>
      <c r="I202" s="231"/>
      <c r="J202" s="228"/>
      <c r="K202" s="228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217</v>
      </c>
      <c r="AU202" s="236" t="s">
        <v>84</v>
      </c>
      <c r="AV202" s="13" t="s">
        <v>82</v>
      </c>
      <c r="AW202" s="13" t="s">
        <v>35</v>
      </c>
      <c r="AX202" s="13" t="s">
        <v>74</v>
      </c>
      <c r="AY202" s="236" t="s">
        <v>204</v>
      </c>
    </row>
    <row r="203" s="14" customFormat="1">
      <c r="A203" s="14"/>
      <c r="B203" s="237"/>
      <c r="C203" s="238"/>
      <c r="D203" s="220" t="s">
        <v>217</v>
      </c>
      <c r="E203" s="239" t="s">
        <v>19</v>
      </c>
      <c r="F203" s="240" t="s">
        <v>137</v>
      </c>
      <c r="G203" s="238"/>
      <c r="H203" s="241">
        <v>295.50999999999999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7" t="s">
        <v>217</v>
      </c>
      <c r="AU203" s="247" t="s">
        <v>84</v>
      </c>
      <c r="AV203" s="14" t="s">
        <v>84</v>
      </c>
      <c r="AW203" s="14" t="s">
        <v>35</v>
      </c>
      <c r="AX203" s="14" t="s">
        <v>82</v>
      </c>
      <c r="AY203" s="247" t="s">
        <v>204</v>
      </c>
    </row>
    <row r="204" s="2" customFormat="1" ht="16.5" customHeight="1">
      <c r="A204" s="40"/>
      <c r="B204" s="41"/>
      <c r="C204" s="207" t="s">
        <v>353</v>
      </c>
      <c r="D204" s="207" t="s">
        <v>206</v>
      </c>
      <c r="E204" s="208" t="s">
        <v>354</v>
      </c>
      <c r="F204" s="209" t="s">
        <v>355</v>
      </c>
      <c r="G204" s="210" t="s">
        <v>209</v>
      </c>
      <c r="H204" s="211">
        <v>392.68000000000001</v>
      </c>
      <c r="I204" s="212"/>
      <c r="J204" s="213">
        <f>ROUND(I204*H204,2)</f>
        <v>0</v>
      </c>
      <c r="K204" s="209" t="s">
        <v>210</v>
      </c>
      <c r="L204" s="46"/>
      <c r="M204" s="214" t="s">
        <v>19</v>
      </c>
      <c r="N204" s="215" t="s">
        <v>45</v>
      </c>
      <c r="O204" s="86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211</v>
      </c>
      <c r="AT204" s="218" t="s">
        <v>206</v>
      </c>
      <c r="AU204" s="218" t="s">
        <v>84</v>
      </c>
      <c r="AY204" s="19" t="s">
        <v>204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82</v>
      </c>
      <c r="BK204" s="219">
        <f>ROUND(I204*H204,2)</f>
        <v>0</v>
      </c>
      <c r="BL204" s="19" t="s">
        <v>211</v>
      </c>
      <c r="BM204" s="218" t="s">
        <v>356</v>
      </c>
    </row>
    <row r="205" s="2" customFormat="1">
      <c r="A205" s="40"/>
      <c r="B205" s="41"/>
      <c r="C205" s="42"/>
      <c r="D205" s="220" t="s">
        <v>213</v>
      </c>
      <c r="E205" s="42"/>
      <c r="F205" s="221" t="s">
        <v>357</v>
      </c>
      <c r="G205" s="42"/>
      <c r="H205" s="42"/>
      <c r="I205" s="222"/>
      <c r="J205" s="42"/>
      <c r="K205" s="42"/>
      <c r="L205" s="46"/>
      <c r="M205" s="223"/>
      <c r="N205" s="224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213</v>
      </c>
      <c r="AU205" s="19" t="s">
        <v>84</v>
      </c>
    </row>
    <row r="206" s="2" customFormat="1">
      <c r="A206" s="40"/>
      <c r="B206" s="41"/>
      <c r="C206" s="42"/>
      <c r="D206" s="225" t="s">
        <v>215</v>
      </c>
      <c r="E206" s="42"/>
      <c r="F206" s="226" t="s">
        <v>358</v>
      </c>
      <c r="G206" s="42"/>
      <c r="H206" s="42"/>
      <c r="I206" s="222"/>
      <c r="J206" s="42"/>
      <c r="K206" s="42"/>
      <c r="L206" s="46"/>
      <c r="M206" s="223"/>
      <c r="N206" s="224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215</v>
      </c>
      <c r="AU206" s="19" t="s">
        <v>84</v>
      </c>
    </row>
    <row r="207" s="2" customFormat="1">
      <c r="A207" s="40"/>
      <c r="B207" s="41"/>
      <c r="C207" s="42"/>
      <c r="D207" s="220" t="s">
        <v>286</v>
      </c>
      <c r="E207" s="42"/>
      <c r="F207" s="258" t="s">
        <v>359</v>
      </c>
      <c r="G207" s="42"/>
      <c r="H207" s="42"/>
      <c r="I207" s="222"/>
      <c r="J207" s="42"/>
      <c r="K207" s="42"/>
      <c r="L207" s="46"/>
      <c r="M207" s="223"/>
      <c r="N207" s="224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286</v>
      </c>
      <c r="AU207" s="19" t="s">
        <v>84</v>
      </c>
    </row>
    <row r="208" s="13" customFormat="1">
      <c r="A208" s="13"/>
      <c r="B208" s="227"/>
      <c r="C208" s="228"/>
      <c r="D208" s="220" t="s">
        <v>217</v>
      </c>
      <c r="E208" s="229" t="s">
        <v>19</v>
      </c>
      <c r="F208" s="230" t="s">
        <v>218</v>
      </c>
      <c r="G208" s="228"/>
      <c r="H208" s="229" t="s">
        <v>19</v>
      </c>
      <c r="I208" s="231"/>
      <c r="J208" s="228"/>
      <c r="K208" s="228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217</v>
      </c>
      <c r="AU208" s="236" t="s">
        <v>84</v>
      </c>
      <c r="AV208" s="13" t="s">
        <v>82</v>
      </c>
      <c r="AW208" s="13" t="s">
        <v>35</v>
      </c>
      <c r="AX208" s="13" t="s">
        <v>74</v>
      </c>
      <c r="AY208" s="236" t="s">
        <v>204</v>
      </c>
    </row>
    <row r="209" s="13" customFormat="1">
      <c r="A209" s="13"/>
      <c r="B209" s="227"/>
      <c r="C209" s="228"/>
      <c r="D209" s="220" t="s">
        <v>217</v>
      </c>
      <c r="E209" s="229" t="s">
        <v>19</v>
      </c>
      <c r="F209" s="230" t="s">
        <v>333</v>
      </c>
      <c r="G209" s="228"/>
      <c r="H209" s="229" t="s">
        <v>19</v>
      </c>
      <c r="I209" s="231"/>
      <c r="J209" s="228"/>
      <c r="K209" s="228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217</v>
      </c>
      <c r="AU209" s="236" t="s">
        <v>84</v>
      </c>
      <c r="AV209" s="13" t="s">
        <v>82</v>
      </c>
      <c r="AW209" s="13" t="s">
        <v>35</v>
      </c>
      <c r="AX209" s="13" t="s">
        <v>74</v>
      </c>
      <c r="AY209" s="236" t="s">
        <v>204</v>
      </c>
    </row>
    <row r="210" s="14" customFormat="1">
      <c r="A210" s="14"/>
      <c r="B210" s="237"/>
      <c r="C210" s="238"/>
      <c r="D210" s="220" t="s">
        <v>217</v>
      </c>
      <c r="E210" s="239" t="s">
        <v>19</v>
      </c>
      <c r="F210" s="240" t="s">
        <v>134</v>
      </c>
      <c r="G210" s="238"/>
      <c r="H210" s="241">
        <v>392.68000000000001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217</v>
      </c>
      <c r="AU210" s="247" t="s">
        <v>84</v>
      </c>
      <c r="AV210" s="14" t="s">
        <v>84</v>
      </c>
      <c r="AW210" s="14" t="s">
        <v>35</v>
      </c>
      <c r="AX210" s="14" t="s">
        <v>82</v>
      </c>
      <c r="AY210" s="247" t="s">
        <v>204</v>
      </c>
    </row>
    <row r="211" s="2" customFormat="1" ht="16.5" customHeight="1">
      <c r="A211" s="40"/>
      <c r="B211" s="41"/>
      <c r="C211" s="207" t="s">
        <v>360</v>
      </c>
      <c r="D211" s="207" t="s">
        <v>206</v>
      </c>
      <c r="E211" s="208" t="s">
        <v>361</v>
      </c>
      <c r="F211" s="209" t="s">
        <v>362</v>
      </c>
      <c r="G211" s="210" t="s">
        <v>209</v>
      </c>
      <c r="H211" s="211">
        <v>30</v>
      </c>
      <c r="I211" s="212"/>
      <c r="J211" s="213">
        <f>ROUND(I211*H211,2)</f>
        <v>0</v>
      </c>
      <c r="K211" s="209" t="s">
        <v>210</v>
      </c>
      <c r="L211" s="46"/>
      <c r="M211" s="214" t="s">
        <v>19</v>
      </c>
      <c r="N211" s="215" t="s">
        <v>45</v>
      </c>
      <c r="O211" s="86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211</v>
      </c>
      <c r="AT211" s="218" t="s">
        <v>206</v>
      </c>
      <c r="AU211" s="218" t="s">
        <v>84</v>
      </c>
      <c r="AY211" s="19" t="s">
        <v>204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82</v>
      </c>
      <c r="BK211" s="219">
        <f>ROUND(I211*H211,2)</f>
        <v>0</v>
      </c>
      <c r="BL211" s="19" t="s">
        <v>211</v>
      </c>
      <c r="BM211" s="218" t="s">
        <v>363</v>
      </c>
    </row>
    <row r="212" s="2" customFormat="1">
      <c r="A212" s="40"/>
      <c r="B212" s="41"/>
      <c r="C212" s="42"/>
      <c r="D212" s="220" t="s">
        <v>213</v>
      </c>
      <c r="E212" s="42"/>
      <c r="F212" s="221" t="s">
        <v>364</v>
      </c>
      <c r="G212" s="42"/>
      <c r="H212" s="42"/>
      <c r="I212" s="222"/>
      <c r="J212" s="42"/>
      <c r="K212" s="42"/>
      <c r="L212" s="46"/>
      <c r="M212" s="223"/>
      <c r="N212" s="224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213</v>
      </c>
      <c r="AU212" s="19" t="s">
        <v>84</v>
      </c>
    </row>
    <row r="213" s="2" customFormat="1">
      <c r="A213" s="40"/>
      <c r="B213" s="41"/>
      <c r="C213" s="42"/>
      <c r="D213" s="225" t="s">
        <v>215</v>
      </c>
      <c r="E213" s="42"/>
      <c r="F213" s="226" t="s">
        <v>365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215</v>
      </c>
      <c r="AU213" s="19" t="s">
        <v>84</v>
      </c>
    </row>
    <row r="214" s="14" customFormat="1">
      <c r="A214" s="14"/>
      <c r="B214" s="237"/>
      <c r="C214" s="238"/>
      <c r="D214" s="220" t="s">
        <v>217</v>
      </c>
      <c r="E214" s="239" t="s">
        <v>19</v>
      </c>
      <c r="F214" s="240" t="s">
        <v>366</v>
      </c>
      <c r="G214" s="238"/>
      <c r="H214" s="241">
        <v>30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217</v>
      </c>
      <c r="AU214" s="247" t="s">
        <v>84</v>
      </c>
      <c r="AV214" s="14" t="s">
        <v>84</v>
      </c>
      <c r="AW214" s="14" t="s">
        <v>35</v>
      </c>
      <c r="AX214" s="14" t="s">
        <v>82</v>
      </c>
      <c r="AY214" s="247" t="s">
        <v>204</v>
      </c>
    </row>
    <row r="215" s="2" customFormat="1" ht="16.5" customHeight="1">
      <c r="A215" s="40"/>
      <c r="B215" s="41"/>
      <c r="C215" s="207" t="s">
        <v>367</v>
      </c>
      <c r="D215" s="207" t="s">
        <v>206</v>
      </c>
      <c r="E215" s="208" t="s">
        <v>368</v>
      </c>
      <c r="F215" s="209" t="s">
        <v>369</v>
      </c>
      <c r="G215" s="210" t="s">
        <v>209</v>
      </c>
      <c r="H215" s="211">
        <v>392.68000000000001</v>
      </c>
      <c r="I215" s="212"/>
      <c r="J215" s="213">
        <f>ROUND(I215*H215,2)</f>
        <v>0</v>
      </c>
      <c r="K215" s="209" t="s">
        <v>210</v>
      </c>
      <c r="L215" s="46"/>
      <c r="M215" s="214" t="s">
        <v>19</v>
      </c>
      <c r="N215" s="215" t="s">
        <v>45</v>
      </c>
      <c r="O215" s="86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8" t="s">
        <v>211</v>
      </c>
      <c r="AT215" s="218" t="s">
        <v>206</v>
      </c>
      <c r="AU215" s="218" t="s">
        <v>84</v>
      </c>
      <c r="AY215" s="19" t="s">
        <v>204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82</v>
      </c>
      <c r="BK215" s="219">
        <f>ROUND(I215*H215,2)</f>
        <v>0</v>
      </c>
      <c r="BL215" s="19" t="s">
        <v>211</v>
      </c>
      <c r="BM215" s="218" t="s">
        <v>370</v>
      </c>
    </row>
    <row r="216" s="2" customFormat="1">
      <c r="A216" s="40"/>
      <c r="B216" s="41"/>
      <c r="C216" s="42"/>
      <c r="D216" s="220" t="s">
        <v>213</v>
      </c>
      <c r="E216" s="42"/>
      <c r="F216" s="221" t="s">
        <v>371</v>
      </c>
      <c r="G216" s="42"/>
      <c r="H216" s="42"/>
      <c r="I216" s="222"/>
      <c r="J216" s="42"/>
      <c r="K216" s="42"/>
      <c r="L216" s="46"/>
      <c r="M216" s="223"/>
      <c r="N216" s="224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213</v>
      </c>
      <c r="AU216" s="19" t="s">
        <v>84</v>
      </c>
    </row>
    <row r="217" s="2" customFormat="1">
      <c r="A217" s="40"/>
      <c r="B217" s="41"/>
      <c r="C217" s="42"/>
      <c r="D217" s="225" t="s">
        <v>215</v>
      </c>
      <c r="E217" s="42"/>
      <c r="F217" s="226" t="s">
        <v>372</v>
      </c>
      <c r="G217" s="42"/>
      <c r="H217" s="42"/>
      <c r="I217" s="222"/>
      <c r="J217" s="42"/>
      <c r="K217" s="42"/>
      <c r="L217" s="46"/>
      <c r="M217" s="223"/>
      <c r="N217" s="224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215</v>
      </c>
      <c r="AU217" s="19" t="s">
        <v>84</v>
      </c>
    </row>
    <row r="218" s="13" customFormat="1">
      <c r="A218" s="13"/>
      <c r="B218" s="227"/>
      <c r="C218" s="228"/>
      <c r="D218" s="220" t="s">
        <v>217</v>
      </c>
      <c r="E218" s="229" t="s">
        <v>19</v>
      </c>
      <c r="F218" s="230" t="s">
        <v>218</v>
      </c>
      <c r="G218" s="228"/>
      <c r="H218" s="229" t="s">
        <v>19</v>
      </c>
      <c r="I218" s="231"/>
      <c r="J218" s="228"/>
      <c r="K218" s="228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217</v>
      </c>
      <c r="AU218" s="236" t="s">
        <v>84</v>
      </c>
      <c r="AV218" s="13" t="s">
        <v>82</v>
      </c>
      <c r="AW218" s="13" t="s">
        <v>35</v>
      </c>
      <c r="AX218" s="13" t="s">
        <v>74</v>
      </c>
      <c r="AY218" s="236" t="s">
        <v>204</v>
      </c>
    </row>
    <row r="219" s="13" customFormat="1">
      <c r="A219" s="13"/>
      <c r="B219" s="227"/>
      <c r="C219" s="228"/>
      <c r="D219" s="220" t="s">
        <v>217</v>
      </c>
      <c r="E219" s="229" t="s">
        <v>19</v>
      </c>
      <c r="F219" s="230" t="s">
        <v>333</v>
      </c>
      <c r="G219" s="228"/>
      <c r="H219" s="229" t="s">
        <v>19</v>
      </c>
      <c r="I219" s="231"/>
      <c r="J219" s="228"/>
      <c r="K219" s="228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217</v>
      </c>
      <c r="AU219" s="236" t="s">
        <v>84</v>
      </c>
      <c r="AV219" s="13" t="s">
        <v>82</v>
      </c>
      <c r="AW219" s="13" t="s">
        <v>35</v>
      </c>
      <c r="AX219" s="13" t="s">
        <v>74</v>
      </c>
      <c r="AY219" s="236" t="s">
        <v>204</v>
      </c>
    </row>
    <row r="220" s="14" customFormat="1">
      <c r="A220" s="14"/>
      <c r="B220" s="237"/>
      <c r="C220" s="238"/>
      <c r="D220" s="220" t="s">
        <v>217</v>
      </c>
      <c r="E220" s="239" t="s">
        <v>19</v>
      </c>
      <c r="F220" s="240" t="s">
        <v>134</v>
      </c>
      <c r="G220" s="238"/>
      <c r="H220" s="241">
        <v>392.68000000000001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217</v>
      </c>
      <c r="AU220" s="247" t="s">
        <v>84</v>
      </c>
      <c r="AV220" s="14" t="s">
        <v>84</v>
      </c>
      <c r="AW220" s="14" t="s">
        <v>35</v>
      </c>
      <c r="AX220" s="14" t="s">
        <v>82</v>
      </c>
      <c r="AY220" s="247" t="s">
        <v>204</v>
      </c>
    </row>
    <row r="221" s="2" customFormat="1" ht="16.5" customHeight="1">
      <c r="A221" s="40"/>
      <c r="B221" s="41"/>
      <c r="C221" s="207" t="s">
        <v>373</v>
      </c>
      <c r="D221" s="207" t="s">
        <v>206</v>
      </c>
      <c r="E221" s="208" t="s">
        <v>374</v>
      </c>
      <c r="F221" s="209" t="s">
        <v>375</v>
      </c>
      <c r="G221" s="210" t="s">
        <v>209</v>
      </c>
      <c r="H221" s="211">
        <v>392.68000000000001</v>
      </c>
      <c r="I221" s="212"/>
      <c r="J221" s="213">
        <f>ROUND(I221*H221,2)</f>
        <v>0</v>
      </c>
      <c r="K221" s="209" t="s">
        <v>210</v>
      </c>
      <c r="L221" s="46"/>
      <c r="M221" s="214" t="s">
        <v>19</v>
      </c>
      <c r="N221" s="215" t="s">
        <v>45</v>
      </c>
      <c r="O221" s="86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8" t="s">
        <v>211</v>
      </c>
      <c r="AT221" s="218" t="s">
        <v>206</v>
      </c>
      <c r="AU221" s="218" t="s">
        <v>84</v>
      </c>
      <c r="AY221" s="19" t="s">
        <v>204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19" t="s">
        <v>82</v>
      </c>
      <c r="BK221" s="219">
        <f>ROUND(I221*H221,2)</f>
        <v>0</v>
      </c>
      <c r="BL221" s="19" t="s">
        <v>211</v>
      </c>
      <c r="BM221" s="218" t="s">
        <v>376</v>
      </c>
    </row>
    <row r="222" s="2" customFormat="1">
      <c r="A222" s="40"/>
      <c r="B222" s="41"/>
      <c r="C222" s="42"/>
      <c r="D222" s="220" t="s">
        <v>213</v>
      </c>
      <c r="E222" s="42"/>
      <c r="F222" s="221" t="s">
        <v>377</v>
      </c>
      <c r="G222" s="42"/>
      <c r="H222" s="42"/>
      <c r="I222" s="222"/>
      <c r="J222" s="42"/>
      <c r="K222" s="42"/>
      <c r="L222" s="46"/>
      <c r="M222" s="223"/>
      <c r="N222" s="224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213</v>
      </c>
      <c r="AU222" s="19" t="s">
        <v>84</v>
      </c>
    </row>
    <row r="223" s="2" customFormat="1">
      <c r="A223" s="40"/>
      <c r="B223" s="41"/>
      <c r="C223" s="42"/>
      <c r="D223" s="225" t="s">
        <v>215</v>
      </c>
      <c r="E223" s="42"/>
      <c r="F223" s="226" t="s">
        <v>378</v>
      </c>
      <c r="G223" s="42"/>
      <c r="H223" s="42"/>
      <c r="I223" s="222"/>
      <c r="J223" s="42"/>
      <c r="K223" s="42"/>
      <c r="L223" s="46"/>
      <c r="M223" s="223"/>
      <c r="N223" s="224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215</v>
      </c>
      <c r="AU223" s="19" t="s">
        <v>84</v>
      </c>
    </row>
    <row r="224" s="13" customFormat="1">
      <c r="A224" s="13"/>
      <c r="B224" s="227"/>
      <c r="C224" s="228"/>
      <c r="D224" s="220" t="s">
        <v>217</v>
      </c>
      <c r="E224" s="229" t="s">
        <v>19</v>
      </c>
      <c r="F224" s="230" t="s">
        <v>218</v>
      </c>
      <c r="G224" s="228"/>
      <c r="H224" s="229" t="s">
        <v>19</v>
      </c>
      <c r="I224" s="231"/>
      <c r="J224" s="228"/>
      <c r="K224" s="228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217</v>
      </c>
      <c r="AU224" s="236" t="s">
        <v>84</v>
      </c>
      <c r="AV224" s="13" t="s">
        <v>82</v>
      </c>
      <c r="AW224" s="13" t="s">
        <v>35</v>
      </c>
      <c r="AX224" s="13" t="s">
        <v>74</v>
      </c>
      <c r="AY224" s="236" t="s">
        <v>204</v>
      </c>
    </row>
    <row r="225" s="13" customFormat="1">
      <c r="A225" s="13"/>
      <c r="B225" s="227"/>
      <c r="C225" s="228"/>
      <c r="D225" s="220" t="s">
        <v>217</v>
      </c>
      <c r="E225" s="229" t="s">
        <v>19</v>
      </c>
      <c r="F225" s="230" t="s">
        <v>333</v>
      </c>
      <c r="G225" s="228"/>
      <c r="H225" s="229" t="s">
        <v>19</v>
      </c>
      <c r="I225" s="231"/>
      <c r="J225" s="228"/>
      <c r="K225" s="228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217</v>
      </c>
      <c r="AU225" s="236" t="s">
        <v>84</v>
      </c>
      <c r="AV225" s="13" t="s">
        <v>82</v>
      </c>
      <c r="AW225" s="13" t="s">
        <v>35</v>
      </c>
      <c r="AX225" s="13" t="s">
        <v>74</v>
      </c>
      <c r="AY225" s="236" t="s">
        <v>204</v>
      </c>
    </row>
    <row r="226" s="14" customFormat="1">
      <c r="A226" s="14"/>
      <c r="B226" s="237"/>
      <c r="C226" s="238"/>
      <c r="D226" s="220" t="s">
        <v>217</v>
      </c>
      <c r="E226" s="239" t="s">
        <v>19</v>
      </c>
      <c r="F226" s="240" t="s">
        <v>134</v>
      </c>
      <c r="G226" s="238"/>
      <c r="H226" s="241">
        <v>392.68000000000001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217</v>
      </c>
      <c r="AU226" s="247" t="s">
        <v>84</v>
      </c>
      <c r="AV226" s="14" t="s">
        <v>84</v>
      </c>
      <c r="AW226" s="14" t="s">
        <v>35</v>
      </c>
      <c r="AX226" s="14" t="s">
        <v>82</v>
      </c>
      <c r="AY226" s="247" t="s">
        <v>204</v>
      </c>
    </row>
    <row r="227" s="2" customFormat="1" ht="16.5" customHeight="1">
      <c r="A227" s="40"/>
      <c r="B227" s="41"/>
      <c r="C227" s="207" t="s">
        <v>379</v>
      </c>
      <c r="D227" s="207" t="s">
        <v>206</v>
      </c>
      <c r="E227" s="208" t="s">
        <v>380</v>
      </c>
      <c r="F227" s="209" t="s">
        <v>381</v>
      </c>
      <c r="G227" s="210" t="s">
        <v>209</v>
      </c>
      <c r="H227" s="211">
        <v>392.68000000000001</v>
      </c>
      <c r="I227" s="212"/>
      <c r="J227" s="213">
        <f>ROUND(I227*H227,2)</f>
        <v>0</v>
      </c>
      <c r="K227" s="209" t="s">
        <v>210</v>
      </c>
      <c r="L227" s="46"/>
      <c r="M227" s="214" t="s">
        <v>19</v>
      </c>
      <c r="N227" s="215" t="s">
        <v>45</v>
      </c>
      <c r="O227" s="86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8" t="s">
        <v>211</v>
      </c>
      <c r="AT227" s="218" t="s">
        <v>206</v>
      </c>
      <c r="AU227" s="218" t="s">
        <v>84</v>
      </c>
      <c r="AY227" s="19" t="s">
        <v>204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82</v>
      </c>
      <c r="BK227" s="219">
        <f>ROUND(I227*H227,2)</f>
        <v>0</v>
      </c>
      <c r="BL227" s="19" t="s">
        <v>211</v>
      </c>
      <c r="BM227" s="218" t="s">
        <v>382</v>
      </c>
    </row>
    <row r="228" s="2" customFormat="1">
      <c r="A228" s="40"/>
      <c r="B228" s="41"/>
      <c r="C228" s="42"/>
      <c r="D228" s="220" t="s">
        <v>213</v>
      </c>
      <c r="E228" s="42"/>
      <c r="F228" s="221" t="s">
        <v>383</v>
      </c>
      <c r="G228" s="42"/>
      <c r="H228" s="42"/>
      <c r="I228" s="222"/>
      <c r="J228" s="42"/>
      <c r="K228" s="42"/>
      <c r="L228" s="46"/>
      <c r="M228" s="223"/>
      <c r="N228" s="224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213</v>
      </c>
      <c r="AU228" s="19" t="s">
        <v>84</v>
      </c>
    </row>
    <row r="229" s="2" customFormat="1">
      <c r="A229" s="40"/>
      <c r="B229" s="41"/>
      <c r="C229" s="42"/>
      <c r="D229" s="225" t="s">
        <v>215</v>
      </c>
      <c r="E229" s="42"/>
      <c r="F229" s="226" t="s">
        <v>384</v>
      </c>
      <c r="G229" s="42"/>
      <c r="H229" s="42"/>
      <c r="I229" s="222"/>
      <c r="J229" s="42"/>
      <c r="K229" s="42"/>
      <c r="L229" s="46"/>
      <c r="M229" s="223"/>
      <c r="N229" s="224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215</v>
      </c>
      <c r="AU229" s="19" t="s">
        <v>84</v>
      </c>
    </row>
    <row r="230" s="2" customFormat="1">
      <c r="A230" s="40"/>
      <c r="B230" s="41"/>
      <c r="C230" s="42"/>
      <c r="D230" s="220" t="s">
        <v>286</v>
      </c>
      <c r="E230" s="42"/>
      <c r="F230" s="258" t="s">
        <v>359</v>
      </c>
      <c r="G230" s="42"/>
      <c r="H230" s="42"/>
      <c r="I230" s="222"/>
      <c r="J230" s="42"/>
      <c r="K230" s="42"/>
      <c r="L230" s="46"/>
      <c r="M230" s="223"/>
      <c r="N230" s="224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286</v>
      </c>
      <c r="AU230" s="19" t="s">
        <v>84</v>
      </c>
    </row>
    <row r="231" s="13" customFormat="1">
      <c r="A231" s="13"/>
      <c r="B231" s="227"/>
      <c r="C231" s="228"/>
      <c r="D231" s="220" t="s">
        <v>217</v>
      </c>
      <c r="E231" s="229" t="s">
        <v>19</v>
      </c>
      <c r="F231" s="230" t="s">
        <v>218</v>
      </c>
      <c r="G231" s="228"/>
      <c r="H231" s="229" t="s">
        <v>19</v>
      </c>
      <c r="I231" s="231"/>
      <c r="J231" s="228"/>
      <c r="K231" s="228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217</v>
      </c>
      <c r="AU231" s="236" t="s">
        <v>84</v>
      </c>
      <c r="AV231" s="13" t="s">
        <v>82</v>
      </c>
      <c r="AW231" s="13" t="s">
        <v>35</v>
      </c>
      <c r="AX231" s="13" t="s">
        <v>74</v>
      </c>
      <c r="AY231" s="236" t="s">
        <v>204</v>
      </c>
    </row>
    <row r="232" s="13" customFormat="1">
      <c r="A232" s="13"/>
      <c r="B232" s="227"/>
      <c r="C232" s="228"/>
      <c r="D232" s="220" t="s">
        <v>217</v>
      </c>
      <c r="E232" s="229" t="s">
        <v>19</v>
      </c>
      <c r="F232" s="230" t="s">
        <v>333</v>
      </c>
      <c r="G232" s="228"/>
      <c r="H232" s="229" t="s">
        <v>19</v>
      </c>
      <c r="I232" s="231"/>
      <c r="J232" s="228"/>
      <c r="K232" s="228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217</v>
      </c>
      <c r="AU232" s="236" t="s">
        <v>84</v>
      </c>
      <c r="AV232" s="13" t="s">
        <v>82</v>
      </c>
      <c r="AW232" s="13" t="s">
        <v>35</v>
      </c>
      <c r="AX232" s="13" t="s">
        <v>74</v>
      </c>
      <c r="AY232" s="236" t="s">
        <v>204</v>
      </c>
    </row>
    <row r="233" s="14" customFormat="1">
      <c r="A233" s="14"/>
      <c r="B233" s="237"/>
      <c r="C233" s="238"/>
      <c r="D233" s="220" t="s">
        <v>217</v>
      </c>
      <c r="E233" s="239" t="s">
        <v>19</v>
      </c>
      <c r="F233" s="240" t="s">
        <v>134</v>
      </c>
      <c r="G233" s="238"/>
      <c r="H233" s="241">
        <v>392.68000000000001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217</v>
      </c>
      <c r="AU233" s="247" t="s">
        <v>84</v>
      </c>
      <c r="AV233" s="14" t="s">
        <v>84</v>
      </c>
      <c r="AW233" s="14" t="s">
        <v>35</v>
      </c>
      <c r="AX233" s="14" t="s">
        <v>82</v>
      </c>
      <c r="AY233" s="247" t="s">
        <v>204</v>
      </c>
    </row>
    <row r="234" s="2" customFormat="1" ht="24.15" customHeight="1">
      <c r="A234" s="40"/>
      <c r="B234" s="41"/>
      <c r="C234" s="207" t="s">
        <v>385</v>
      </c>
      <c r="D234" s="207" t="s">
        <v>206</v>
      </c>
      <c r="E234" s="208" t="s">
        <v>386</v>
      </c>
      <c r="F234" s="209" t="s">
        <v>387</v>
      </c>
      <c r="G234" s="210" t="s">
        <v>209</v>
      </c>
      <c r="H234" s="211">
        <v>83.030000000000001</v>
      </c>
      <c r="I234" s="212"/>
      <c r="J234" s="213">
        <f>ROUND(I234*H234,2)</f>
        <v>0</v>
      </c>
      <c r="K234" s="209" t="s">
        <v>210</v>
      </c>
      <c r="L234" s="46"/>
      <c r="M234" s="214" t="s">
        <v>19</v>
      </c>
      <c r="N234" s="215" t="s">
        <v>45</v>
      </c>
      <c r="O234" s="86"/>
      <c r="P234" s="216">
        <f>O234*H234</f>
        <v>0</v>
      </c>
      <c r="Q234" s="216">
        <v>0.040000000000000001</v>
      </c>
      <c r="R234" s="216">
        <f>Q234*H234</f>
        <v>3.3212000000000002</v>
      </c>
      <c r="S234" s="216">
        <v>0</v>
      </c>
      <c r="T234" s="21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8" t="s">
        <v>211</v>
      </c>
      <c r="AT234" s="218" t="s">
        <v>206</v>
      </c>
      <c r="AU234" s="218" t="s">
        <v>84</v>
      </c>
      <c r="AY234" s="19" t="s">
        <v>204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9" t="s">
        <v>82</v>
      </c>
      <c r="BK234" s="219">
        <f>ROUND(I234*H234,2)</f>
        <v>0</v>
      </c>
      <c r="BL234" s="19" t="s">
        <v>211</v>
      </c>
      <c r="BM234" s="218" t="s">
        <v>388</v>
      </c>
    </row>
    <row r="235" s="2" customFormat="1">
      <c r="A235" s="40"/>
      <c r="B235" s="41"/>
      <c r="C235" s="42"/>
      <c r="D235" s="220" t="s">
        <v>213</v>
      </c>
      <c r="E235" s="42"/>
      <c r="F235" s="221" t="s">
        <v>389</v>
      </c>
      <c r="G235" s="42"/>
      <c r="H235" s="42"/>
      <c r="I235" s="222"/>
      <c r="J235" s="42"/>
      <c r="K235" s="42"/>
      <c r="L235" s="46"/>
      <c r="M235" s="223"/>
      <c r="N235" s="224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213</v>
      </c>
      <c r="AU235" s="19" t="s">
        <v>84</v>
      </c>
    </row>
    <row r="236" s="2" customFormat="1">
      <c r="A236" s="40"/>
      <c r="B236" s="41"/>
      <c r="C236" s="42"/>
      <c r="D236" s="225" t="s">
        <v>215</v>
      </c>
      <c r="E236" s="42"/>
      <c r="F236" s="226" t="s">
        <v>390</v>
      </c>
      <c r="G236" s="42"/>
      <c r="H236" s="42"/>
      <c r="I236" s="222"/>
      <c r="J236" s="42"/>
      <c r="K236" s="42"/>
      <c r="L236" s="46"/>
      <c r="M236" s="223"/>
      <c r="N236" s="224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215</v>
      </c>
      <c r="AU236" s="19" t="s">
        <v>84</v>
      </c>
    </row>
    <row r="237" s="13" customFormat="1">
      <c r="A237" s="13"/>
      <c r="B237" s="227"/>
      <c r="C237" s="228"/>
      <c r="D237" s="220" t="s">
        <v>217</v>
      </c>
      <c r="E237" s="229" t="s">
        <v>19</v>
      </c>
      <c r="F237" s="230" t="s">
        <v>218</v>
      </c>
      <c r="G237" s="228"/>
      <c r="H237" s="229" t="s">
        <v>19</v>
      </c>
      <c r="I237" s="231"/>
      <c r="J237" s="228"/>
      <c r="K237" s="228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217</v>
      </c>
      <c r="AU237" s="236" t="s">
        <v>84</v>
      </c>
      <c r="AV237" s="13" t="s">
        <v>82</v>
      </c>
      <c r="AW237" s="13" t="s">
        <v>35</v>
      </c>
      <c r="AX237" s="13" t="s">
        <v>74</v>
      </c>
      <c r="AY237" s="236" t="s">
        <v>204</v>
      </c>
    </row>
    <row r="238" s="13" customFormat="1">
      <c r="A238" s="13"/>
      <c r="B238" s="227"/>
      <c r="C238" s="228"/>
      <c r="D238" s="220" t="s">
        <v>217</v>
      </c>
      <c r="E238" s="229" t="s">
        <v>19</v>
      </c>
      <c r="F238" s="230" t="s">
        <v>391</v>
      </c>
      <c r="G238" s="228"/>
      <c r="H238" s="229" t="s">
        <v>19</v>
      </c>
      <c r="I238" s="231"/>
      <c r="J238" s="228"/>
      <c r="K238" s="228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217</v>
      </c>
      <c r="AU238" s="236" t="s">
        <v>84</v>
      </c>
      <c r="AV238" s="13" t="s">
        <v>82</v>
      </c>
      <c r="AW238" s="13" t="s">
        <v>35</v>
      </c>
      <c r="AX238" s="13" t="s">
        <v>74</v>
      </c>
      <c r="AY238" s="236" t="s">
        <v>204</v>
      </c>
    </row>
    <row r="239" s="14" customFormat="1">
      <c r="A239" s="14"/>
      <c r="B239" s="237"/>
      <c r="C239" s="238"/>
      <c r="D239" s="220" t="s">
        <v>217</v>
      </c>
      <c r="E239" s="239" t="s">
        <v>19</v>
      </c>
      <c r="F239" s="240" t="s">
        <v>150</v>
      </c>
      <c r="G239" s="238"/>
      <c r="H239" s="241">
        <v>83.030000000000001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217</v>
      </c>
      <c r="AU239" s="247" t="s">
        <v>84</v>
      </c>
      <c r="AV239" s="14" t="s">
        <v>84</v>
      </c>
      <c r="AW239" s="14" t="s">
        <v>35</v>
      </c>
      <c r="AX239" s="14" t="s">
        <v>82</v>
      </c>
      <c r="AY239" s="247" t="s">
        <v>204</v>
      </c>
    </row>
    <row r="240" s="2" customFormat="1" ht="16.5" customHeight="1">
      <c r="A240" s="40"/>
      <c r="B240" s="41"/>
      <c r="C240" s="248" t="s">
        <v>392</v>
      </c>
      <c r="D240" s="248" t="s">
        <v>263</v>
      </c>
      <c r="E240" s="249" t="s">
        <v>393</v>
      </c>
      <c r="F240" s="250" t="s">
        <v>394</v>
      </c>
      <c r="G240" s="251" t="s">
        <v>209</v>
      </c>
      <c r="H240" s="252">
        <v>83.859999999999999</v>
      </c>
      <c r="I240" s="253"/>
      <c r="J240" s="254">
        <f>ROUND(I240*H240,2)</f>
        <v>0</v>
      </c>
      <c r="K240" s="250" t="s">
        <v>210</v>
      </c>
      <c r="L240" s="255"/>
      <c r="M240" s="256" t="s">
        <v>19</v>
      </c>
      <c r="N240" s="257" t="s">
        <v>45</v>
      </c>
      <c r="O240" s="86"/>
      <c r="P240" s="216">
        <f>O240*H240</f>
        <v>0</v>
      </c>
      <c r="Q240" s="216">
        <v>0.010800000000000001</v>
      </c>
      <c r="R240" s="216">
        <f>Q240*H240</f>
        <v>0.90568800000000005</v>
      </c>
      <c r="S240" s="216">
        <v>0</v>
      </c>
      <c r="T240" s="21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8" t="s">
        <v>256</v>
      </c>
      <c r="AT240" s="218" t="s">
        <v>263</v>
      </c>
      <c r="AU240" s="218" t="s">
        <v>84</v>
      </c>
      <c r="AY240" s="19" t="s">
        <v>204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9" t="s">
        <v>82</v>
      </c>
      <c r="BK240" s="219">
        <f>ROUND(I240*H240,2)</f>
        <v>0</v>
      </c>
      <c r="BL240" s="19" t="s">
        <v>211</v>
      </c>
      <c r="BM240" s="218" t="s">
        <v>395</v>
      </c>
    </row>
    <row r="241" s="2" customFormat="1">
      <c r="A241" s="40"/>
      <c r="B241" s="41"/>
      <c r="C241" s="42"/>
      <c r="D241" s="220" t="s">
        <v>213</v>
      </c>
      <c r="E241" s="42"/>
      <c r="F241" s="221" t="s">
        <v>394</v>
      </c>
      <c r="G241" s="42"/>
      <c r="H241" s="42"/>
      <c r="I241" s="222"/>
      <c r="J241" s="42"/>
      <c r="K241" s="42"/>
      <c r="L241" s="46"/>
      <c r="M241" s="223"/>
      <c r="N241" s="224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213</v>
      </c>
      <c r="AU241" s="19" t="s">
        <v>84</v>
      </c>
    </row>
    <row r="242" s="14" customFormat="1">
      <c r="A242" s="14"/>
      <c r="B242" s="237"/>
      <c r="C242" s="238"/>
      <c r="D242" s="220" t="s">
        <v>217</v>
      </c>
      <c r="E242" s="238"/>
      <c r="F242" s="240" t="s">
        <v>396</v>
      </c>
      <c r="G242" s="238"/>
      <c r="H242" s="241">
        <v>83.859999999999999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217</v>
      </c>
      <c r="AU242" s="247" t="s">
        <v>84</v>
      </c>
      <c r="AV242" s="14" t="s">
        <v>84</v>
      </c>
      <c r="AW242" s="14" t="s">
        <v>4</v>
      </c>
      <c r="AX242" s="14" t="s">
        <v>82</v>
      </c>
      <c r="AY242" s="247" t="s">
        <v>204</v>
      </c>
    </row>
    <row r="243" s="2" customFormat="1" ht="24.15" customHeight="1">
      <c r="A243" s="40"/>
      <c r="B243" s="41"/>
      <c r="C243" s="207" t="s">
        <v>397</v>
      </c>
      <c r="D243" s="207" t="s">
        <v>206</v>
      </c>
      <c r="E243" s="208" t="s">
        <v>398</v>
      </c>
      <c r="F243" s="209" t="s">
        <v>399</v>
      </c>
      <c r="G243" s="210" t="s">
        <v>209</v>
      </c>
      <c r="H243" s="211">
        <v>281.75999999999999</v>
      </c>
      <c r="I243" s="212"/>
      <c r="J243" s="213">
        <f>ROUND(I243*H243,2)</f>
        <v>0</v>
      </c>
      <c r="K243" s="209" t="s">
        <v>210</v>
      </c>
      <c r="L243" s="46"/>
      <c r="M243" s="214" t="s">
        <v>19</v>
      </c>
      <c r="N243" s="215" t="s">
        <v>45</v>
      </c>
      <c r="O243" s="86"/>
      <c r="P243" s="216">
        <f>O243*H243</f>
        <v>0</v>
      </c>
      <c r="Q243" s="216">
        <v>0.040000000000000001</v>
      </c>
      <c r="R243" s="216">
        <f>Q243*H243</f>
        <v>11.2704</v>
      </c>
      <c r="S243" s="216">
        <v>0</v>
      </c>
      <c r="T243" s="21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8" t="s">
        <v>211</v>
      </c>
      <c r="AT243" s="218" t="s">
        <v>206</v>
      </c>
      <c r="AU243" s="218" t="s">
        <v>84</v>
      </c>
      <c r="AY243" s="19" t="s">
        <v>204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9" t="s">
        <v>82</v>
      </c>
      <c r="BK243" s="219">
        <f>ROUND(I243*H243,2)</f>
        <v>0</v>
      </c>
      <c r="BL243" s="19" t="s">
        <v>211</v>
      </c>
      <c r="BM243" s="218" t="s">
        <v>400</v>
      </c>
    </row>
    <row r="244" s="2" customFormat="1">
      <c r="A244" s="40"/>
      <c r="B244" s="41"/>
      <c r="C244" s="42"/>
      <c r="D244" s="220" t="s">
        <v>213</v>
      </c>
      <c r="E244" s="42"/>
      <c r="F244" s="221" t="s">
        <v>401</v>
      </c>
      <c r="G244" s="42"/>
      <c r="H244" s="42"/>
      <c r="I244" s="222"/>
      <c r="J244" s="42"/>
      <c r="K244" s="42"/>
      <c r="L244" s="46"/>
      <c r="M244" s="223"/>
      <c r="N244" s="224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213</v>
      </c>
      <c r="AU244" s="19" t="s">
        <v>84</v>
      </c>
    </row>
    <row r="245" s="2" customFormat="1">
      <c r="A245" s="40"/>
      <c r="B245" s="41"/>
      <c r="C245" s="42"/>
      <c r="D245" s="225" t="s">
        <v>215</v>
      </c>
      <c r="E245" s="42"/>
      <c r="F245" s="226" t="s">
        <v>402</v>
      </c>
      <c r="G245" s="42"/>
      <c r="H245" s="42"/>
      <c r="I245" s="222"/>
      <c r="J245" s="42"/>
      <c r="K245" s="42"/>
      <c r="L245" s="46"/>
      <c r="M245" s="223"/>
      <c r="N245" s="224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215</v>
      </c>
      <c r="AU245" s="19" t="s">
        <v>84</v>
      </c>
    </row>
    <row r="246" s="13" customFormat="1">
      <c r="A246" s="13"/>
      <c r="B246" s="227"/>
      <c r="C246" s="228"/>
      <c r="D246" s="220" t="s">
        <v>217</v>
      </c>
      <c r="E246" s="229" t="s">
        <v>19</v>
      </c>
      <c r="F246" s="230" t="s">
        <v>218</v>
      </c>
      <c r="G246" s="228"/>
      <c r="H246" s="229" t="s">
        <v>19</v>
      </c>
      <c r="I246" s="231"/>
      <c r="J246" s="228"/>
      <c r="K246" s="228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217</v>
      </c>
      <c r="AU246" s="236" t="s">
        <v>84</v>
      </c>
      <c r="AV246" s="13" t="s">
        <v>82</v>
      </c>
      <c r="AW246" s="13" t="s">
        <v>35</v>
      </c>
      <c r="AX246" s="13" t="s">
        <v>74</v>
      </c>
      <c r="AY246" s="236" t="s">
        <v>204</v>
      </c>
    </row>
    <row r="247" s="13" customFormat="1">
      <c r="A247" s="13"/>
      <c r="B247" s="227"/>
      <c r="C247" s="228"/>
      <c r="D247" s="220" t="s">
        <v>217</v>
      </c>
      <c r="E247" s="229" t="s">
        <v>19</v>
      </c>
      <c r="F247" s="230" t="s">
        <v>403</v>
      </c>
      <c r="G247" s="228"/>
      <c r="H247" s="229" t="s">
        <v>19</v>
      </c>
      <c r="I247" s="231"/>
      <c r="J247" s="228"/>
      <c r="K247" s="228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217</v>
      </c>
      <c r="AU247" s="236" t="s">
        <v>84</v>
      </c>
      <c r="AV247" s="13" t="s">
        <v>82</v>
      </c>
      <c r="AW247" s="13" t="s">
        <v>35</v>
      </c>
      <c r="AX247" s="13" t="s">
        <v>74</v>
      </c>
      <c r="AY247" s="236" t="s">
        <v>204</v>
      </c>
    </row>
    <row r="248" s="14" customFormat="1">
      <c r="A248" s="14"/>
      <c r="B248" s="237"/>
      <c r="C248" s="238"/>
      <c r="D248" s="220" t="s">
        <v>217</v>
      </c>
      <c r="E248" s="239" t="s">
        <v>19</v>
      </c>
      <c r="F248" s="240" t="s">
        <v>156</v>
      </c>
      <c r="G248" s="238"/>
      <c r="H248" s="241">
        <v>281.75999999999999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217</v>
      </c>
      <c r="AU248" s="247" t="s">
        <v>84</v>
      </c>
      <c r="AV248" s="14" t="s">
        <v>84</v>
      </c>
      <c r="AW248" s="14" t="s">
        <v>35</v>
      </c>
      <c r="AX248" s="14" t="s">
        <v>82</v>
      </c>
      <c r="AY248" s="247" t="s">
        <v>204</v>
      </c>
    </row>
    <row r="249" s="2" customFormat="1" ht="16.5" customHeight="1">
      <c r="A249" s="40"/>
      <c r="B249" s="41"/>
      <c r="C249" s="248" t="s">
        <v>404</v>
      </c>
      <c r="D249" s="248" t="s">
        <v>263</v>
      </c>
      <c r="E249" s="249" t="s">
        <v>405</v>
      </c>
      <c r="F249" s="250" t="s">
        <v>406</v>
      </c>
      <c r="G249" s="251" t="s">
        <v>209</v>
      </c>
      <c r="H249" s="252">
        <v>284.57799999999997</v>
      </c>
      <c r="I249" s="253"/>
      <c r="J249" s="254">
        <f>ROUND(I249*H249,2)</f>
        <v>0</v>
      </c>
      <c r="K249" s="250" t="s">
        <v>210</v>
      </c>
      <c r="L249" s="255"/>
      <c r="M249" s="256" t="s">
        <v>19</v>
      </c>
      <c r="N249" s="257" t="s">
        <v>45</v>
      </c>
      <c r="O249" s="86"/>
      <c r="P249" s="216">
        <f>O249*H249</f>
        <v>0</v>
      </c>
      <c r="Q249" s="216">
        <v>0.0055999999999999999</v>
      </c>
      <c r="R249" s="216">
        <f>Q249*H249</f>
        <v>1.5936367999999999</v>
      </c>
      <c r="S249" s="216">
        <v>0</v>
      </c>
      <c r="T249" s="21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8" t="s">
        <v>256</v>
      </c>
      <c r="AT249" s="218" t="s">
        <v>263</v>
      </c>
      <c r="AU249" s="218" t="s">
        <v>84</v>
      </c>
      <c r="AY249" s="19" t="s">
        <v>204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9" t="s">
        <v>82</v>
      </c>
      <c r="BK249" s="219">
        <f>ROUND(I249*H249,2)</f>
        <v>0</v>
      </c>
      <c r="BL249" s="19" t="s">
        <v>211</v>
      </c>
      <c r="BM249" s="218" t="s">
        <v>407</v>
      </c>
    </row>
    <row r="250" s="2" customFormat="1">
      <c r="A250" s="40"/>
      <c r="B250" s="41"/>
      <c r="C250" s="42"/>
      <c r="D250" s="220" t="s">
        <v>213</v>
      </c>
      <c r="E250" s="42"/>
      <c r="F250" s="221" t="s">
        <v>406</v>
      </c>
      <c r="G250" s="42"/>
      <c r="H250" s="42"/>
      <c r="I250" s="222"/>
      <c r="J250" s="42"/>
      <c r="K250" s="42"/>
      <c r="L250" s="46"/>
      <c r="M250" s="223"/>
      <c r="N250" s="224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213</v>
      </c>
      <c r="AU250" s="19" t="s">
        <v>84</v>
      </c>
    </row>
    <row r="251" s="14" customFormat="1">
      <c r="A251" s="14"/>
      <c r="B251" s="237"/>
      <c r="C251" s="238"/>
      <c r="D251" s="220" t="s">
        <v>217</v>
      </c>
      <c r="E251" s="238"/>
      <c r="F251" s="240" t="s">
        <v>408</v>
      </c>
      <c r="G251" s="238"/>
      <c r="H251" s="241">
        <v>284.57799999999997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217</v>
      </c>
      <c r="AU251" s="247" t="s">
        <v>84</v>
      </c>
      <c r="AV251" s="14" t="s">
        <v>84</v>
      </c>
      <c r="AW251" s="14" t="s">
        <v>4</v>
      </c>
      <c r="AX251" s="14" t="s">
        <v>82</v>
      </c>
      <c r="AY251" s="247" t="s">
        <v>204</v>
      </c>
    </row>
    <row r="252" s="2" customFormat="1" ht="16.5" customHeight="1">
      <c r="A252" s="40"/>
      <c r="B252" s="41"/>
      <c r="C252" s="248" t="s">
        <v>409</v>
      </c>
      <c r="D252" s="248" t="s">
        <v>263</v>
      </c>
      <c r="E252" s="249" t="s">
        <v>410</v>
      </c>
      <c r="F252" s="250" t="s">
        <v>411</v>
      </c>
      <c r="G252" s="251" t="s">
        <v>209</v>
      </c>
      <c r="H252" s="252">
        <v>281.75999999999999</v>
      </c>
      <c r="I252" s="253"/>
      <c r="J252" s="254">
        <f>ROUND(I252*H252,2)</f>
        <v>0</v>
      </c>
      <c r="K252" s="250" t="s">
        <v>284</v>
      </c>
      <c r="L252" s="255"/>
      <c r="M252" s="256" t="s">
        <v>19</v>
      </c>
      <c r="N252" s="257" t="s">
        <v>45</v>
      </c>
      <c r="O252" s="86"/>
      <c r="P252" s="216">
        <f>O252*H252</f>
        <v>0</v>
      </c>
      <c r="Q252" s="216">
        <v>0.11500000000000001</v>
      </c>
      <c r="R252" s="216">
        <f>Q252*H252</f>
        <v>32.4024</v>
      </c>
      <c r="S252" s="216">
        <v>0</v>
      </c>
      <c r="T252" s="21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8" t="s">
        <v>256</v>
      </c>
      <c r="AT252" s="218" t="s">
        <v>263</v>
      </c>
      <c r="AU252" s="218" t="s">
        <v>84</v>
      </c>
      <c r="AY252" s="19" t="s">
        <v>204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9" t="s">
        <v>82</v>
      </c>
      <c r="BK252" s="219">
        <f>ROUND(I252*H252,2)</f>
        <v>0</v>
      </c>
      <c r="BL252" s="19" t="s">
        <v>211</v>
      </c>
      <c r="BM252" s="218" t="s">
        <v>412</v>
      </c>
    </row>
    <row r="253" s="2" customFormat="1">
      <c r="A253" s="40"/>
      <c r="B253" s="41"/>
      <c r="C253" s="42"/>
      <c r="D253" s="220" t="s">
        <v>213</v>
      </c>
      <c r="E253" s="42"/>
      <c r="F253" s="221" t="s">
        <v>411</v>
      </c>
      <c r="G253" s="42"/>
      <c r="H253" s="42"/>
      <c r="I253" s="222"/>
      <c r="J253" s="42"/>
      <c r="K253" s="42"/>
      <c r="L253" s="46"/>
      <c r="M253" s="223"/>
      <c r="N253" s="224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213</v>
      </c>
      <c r="AU253" s="19" t="s">
        <v>84</v>
      </c>
    </row>
    <row r="254" s="2" customFormat="1" ht="16.5" customHeight="1">
      <c r="A254" s="40"/>
      <c r="B254" s="41"/>
      <c r="C254" s="207" t="s">
        <v>413</v>
      </c>
      <c r="D254" s="207" t="s">
        <v>206</v>
      </c>
      <c r="E254" s="208" t="s">
        <v>414</v>
      </c>
      <c r="F254" s="209" t="s">
        <v>415</v>
      </c>
      <c r="G254" s="210" t="s">
        <v>209</v>
      </c>
      <c r="H254" s="211">
        <v>13.75</v>
      </c>
      <c r="I254" s="212"/>
      <c r="J254" s="213">
        <f>ROUND(I254*H254,2)</f>
        <v>0</v>
      </c>
      <c r="K254" s="209" t="s">
        <v>210</v>
      </c>
      <c r="L254" s="46"/>
      <c r="M254" s="214" t="s">
        <v>19</v>
      </c>
      <c r="N254" s="215" t="s">
        <v>45</v>
      </c>
      <c r="O254" s="86"/>
      <c r="P254" s="216">
        <f>O254*H254</f>
        <v>0</v>
      </c>
      <c r="Q254" s="216">
        <v>0.11162</v>
      </c>
      <c r="R254" s="216">
        <f>Q254*H254</f>
        <v>1.534775</v>
      </c>
      <c r="S254" s="216">
        <v>0</v>
      </c>
      <c r="T254" s="21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8" t="s">
        <v>211</v>
      </c>
      <c r="AT254" s="218" t="s">
        <v>206</v>
      </c>
      <c r="AU254" s="218" t="s">
        <v>84</v>
      </c>
      <c r="AY254" s="19" t="s">
        <v>204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19" t="s">
        <v>82</v>
      </c>
      <c r="BK254" s="219">
        <f>ROUND(I254*H254,2)</f>
        <v>0</v>
      </c>
      <c r="BL254" s="19" t="s">
        <v>211</v>
      </c>
      <c r="BM254" s="218" t="s">
        <v>416</v>
      </c>
    </row>
    <row r="255" s="2" customFormat="1">
      <c r="A255" s="40"/>
      <c r="B255" s="41"/>
      <c r="C255" s="42"/>
      <c r="D255" s="220" t="s">
        <v>213</v>
      </c>
      <c r="E255" s="42"/>
      <c r="F255" s="221" t="s">
        <v>417</v>
      </c>
      <c r="G255" s="42"/>
      <c r="H255" s="42"/>
      <c r="I255" s="222"/>
      <c r="J255" s="42"/>
      <c r="K255" s="42"/>
      <c r="L255" s="46"/>
      <c r="M255" s="223"/>
      <c r="N255" s="224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213</v>
      </c>
      <c r="AU255" s="19" t="s">
        <v>84</v>
      </c>
    </row>
    <row r="256" s="2" customFormat="1">
      <c r="A256" s="40"/>
      <c r="B256" s="41"/>
      <c r="C256" s="42"/>
      <c r="D256" s="225" t="s">
        <v>215</v>
      </c>
      <c r="E256" s="42"/>
      <c r="F256" s="226" t="s">
        <v>418</v>
      </c>
      <c r="G256" s="42"/>
      <c r="H256" s="42"/>
      <c r="I256" s="222"/>
      <c r="J256" s="42"/>
      <c r="K256" s="42"/>
      <c r="L256" s="46"/>
      <c r="M256" s="223"/>
      <c r="N256" s="224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215</v>
      </c>
      <c r="AU256" s="19" t="s">
        <v>84</v>
      </c>
    </row>
    <row r="257" s="13" customFormat="1">
      <c r="A257" s="13"/>
      <c r="B257" s="227"/>
      <c r="C257" s="228"/>
      <c r="D257" s="220" t="s">
        <v>217</v>
      </c>
      <c r="E257" s="229" t="s">
        <v>19</v>
      </c>
      <c r="F257" s="230" t="s">
        <v>218</v>
      </c>
      <c r="G257" s="228"/>
      <c r="H257" s="229" t="s">
        <v>19</v>
      </c>
      <c r="I257" s="231"/>
      <c r="J257" s="228"/>
      <c r="K257" s="228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217</v>
      </c>
      <c r="AU257" s="236" t="s">
        <v>84</v>
      </c>
      <c r="AV257" s="13" t="s">
        <v>82</v>
      </c>
      <c r="AW257" s="13" t="s">
        <v>35</v>
      </c>
      <c r="AX257" s="13" t="s">
        <v>74</v>
      </c>
      <c r="AY257" s="236" t="s">
        <v>204</v>
      </c>
    </row>
    <row r="258" s="13" customFormat="1">
      <c r="A258" s="13"/>
      <c r="B258" s="227"/>
      <c r="C258" s="228"/>
      <c r="D258" s="220" t="s">
        <v>217</v>
      </c>
      <c r="E258" s="229" t="s">
        <v>19</v>
      </c>
      <c r="F258" s="230" t="s">
        <v>419</v>
      </c>
      <c r="G258" s="228"/>
      <c r="H258" s="229" t="s">
        <v>19</v>
      </c>
      <c r="I258" s="231"/>
      <c r="J258" s="228"/>
      <c r="K258" s="228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217</v>
      </c>
      <c r="AU258" s="236" t="s">
        <v>84</v>
      </c>
      <c r="AV258" s="13" t="s">
        <v>82</v>
      </c>
      <c r="AW258" s="13" t="s">
        <v>35</v>
      </c>
      <c r="AX258" s="13" t="s">
        <v>74</v>
      </c>
      <c r="AY258" s="236" t="s">
        <v>204</v>
      </c>
    </row>
    <row r="259" s="14" customFormat="1">
      <c r="A259" s="14"/>
      <c r="B259" s="237"/>
      <c r="C259" s="238"/>
      <c r="D259" s="220" t="s">
        <v>217</v>
      </c>
      <c r="E259" s="239" t="s">
        <v>19</v>
      </c>
      <c r="F259" s="240" t="s">
        <v>159</v>
      </c>
      <c r="G259" s="238"/>
      <c r="H259" s="241">
        <v>13.75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217</v>
      </c>
      <c r="AU259" s="247" t="s">
        <v>84</v>
      </c>
      <c r="AV259" s="14" t="s">
        <v>84</v>
      </c>
      <c r="AW259" s="14" t="s">
        <v>35</v>
      </c>
      <c r="AX259" s="14" t="s">
        <v>82</v>
      </c>
      <c r="AY259" s="247" t="s">
        <v>204</v>
      </c>
    </row>
    <row r="260" s="2" customFormat="1" ht="16.5" customHeight="1">
      <c r="A260" s="40"/>
      <c r="B260" s="41"/>
      <c r="C260" s="248" t="s">
        <v>420</v>
      </c>
      <c r="D260" s="248" t="s">
        <v>263</v>
      </c>
      <c r="E260" s="249" t="s">
        <v>421</v>
      </c>
      <c r="F260" s="250" t="s">
        <v>422</v>
      </c>
      <c r="G260" s="251" t="s">
        <v>209</v>
      </c>
      <c r="H260" s="252">
        <v>14.025</v>
      </c>
      <c r="I260" s="253"/>
      <c r="J260" s="254">
        <f>ROUND(I260*H260,2)</f>
        <v>0</v>
      </c>
      <c r="K260" s="250" t="s">
        <v>284</v>
      </c>
      <c r="L260" s="255"/>
      <c r="M260" s="256" t="s">
        <v>19</v>
      </c>
      <c r="N260" s="257" t="s">
        <v>45</v>
      </c>
      <c r="O260" s="86"/>
      <c r="P260" s="216">
        <f>O260*H260</f>
        <v>0</v>
      </c>
      <c r="Q260" s="216">
        <v>0.17599999999999999</v>
      </c>
      <c r="R260" s="216">
        <f>Q260*H260</f>
        <v>2.4683999999999999</v>
      </c>
      <c r="S260" s="216">
        <v>0</v>
      </c>
      <c r="T260" s="21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8" t="s">
        <v>256</v>
      </c>
      <c r="AT260" s="218" t="s">
        <v>263</v>
      </c>
      <c r="AU260" s="218" t="s">
        <v>84</v>
      </c>
      <c r="AY260" s="19" t="s">
        <v>204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19" t="s">
        <v>82</v>
      </c>
      <c r="BK260" s="219">
        <f>ROUND(I260*H260,2)</f>
        <v>0</v>
      </c>
      <c r="BL260" s="19" t="s">
        <v>211</v>
      </c>
      <c r="BM260" s="218" t="s">
        <v>423</v>
      </c>
    </row>
    <row r="261" s="2" customFormat="1">
      <c r="A261" s="40"/>
      <c r="B261" s="41"/>
      <c r="C261" s="42"/>
      <c r="D261" s="220" t="s">
        <v>213</v>
      </c>
      <c r="E261" s="42"/>
      <c r="F261" s="221" t="s">
        <v>422</v>
      </c>
      <c r="G261" s="42"/>
      <c r="H261" s="42"/>
      <c r="I261" s="222"/>
      <c r="J261" s="42"/>
      <c r="K261" s="42"/>
      <c r="L261" s="46"/>
      <c r="M261" s="223"/>
      <c r="N261" s="224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213</v>
      </c>
      <c r="AU261" s="19" t="s">
        <v>84</v>
      </c>
    </row>
    <row r="262" s="14" customFormat="1">
      <c r="A262" s="14"/>
      <c r="B262" s="237"/>
      <c r="C262" s="238"/>
      <c r="D262" s="220" t="s">
        <v>217</v>
      </c>
      <c r="E262" s="238"/>
      <c r="F262" s="240" t="s">
        <v>424</v>
      </c>
      <c r="G262" s="238"/>
      <c r="H262" s="241">
        <v>14.025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7" t="s">
        <v>217</v>
      </c>
      <c r="AU262" s="247" t="s">
        <v>84</v>
      </c>
      <c r="AV262" s="14" t="s">
        <v>84</v>
      </c>
      <c r="AW262" s="14" t="s">
        <v>4</v>
      </c>
      <c r="AX262" s="14" t="s">
        <v>82</v>
      </c>
      <c r="AY262" s="247" t="s">
        <v>204</v>
      </c>
    </row>
    <row r="263" s="12" customFormat="1" ht="22.8" customHeight="1">
      <c r="A263" s="12"/>
      <c r="B263" s="191"/>
      <c r="C263" s="192"/>
      <c r="D263" s="193" t="s">
        <v>73</v>
      </c>
      <c r="E263" s="205" t="s">
        <v>242</v>
      </c>
      <c r="F263" s="205" t="s">
        <v>425</v>
      </c>
      <c r="G263" s="192"/>
      <c r="H263" s="192"/>
      <c r="I263" s="195"/>
      <c r="J263" s="206">
        <f>BK263</f>
        <v>0</v>
      </c>
      <c r="K263" s="192"/>
      <c r="L263" s="197"/>
      <c r="M263" s="198"/>
      <c r="N263" s="199"/>
      <c r="O263" s="199"/>
      <c r="P263" s="200">
        <f>SUM(P264:P269)</f>
        <v>0</v>
      </c>
      <c r="Q263" s="199"/>
      <c r="R263" s="200">
        <f>SUM(R264:R269)</f>
        <v>5.5440659999999999</v>
      </c>
      <c r="S263" s="199"/>
      <c r="T263" s="201">
        <f>SUM(T264:T269)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2" t="s">
        <v>82</v>
      </c>
      <c r="AT263" s="203" t="s">
        <v>73</v>
      </c>
      <c r="AU263" s="203" t="s">
        <v>82</v>
      </c>
      <c r="AY263" s="202" t="s">
        <v>204</v>
      </c>
      <c r="BK263" s="204">
        <f>SUM(BK264:BK269)</f>
        <v>0</v>
      </c>
    </row>
    <row r="264" s="2" customFormat="1" ht="16.5" customHeight="1">
      <c r="A264" s="40"/>
      <c r="B264" s="41"/>
      <c r="C264" s="207" t="s">
        <v>426</v>
      </c>
      <c r="D264" s="207" t="s">
        <v>206</v>
      </c>
      <c r="E264" s="208" t="s">
        <v>427</v>
      </c>
      <c r="F264" s="209" t="s">
        <v>428</v>
      </c>
      <c r="G264" s="210" t="s">
        <v>209</v>
      </c>
      <c r="H264" s="211">
        <v>15.09</v>
      </c>
      <c r="I264" s="212"/>
      <c r="J264" s="213">
        <f>ROUND(I264*H264,2)</f>
        <v>0</v>
      </c>
      <c r="K264" s="209" t="s">
        <v>210</v>
      </c>
      <c r="L264" s="46"/>
      <c r="M264" s="214" t="s">
        <v>19</v>
      </c>
      <c r="N264" s="215" t="s">
        <v>45</v>
      </c>
      <c r="O264" s="86"/>
      <c r="P264" s="216">
        <f>O264*H264</f>
        <v>0</v>
      </c>
      <c r="Q264" s="216">
        <v>0.3674</v>
      </c>
      <c r="R264" s="216">
        <f>Q264*H264</f>
        <v>5.5440659999999999</v>
      </c>
      <c r="S264" s="216">
        <v>0</v>
      </c>
      <c r="T264" s="217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8" t="s">
        <v>211</v>
      </c>
      <c r="AT264" s="218" t="s">
        <v>206</v>
      </c>
      <c r="AU264" s="218" t="s">
        <v>84</v>
      </c>
      <c r="AY264" s="19" t="s">
        <v>204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19" t="s">
        <v>82</v>
      </c>
      <c r="BK264" s="219">
        <f>ROUND(I264*H264,2)</f>
        <v>0</v>
      </c>
      <c r="BL264" s="19" t="s">
        <v>211</v>
      </c>
      <c r="BM264" s="218" t="s">
        <v>429</v>
      </c>
    </row>
    <row r="265" s="2" customFormat="1">
      <c r="A265" s="40"/>
      <c r="B265" s="41"/>
      <c r="C265" s="42"/>
      <c r="D265" s="220" t="s">
        <v>213</v>
      </c>
      <c r="E265" s="42"/>
      <c r="F265" s="221" t="s">
        <v>430</v>
      </c>
      <c r="G265" s="42"/>
      <c r="H265" s="42"/>
      <c r="I265" s="222"/>
      <c r="J265" s="42"/>
      <c r="K265" s="42"/>
      <c r="L265" s="46"/>
      <c r="M265" s="223"/>
      <c r="N265" s="224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213</v>
      </c>
      <c r="AU265" s="19" t="s">
        <v>84</v>
      </c>
    </row>
    <row r="266" s="2" customFormat="1">
      <c r="A266" s="40"/>
      <c r="B266" s="41"/>
      <c r="C266" s="42"/>
      <c r="D266" s="225" t="s">
        <v>215</v>
      </c>
      <c r="E266" s="42"/>
      <c r="F266" s="226" t="s">
        <v>431</v>
      </c>
      <c r="G266" s="42"/>
      <c r="H266" s="42"/>
      <c r="I266" s="222"/>
      <c r="J266" s="42"/>
      <c r="K266" s="42"/>
      <c r="L266" s="46"/>
      <c r="M266" s="223"/>
      <c r="N266" s="224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215</v>
      </c>
      <c r="AU266" s="19" t="s">
        <v>84</v>
      </c>
    </row>
    <row r="267" s="13" customFormat="1">
      <c r="A267" s="13"/>
      <c r="B267" s="227"/>
      <c r="C267" s="228"/>
      <c r="D267" s="220" t="s">
        <v>217</v>
      </c>
      <c r="E267" s="229" t="s">
        <v>19</v>
      </c>
      <c r="F267" s="230" t="s">
        <v>218</v>
      </c>
      <c r="G267" s="228"/>
      <c r="H267" s="229" t="s">
        <v>19</v>
      </c>
      <c r="I267" s="231"/>
      <c r="J267" s="228"/>
      <c r="K267" s="228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217</v>
      </c>
      <c r="AU267" s="236" t="s">
        <v>84</v>
      </c>
      <c r="AV267" s="13" t="s">
        <v>82</v>
      </c>
      <c r="AW267" s="13" t="s">
        <v>35</v>
      </c>
      <c r="AX267" s="13" t="s">
        <v>74</v>
      </c>
      <c r="AY267" s="236" t="s">
        <v>204</v>
      </c>
    </row>
    <row r="268" s="13" customFormat="1">
      <c r="A268" s="13"/>
      <c r="B268" s="227"/>
      <c r="C268" s="228"/>
      <c r="D268" s="220" t="s">
        <v>217</v>
      </c>
      <c r="E268" s="229" t="s">
        <v>19</v>
      </c>
      <c r="F268" s="230" t="s">
        <v>432</v>
      </c>
      <c r="G268" s="228"/>
      <c r="H268" s="229" t="s">
        <v>19</v>
      </c>
      <c r="I268" s="231"/>
      <c r="J268" s="228"/>
      <c r="K268" s="228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217</v>
      </c>
      <c r="AU268" s="236" t="s">
        <v>84</v>
      </c>
      <c r="AV268" s="13" t="s">
        <v>82</v>
      </c>
      <c r="AW268" s="13" t="s">
        <v>35</v>
      </c>
      <c r="AX268" s="13" t="s">
        <v>74</v>
      </c>
      <c r="AY268" s="236" t="s">
        <v>204</v>
      </c>
    </row>
    <row r="269" s="14" customFormat="1">
      <c r="A269" s="14"/>
      <c r="B269" s="237"/>
      <c r="C269" s="238"/>
      <c r="D269" s="220" t="s">
        <v>217</v>
      </c>
      <c r="E269" s="239" t="s">
        <v>19</v>
      </c>
      <c r="F269" s="240" t="s">
        <v>165</v>
      </c>
      <c r="G269" s="238"/>
      <c r="H269" s="241">
        <v>15.09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217</v>
      </c>
      <c r="AU269" s="247" t="s">
        <v>84</v>
      </c>
      <c r="AV269" s="14" t="s">
        <v>84</v>
      </c>
      <c r="AW269" s="14" t="s">
        <v>35</v>
      </c>
      <c r="AX269" s="14" t="s">
        <v>82</v>
      </c>
      <c r="AY269" s="247" t="s">
        <v>204</v>
      </c>
    </row>
    <row r="270" s="12" customFormat="1" ht="22.8" customHeight="1">
      <c r="A270" s="12"/>
      <c r="B270" s="191"/>
      <c r="C270" s="192"/>
      <c r="D270" s="193" t="s">
        <v>73</v>
      </c>
      <c r="E270" s="205" t="s">
        <v>262</v>
      </c>
      <c r="F270" s="205" t="s">
        <v>433</v>
      </c>
      <c r="G270" s="192"/>
      <c r="H270" s="192"/>
      <c r="I270" s="195"/>
      <c r="J270" s="206">
        <f>BK270</f>
        <v>0</v>
      </c>
      <c r="K270" s="192"/>
      <c r="L270" s="197"/>
      <c r="M270" s="198"/>
      <c r="N270" s="199"/>
      <c r="O270" s="199"/>
      <c r="P270" s="200">
        <f>SUM(P271:P345)</f>
        <v>0</v>
      </c>
      <c r="Q270" s="199"/>
      <c r="R270" s="200">
        <f>SUM(R271:R345)</f>
        <v>50.097066934880004</v>
      </c>
      <c r="S270" s="199"/>
      <c r="T270" s="201">
        <f>SUM(T271:T345)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2" t="s">
        <v>82</v>
      </c>
      <c r="AT270" s="203" t="s">
        <v>73</v>
      </c>
      <c r="AU270" s="203" t="s">
        <v>82</v>
      </c>
      <c r="AY270" s="202" t="s">
        <v>204</v>
      </c>
      <c r="BK270" s="204">
        <f>SUM(BK271:BK345)</f>
        <v>0</v>
      </c>
    </row>
    <row r="271" s="2" customFormat="1" ht="16.5" customHeight="1">
      <c r="A271" s="40"/>
      <c r="B271" s="41"/>
      <c r="C271" s="207" t="s">
        <v>434</v>
      </c>
      <c r="D271" s="207" t="s">
        <v>206</v>
      </c>
      <c r="E271" s="208" t="s">
        <v>435</v>
      </c>
      <c r="F271" s="209" t="s">
        <v>436</v>
      </c>
      <c r="G271" s="210" t="s">
        <v>299</v>
      </c>
      <c r="H271" s="211">
        <v>20</v>
      </c>
      <c r="I271" s="212"/>
      <c r="J271" s="213">
        <f>ROUND(I271*H271,2)</f>
        <v>0</v>
      </c>
      <c r="K271" s="209" t="s">
        <v>210</v>
      </c>
      <c r="L271" s="46"/>
      <c r="M271" s="214" t="s">
        <v>19</v>
      </c>
      <c r="N271" s="215" t="s">
        <v>45</v>
      </c>
      <c r="O271" s="86"/>
      <c r="P271" s="216">
        <f>O271*H271</f>
        <v>0</v>
      </c>
      <c r="Q271" s="216">
        <v>0.0044999999999999997</v>
      </c>
      <c r="R271" s="216">
        <f>Q271*H271</f>
        <v>0.089999999999999997</v>
      </c>
      <c r="S271" s="216">
        <v>0</v>
      </c>
      <c r="T271" s="217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8" t="s">
        <v>211</v>
      </c>
      <c r="AT271" s="218" t="s">
        <v>206</v>
      </c>
      <c r="AU271" s="218" t="s">
        <v>84</v>
      </c>
      <c r="AY271" s="19" t="s">
        <v>204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19" t="s">
        <v>82</v>
      </c>
      <c r="BK271" s="219">
        <f>ROUND(I271*H271,2)</f>
        <v>0</v>
      </c>
      <c r="BL271" s="19" t="s">
        <v>211</v>
      </c>
      <c r="BM271" s="218" t="s">
        <v>437</v>
      </c>
    </row>
    <row r="272" s="2" customFormat="1">
      <c r="A272" s="40"/>
      <c r="B272" s="41"/>
      <c r="C272" s="42"/>
      <c r="D272" s="220" t="s">
        <v>213</v>
      </c>
      <c r="E272" s="42"/>
      <c r="F272" s="221" t="s">
        <v>436</v>
      </c>
      <c r="G272" s="42"/>
      <c r="H272" s="42"/>
      <c r="I272" s="222"/>
      <c r="J272" s="42"/>
      <c r="K272" s="42"/>
      <c r="L272" s="46"/>
      <c r="M272" s="223"/>
      <c r="N272" s="224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213</v>
      </c>
      <c r="AU272" s="19" t="s">
        <v>84</v>
      </c>
    </row>
    <row r="273" s="2" customFormat="1">
      <c r="A273" s="40"/>
      <c r="B273" s="41"/>
      <c r="C273" s="42"/>
      <c r="D273" s="225" t="s">
        <v>215</v>
      </c>
      <c r="E273" s="42"/>
      <c r="F273" s="226" t="s">
        <v>438</v>
      </c>
      <c r="G273" s="42"/>
      <c r="H273" s="42"/>
      <c r="I273" s="222"/>
      <c r="J273" s="42"/>
      <c r="K273" s="42"/>
      <c r="L273" s="46"/>
      <c r="M273" s="223"/>
      <c r="N273" s="224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215</v>
      </c>
      <c r="AU273" s="19" t="s">
        <v>84</v>
      </c>
    </row>
    <row r="274" s="14" customFormat="1">
      <c r="A274" s="14"/>
      <c r="B274" s="237"/>
      <c r="C274" s="238"/>
      <c r="D274" s="220" t="s">
        <v>217</v>
      </c>
      <c r="E274" s="239" t="s">
        <v>19</v>
      </c>
      <c r="F274" s="240" t="s">
        <v>439</v>
      </c>
      <c r="G274" s="238"/>
      <c r="H274" s="241">
        <v>20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7" t="s">
        <v>217</v>
      </c>
      <c r="AU274" s="247" t="s">
        <v>84</v>
      </c>
      <c r="AV274" s="14" t="s">
        <v>84</v>
      </c>
      <c r="AW274" s="14" t="s">
        <v>35</v>
      </c>
      <c r="AX274" s="14" t="s">
        <v>82</v>
      </c>
      <c r="AY274" s="247" t="s">
        <v>204</v>
      </c>
    </row>
    <row r="275" s="2" customFormat="1" ht="16.5" customHeight="1">
      <c r="A275" s="40"/>
      <c r="B275" s="41"/>
      <c r="C275" s="248" t="s">
        <v>440</v>
      </c>
      <c r="D275" s="248" t="s">
        <v>263</v>
      </c>
      <c r="E275" s="249" t="s">
        <v>441</v>
      </c>
      <c r="F275" s="250" t="s">
        <v>442</v>
      </c>
      <c r="G275" s="251" t="s">
        <v>299</v>
      </c>
      <c r="H275" s="252">
        <v>20</v>
      </c>
      <c r="I275" s="253"/>
      <c r="J275" s="254">
        <f>ROUND(I275*H275,2)</f>
        <v>0</v>
      </c>
      <c r="K275" s="250" t="s">
        <v>210</v>
      </c>
      <c r="L275" s="255"/>
      <c r="M275" s="256" t="s">
        <v>19</v>
      </c>
      <c r="N275" s="257" t="s">
        <v>45</v>
      </c>
      <c r="O275" s="86"/>
      <c r="P275" s="216">
        <f>O275*H275</f>
        <v>0</v>
      </c>
      <c r="Q275" s="216">
        <v>0.0086</v>
      </c>
      <c r="R275" s="216">
        <f>Q275*H275</f>
        <v>0.17199999999999999</v>
      </c>
      <c r="S275" s="216">
        <v>0</v>
      </c>
      <c r="T275" s="217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8" t="s">
        <v>256</v>
      </c>
      <c r="AT275" s="218" t="s">
        <v>263</v>
      </c>
      <c r="AU275" s="218" t="s">
        <v>84</v>
      </c>
      <c r="AY275" s="19" t="s">
        <v>204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19" t="s">
        <v>82</v>
      </c>
      <c r="BK275" s="219">
        <f>ROUND(I275*H275,2)</f>
        <v>0</v>
      </c>
      <c r="BL275" s="19" t="s">
        <v>211</v>
      </c>
      <c r="BM275" s="218" t="s">
        <v>443</v>
      </c>
    </row>
    <row r="276" s="2" customFormat="1">
      <c r="A276" s="40"/>
      <c r="B276" s="41"/>
      <c r="C276" s="42"/>
      <c r="D276" s="220" t="s">
        <v>213</v>
      </c>
      <c r="E276" s="42"/>
      <c r="F276" s="221" t="s">
        <v>442</v>
      </c>
      <c r="G276" s="42"/>
      <c r="H276" s="42"/>
      <c r="I276" s="222"/>
      <c r="J276" s="42"/>
      <c r="K276" s="42"/>
      <c r="L276" s="46"/>
      <c r="M276" s="223"/>
      <c r="N276" s="224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213</v>
      </c>
      <c r="AU276" s="19" t="s">
        <v>84</v>
      </c>
    </row>
    <row r="277" s="2" customFormat="1" ht="16.5" customHeight="1">
      <c r="A277" s="40"/>
      <c r="B277" s="41"/>
      <c r="C277" s="207" t="s">
        <v>444</v>
      </c>
      <c r="D277" s="207" t="s">
        <v>206</v>
      </c>
      <c r="E277" s="208" t="s">
        <v>445</v>
      </c>
      <c r="F277" s="209" t="s">
        <v>446</v>
      </c>
      <c r="G277" s="210" t="s">
        <v>299</v>
      </c>
      <c r="H277" s="211">
        <v>4</v>
      </c>
      <c r="I277" s="212"/>
      <c r="J277" s="213">
        <f>ROUND(I277*H277,2)</f>
        <v>0</v>
      </c>
      <c r="K277" s="209" t="s">
        <v>210</v>
      </c>
      <c r="L277" s="46"/>
      <c r="M277" s="214" t="s">
        <v>19</v>
      </c>
      <c r="N277" s="215" t="s">
        <v>45</v>
      </c>
      <c r="O277" s="86"/>
      <c r="P277" s="216">
        <f>O277*H277</f>
        <v>0</v>
      </c>
      <c r="Q277" s="216">
        <v>0.00069999999999999999</v>
      </c>
      <c r="R277" s="216">
        <f>Q277*H277</f>
        <v>0.0028</v>
      </c>
      <c r="S277" s="216">
        <v>0</v>
      </c>
      <c r="T277" s="217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8" t="s">
        <v>211</v>
      </c>
      <c r="AT277" s="218" t="s">
        <v>206</v>
      </c>
      <c r="AU277" s="218" t="s">
        <v>84</v>
      </c>
      <c r="AY277" s="19" t="s">
        <v>204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19" t="s">
        <v>82</v>
      </c>
      <c r="BK277" s="219">
        <f>ROUND(I277*H277,2)</f>
        <v>0</v>
      </c>
      <c r="BL277" s="19" t="s">
        <v>211</v>
      </c>
      <c r="BM277" s="218" t="s">
        <v>447</v>
      </c>
    </row>
    <row r="278" s="2" customFormat="1">
      <c r="A278" s="40"/>
      <c r="B278" s="41"/>
      <c r="C278" s="42"/>
      <c r="D278" s="220" t="s">
        <v>213</v>
      </c>
      <c r="E278" s="42"/>
      <c r="F278" s="221" t="s">
        <v>448</v>
      </c>
      <c r="G278" s="42"/>
      <c r="H278" s="42"/>
      <c r="I278" s="222"/>
      <c r="J278" s="42"/>
      <c r="K278" s="42"/>
      <c r="L278" s="46"/>
      <c r="M278" s="223"/>
      <c r="N278" s="224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213</v>
      </c>
      <c r="AU278" s="19" t="s">
        <v>84</v>
      </c>
    </row>
    <row r="279" s="2" customFormat="1">
      <c r="A279" s="40"/>
      <c r="B279" s="41"/>
      <c r="C279" s="42"/>
      <c r="D279" s="225" t="s">
        <v>215</v>
      </c>
      <c r="E279" s="42"/>
      <c r="F279" s="226" t="s">
        <v>449</v>
      </c>
      <c r="G279" s="42"/>
      <c r="H279" s="42"/>
      <c r="I279" s="222"/>
      <c r="J279" s="42"/>
      <c r="K279" s="42"/>
      <c r="L279" s="46"/>
      <c r="M279" s="223"/>
      <c r="N279" s="224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215</v>
      </c>
      <c r="AU279" s="19" t="s">
        <v>84</v>
      </c>
    </row>
    <row r="280" s="2" customFormat="1" ht="16.5" customHeight="1">
      <c r="A280" s="40"/>
      <c r="B280" s="41"/>
      <c r="C280" s="248" t="s">
        <v>450</v>
      </c>
      <c r="D280" s="248" t="s">
        <v>263</v>
      </c>
      <c r="E280" s="249" t="s">
        <v>451</v>
      </c>
      <c r="F280" s="250" t="s">
        <v>452</v>
      </c>
      <c r="G280" s="251" t="s">
        <v>299</v>
      </c>
      <c r="H280" s="252">
        <v>3</v>
      </c>
      <c r="I280" s="253"/>
      <c r="J280" s="254">
        <f>ROUND(I280*H280,2)</f>
        <v>0</v>
      </c>
      <c r="K280" s="250" t="s">
        <v>210</v>
      </c>
      <c r="L280" s="255"/>
      <c r="M280" s="256" t="s">
        <v>19</v>
      </c>
      <c r="N280" s="257" t="s">
        <v>45</v>
      </c>
      <c r="O280" s="86"/>
      <c r="P280" s="216">
        <f>O280*H280</f>
        <v>0</v>
      </c>
      <c r="Q280" s="216">
        <v>0.0035000000000000001</v>
      </c>
      <c r="R280" s="216">
        <f>Q280*H280</f>
        <v>0.010500000000000001</v>
      </c>
      <c r="S280" s="216">
        <v>0</v>
      </c>
      <c r="T280" s="21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8" t="s">
        <v>256</v>
      </c>
      <c r="AT280" s="218" t="s">
        <v>263</v>
      </c>
      <c r="AU280" s="218" t="s">
        <v>84</v>
      </c>
      <c r="AY280" s="19" t="s">
        <v>204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9" t="s">
        <v>82</v>
      </c>
      <c r="BK280" s="219">
        <f>ROUND(I280*H280,2)</f>
        <v>0</v>
      </c>
      <c r="BL280" s="19" t="s">
        <v>211</v>
      </c>
      <c r="BM280" s="218" t="s">
        <v>453</v>
      </c>
    </row>
    <row r="281" s="2" customFormat="1">
      <c r="A281" s="40"/>
      <c r="B281" s="41"/>
      <c r="C281" s="42"/>
      <c r="D281" s="220" t="s">
        <v>213</v>
      </c>
      <c r="E281" s="42"/>
      <c r="F281" s="221" t="s">
        <v>452</v>
      </c>
      <c r="G281" s="42"/>
      <c r="H281" s="42"/>
      <c r="I281" s="222"/>
      <c r="J281" s="42"/>
      <c r="K281" s="42"/>
      <c r="L281" s="46"/>
      <c r="M281" s="223"/>
      <c r="N281" s="224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213</v>
      </c>
      <c r="AU281" s="19" t="s">
        <v>84</v>
      </c>
    </row>
    <row r="282" s="2" customFormat="1" ht="16.5" customHeight="1">
      <c r="A282" s="40"/>
      <c r="B282" s="41"/>
      <c r="C282" s="248" t="s">
        <v>454</v>
      </c>
      <c r="D282" s="248" t="s">
        <v>263</v>
      </c>
      <c r="E282" s="249" t="s">
        <v>455</v>
      </c>
      <c r="F282" s="250" t="s">
        <v>456</v>
      </c>
      <c r="G282" s="251" t="s">
        <v>299</v>
      </c>
      <c r="H282" s="252">
        <v>1</v>
      </c>
      <c r="I282" s="253"/>
      <c r="J282" s="254">
        <f>ROUND(I282*H282,2)</f>
        <v>0</v>
      </c>
      <c r="K282" s="250" t="s">
        <v>210</v>
      </c>
      <c r="L282" s="255"/>
      <c r="M282" s="256" t="s">
        <v>19</v>
      </c>
      <c r="N282" s="257" t="s">
        <v>45</v>
      </c>
      <c r="O282" s="86"/>
      <c r="P282" s="216">
        <f>O282*H282</f>
        <v>0</v>
      </c>
      <c r="Q282" s="216">
        <v>0.0040000000000000001</v>
      </c>
      <c r="R282" s="216">
        <f>Q282*H282</f>
        <v>0.0040000000000000001</v>
      </c>
      <c r="S282" s="216">
        <v>0</v>
      </c>
      <c r="T282" s="217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8" t="s">
        <v>256</v>
      </c>
      <c r="AT282" s="218" t="s">
        <v>263</v>
      </c>
      <c r="AU282" s="218" t="s">
        <v>84</v>
      </c>
      <c r="AY282" s="19" t="s">
        <v>204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19" t="s">
        <v>82</v>
      </c>
      <c r="BK282" s="219">
        <f>ROUND(I282*H282,2)</f>
        <v>0</v>
      </c>
      <c r="BL282" s="19" t="s">
        <v>211</v>
      </c>
      <c r="BM282" s="218" t="s">
        <v>457</v>
      </c>
    </row>
    <row r="283" s="2" customFormat="1">
      <c r="A283" s="40"/>
      <c r="B283" s="41"/>
      <c r="C283" s="42"/>
      <c r="D283" s="220" t="s">
        <v>213</v>
      </c>
      <c r="E283" s="42"/>
      <c r="F283" s="221" t="s">
        <v>456</v>
      </c>
      <c r="G283" s="42"/>
      <c r="H283" s="42"/>
      <c r="I283" s="222"/>
      <c r="J283" s="42"/>
      <c r="K283" s="42"/>
      <c r="L283" s="46"/>
      <c r="M283" s="223"/>
      <c r="N283" s="224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213</v>
      </c>
      <c r="AU283" s="19" t="s">
        <v>84</v>
      </c>
    </row>
    <row r="284" s="2" customFormat="1" ht="16.5" customHeight="1">
      <c r="A284" s="40"/>
      <c r="B284" s="41"/>
      <c r="C284" s="207" t="s">
        <v>458</v>
      </c>
      <c r="D284" s="207" t="s">
        <v>206</v>
      </c>
      <c r="E284" s="208" t="s">
        <v>459</v>
      </c>
      <c r="F284" s="209" t="s">
        <v>460</v>
      </c>
      <c r="G284" s="210" t="s">
        <v>299</v>
      </c>
      <c r="H284" s="211">
        <v>4</v>
      </c>
      <c r="I284" s="212"/>
      <c r="J284" s="213">
        <f>ROUND(I284*H284,2)</f>
        <v>0</v>
      </c>
      <c r="K284" s="209" t="s">
        <v>210</v>
      </c>
      <c r="L284" s="46"/>
      <c r="M284" s="214" t="s">
        <v>19</v>
      </c>
      <c r="N284" s="215" t="s">
        <v>45</v>
      </c>
      <c r="O284" s="86"/>
      <c r="P284" s="216">
        <f>O284*H284</f>
        <v>0</v>
      </c>
      <c r="Q284" s="216">
        <v>0.10940999999999999</v>
      </c>
      <c r="R284" s="216">
        <f>Q284*H284</f>
        <v>0.43763999999999997</v>
      </c>
      <c r="S284" s="216">
        <v>0</v>
      </c>
      <c r="T284" s="217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8" t="s">
        <v>211</v>
      </c>
      <c r="AT284" s="218" t="s">
        <v>206</v>
      </c>
      <c r="AU284" s="218" t="s">
        <v>84</v>
      </c>
      <c r="AY284" s="19" t="s">
        <v>204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19" t="s">
        <v>82</v>
      </c>
      <c r="BK284" s="219">
        <f>ROUND(I284*H284,2)</f>
        <v>0</v>
      </c>
      <c r="BL284" s="19" t="s">
        <v>211</v>
      </c>
      <c r="BM284" s="218" t="s">
        <v>461</v>
      </c>
    </row>
    <row r="285" s="2" customFormat="1">
      <c r="A285" s="40"/>
      <c r="B285" s="41"/>
      <c r="C285" s="42"/>
      <c r="D285" s="220" t="s">
        <v>213</v>
      </c>
      <c r="E285" s="42"/>
      <c r="F285" s="221" t="s">
        <v>462</v>
      </c>
      <c r="G285" s="42"/>
      <c r="H285" s="42"/>
      <c r="I285" s="222"/>
      <c r="J285" s="42"/>
      <c r="K285" s="42"/>
      <c r="L285" s="46"/>
      <c r="M285" s="223"/>
      <c r="N285" s="224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213</v>
      </c>
      <c r="AU285" s="19" t="s">
        <v>84</v>
      </c>
    </row>
    <row r="286" s="2" customFormat="1">
      <c r="A286" s="40"/>
      <c r="B286" s="41"/>
      <c r="C286" s="42"/>
      <c r="D286" s="225" t="s">
        <v>215</v>
      </c>
      <c r="E286" s="42"/>
      <c r="F286" s="226" t="s">
        <v>463</v>
      </c>
      <c r="G286" s="42"/>
      <c r="H286" s="42"/>
      <c r="I286" s="222"/>
      <c r="J286" s="42"/>
      <c r="K286" s="42"/>
      <c r="L286" s="46"/>
      <c r="M286" s="223"/>
      <c r="N286" s="224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215</v>
      </c>
      <c r="AU286" s="19" t="s">
        <v>84</v>
      </c>
    </row>
    <row r="287" s="2" customFormat="1" ht="16.5" customHeight="1">
      <c r="A287" s="40"/>
      <c r="B287" s="41"/>
      <c r="C287" s="248" t="s">
        <v>464</v>
      </c>
      <c r="D287" s="248" t="s">
        <v>263</v>
      </c>
      <c r="E287" s="249" t="s">
        <v>465</v>
      </c>
      <c r="F287" s="250" t="s">
        <v>466</v>
      </c>
      <c r="G287" s="251" t="s">
        <v>299</v>
      </c>
      <c r="H287" s="252">
        <v>4</v>
      </c>
      <c r="I287" s="253"/>
      <c r="J287" s="254">
        <f>ROUND(I287*H287,2)</f>
        <v>0</v>
      </c>
      <c r="K287" s="250" t="s">
        <v>210</v>
      </c>
      <c r="L287" s="255"/>
      <c r="M287" s="256" t="s">
        <v>19</v>
      </c>
      <c r="N287" s="257" t="s">
        <v>45</v>
      </c>
      <c r="O287" s="86"/>
      <c r="P287" s="216">
        <f>O287*H287</f>
        <v>0</v>
      </c>
      <c r="Q287" s="216">
        <v>0.0025000000000000001</v>
      </c>
      <c r="R287" s="216">
        <f>Q287*H287</f>
        <v>0.01</v>
      </c>
      <c r="S287" s="216">
        <v>0</v>
      </c>
      <c r="T287" s="217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8" t="s">
        <v>256</v>
      </c>
      <c r="AT287" s="218" t="s">
        <v>263</v>
      </c>
      <c r="AU287" s="218" t="s">
        <v>84</v>
      </c>
      <c r="AY287" s="19" t="s">
        <v>204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19" t="s">
        <v>82</v>
      </c>
      <c r="BK287" s="219">
        <f>ROUND(I287*H287,2)</f>
        <v>0</v>
      </c>
      <c r="BL287" s="19" t="s">
        <v>211</v>
      </c>
      <c r="BM287" s="218" t="s">
        <v>467</v>
      </c>
    </row>
    <row r="288" s="2" customFormat="1">
      <c r="A288" s="40"/>
      <c r="B288" s="41"/>
      <c r="C288" s="42"/>
      <c r="D288" s="220" t="s">
        <v>213</v>
      </c>
      <c r="E288" s="42"/>
      <c r="F288" s="221" t="s">
        <v>466</v>
      </c>
      <c r="G288" s="42"/>
      <c r="H288" s="42"/>
      <c r="I288" s="222"/>
      <c r="J288" s="42"/>
      <c r="K288" s="42"/>
      <c r="L288" s="46"/>
      <c r="M288" s="223"/>
      <c r="N288" s="224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213</v>
      </c>
      <c r="AU288" s="19" t="s">
        <v>84</v>
      </c>
    </row>
    <row r="289" s="2" customFormat="1" ht="16.5" customHeight="1">
      <c r="A289" s="40"/>
      <c r="B289" s="41"/>
      <c r="C289" s="207" t="s">
        <v>468</v>
      </c>
      <c r="D289" s="207" t="s">
        <v>206</v>
      </c>
      <c r="E289" s="208" t="s">
        <v>469</v>
      </c>
      <c r="F289" s="209" t="s">
        <v>470</v>
      </c>
      <c r="G289" s="210" t="s">
        <v>299</v>
      </c>
      <c r="H289" s="211">
        <v>2</v>
      </c>
      <c r="I289" s="212"/>
      <c r="J289" s="213">
        <f>ROUND(I289*H289,2)</f>
        <v>0</v>
      </c>
      <c r="K289" s="209" t="s">
        <v>210</v>
      </c>
      <c r="L289" s="46"/>
      <c r="M289" s="214" t="s">
        <v>19</v>
      </c>
      <c r="N289" s="215" t="s">
        <v>45</v>
      </c>
      <c r="O289" s="86"/>
      <c r="P289" s="216">
        <f>O289*H289</f>
        <v>0</v>
      </c>
      <c r="Q289" s="216">
        <v>0.00158</v>
      </c>
      <c r="R289" s="216">
        <f>Q289*H289</f>
        <v>0.00316</v>
      </c>
      <c r="S289" s="216">
        <v>0</v>
      </c>
      <c r="T289" s="217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8" t="s">
        <v>211</v>
      </c>
      <c r="AT289" s="218" t="s">
        <v>206</v>
      </c>
      <c r="AU289" s="218" t="s">
        <v>84</v>
      </c>
      <c r="AY289" s="19" t="s">
        <v>204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19" t="s">
        <v>82</v>
      </c>
      <c r="BK289" s="219">
        <f>ROUND(I289*H289,2)</f>
        <v>0</v>
      </c>
      <c r="BL289" s="19" t="s">
        <v>211</v>
      </c>
      <c r="BM289" s="218" t="s">
        <v>471</v>
      </c>
    </row>
    <row r="290" s="2" customFormat="1">
      <c r="A290" s="40"/>
      <c r="B290" s="41"/>
      <c r="C290" s="42"/>
      <c r="D290" s="220" t="s">
        <v>213</v>
      </c>
      <c r="E290" s="42"/>
      <c r="F290" s="221" t="s">
        <v>472</v>
      </c>
      <c r="G290" s="42"/>
      <c r="H290" s="42"/>
      <c r="I290" s="222"/>
      <c r="J290" s="42"/>
      <c r="K290" s="42"/>
      <c r="L290" s="46"/>
      <c r="M290" s="223"/>
      <c r="N290" s="224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213</v>
      </c>
      <c r="AU290" s="19" t="s">
        <v>84</v>
      </c>
    </row>
    <row r="291" s="2" customFormat="1">
      <c r="A291" s="40"/>
      <c r="B291" s="41"/>
      <c r="C291" s="42"/>
      <c r="D291" s="225" t="s">
        <v>215</v>
      </c>
      <c r="E291" s="42"/>
      <c r="F291" s="226" t="s">
        <v>473</v>
      </c>
      <c r="G291" s="42"/>
      <c r="H291" s="42"/>
      <c r="I291" s="222"/>
      <c r="J291" s="42"/>
      <c r="K291" s="42"/>
      <c r="L291" s="46"/>
      <c r="M291" s="223"/>
      <c r="N291" s="224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215</v>
      </c>
      <c r="AU291" s="19" t="s">
        <v>84</v>
      </c>
    </row>
    <row r="292" s="2" customFormat="1" ht="16.5" customHeight="1">
      <c r="A292" s="40"/>
      <c r="B292" s="41"/>
      <c r="C292" s="207" t="s">
        <v>474</v>
      </c>
      <c r="D292" s="207" t="s">
        <v>206</v>
      </c>
      <c r="E292" s="208" t="s">
        <v>475</v>
      </c>
      <c r="F292" s="209" t="s">
        <v>476</v>
      </c>
      <c r="G292" s="210" t="s">
        <v>222</v>
      </c>
      <c r="H292" s="211">
        <v>111.04900000000001</v>
      </c>
      <c r="I292" s="212"/>
      <c r="J292" s="213">
        <f>ROUND(I292*H292,2)</f>
        <v>0</v>
      </c>
      <c r="K292" s="209" t="s">
        <v>210</v>
      </c>
      <c r="L292" s="46"/>
      <c r="M292" s="214" t="s">
        <v>19</v>
      </c>
      <c r="N292" s="215" t="s">
        <v>45</v>
      </c>
      <c r="O292" s="86"/>
      <c r="P292" s="216">
        <f>O292*H292</f>
        <v>0</v>
      </c>
      <c r="Q292" s="216">
        <v>4.0000000000000003E-05</v>
      </c>
      <c r="R292" s="216">
        <f>Q292*H292</f>
        <v>0.0044419600000000009</v>
      </c>
      <c r="S292" s="216">
        <v>0</v>
      </c>
      <c r="T292" s="217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8" t="s">
        <v>211</v>
      </c>
      <c r="AT292" s="218" t="s">
        <v>206</v>
      </c>
      <c r="AU292" s="218" t="s">
        <v>84</v>
      </c>
      <c r="AY292" s="19" t="s">
        <v>204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19" t="s">
        <v>82</v>
      </c>
      <c r="BK292" s="219">
        <f>ROUND(I292*H292,2)</f>
        <v>0</v>
      </c>
      <c r="BL292" s="19" t="s">
        <v>211</v>
      </c>
      <c r="BM292" s="218" t="s">
        <v>477</v>
      </c>
    </row>
    <row r="293" s="2" customFormat="1">
      <c r="A293" s="40"/>
      <c r="B293" s="41"/>
      <c r="C293" s="42"/>
      <c r="D293" s="220" t="s">
        <v>213</v>
      </c>
      <c r="E293" s="42"/>
      <c r="F293" s="221" t="s">
        <v>478</v>
      </c>
      <c r="G293" s="42"/>
      <c r="H293" s="42"/>
      <c r="I293" s="222"/>
      <c r="J293" s="42"/>
      <c r="K293" s="42"/>
      <c r="L293" s="46"/>
      <c r="M293" s="223"/>
      <c r="N293" s="224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213</v>
      </c>
      <c r="AU293" s="19" t="s">
        <v>84</v>
      </c>
    </row>
    <row r="294" s="2" customFormat="1">
      <c r="A294" s="40"/>
      <c r="B294" s="41"/>
      <c r="C294" s="42"/>
      <c r="D294" s="225" t="s">
        <v>215</v>
      </c>
      <c r="E294" s="42"/>
      <c r="F294" s="226" t="s">
        <v>479</v>
      </c>
      <c r="G294" s="42"/>
      <c r="H294" s="42"/>
      <c r="I294" s="222"/>
      <c r="J294" s="42"/>
      <c r="K294" s="42"/>
      <c r="L294" s="46"/>
      <c r="M294" s="223"/>
      <c r="N294" s="224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215</v>
      </c>
      <c r="AU294" s="19" t="s">
        <v>84</v>
      </c>
    </row>
    <row r="295" s="13" customFormat="1">
      <c r="A295" s="13"/>
      <c r="B295" s="227"/>
      <c r="C295" s="228"/>
      <c r="D295" s="220" t="s">
        <v>217</v>
      </c>
      <c r="E295" s="229" t="s">
        <v>19</v>
      </c>
      <c r="F295" s="230" t="s">
        <v>218</v>
      </c>
      <c r="G295" s="228"/>
      <c r="H295" s="229" t="s">
        <v>19</v>
      </c>
      <c r="I295" s="231"/>
      <c r="J295" s="228"/>
      <c r="K295" s="228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217</v>
      </c>
      <c r="AU295" s="236" t="s">
        <v>84</v>
      </c>
      <c r="AV295" s="13" t="s">
        <v>82</v>
      </c>
      <c r="AW295" s="13" t="s">
        <v>35</v>
      </c>
      <c r="AX295" s="13" t="s">
        <v>74</v>
      </c>
      <c r="AY295" s="236" t="s">
        <v>204</v>
      </c>
    </row>
    <row r="296" s="13" customFormat="1">
      <c r="A296" s="13"/>
      <c r="B296" s="227"/>
      <c r="C296" s="228"/>
      <c r="D296" s="220" t="s">
        <v>217</v>
      </c>
      <c r="E296" s="229" t="s">
        <v>19</v>
      </c>
      <c r="F296" s="230" t="s">
        <v>480</v>
      </c>
      <c r="G296" s="228"/>
      <c r="H296" s="229" t="s">
        <v>19</v>
      </c>
      <c r="I296" s="231"/>
      <c r="J296" s="228"/>
      <c r="K296" s="228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217</v>
      </c>
      <c r="AU296" s="236" t="s">
        <v>84</v>
      </c>
      <c r="AV296" s="13" t="s">
        <v>82</v>
      </c>
      <c r="AW296" s="13" t="s">
        <v>35</v>
      </c>
      <c r="AX296" s="13" t="s">
        <v>74</v>
      </c>
      <c r="AY296" s="236" t="s">
        <v>204</v>
      </c>
    </row>
    <row r="297" s="14" customFormat="1">
      <c r="A297" s="14"/>
      <c r="B297" s="237"/>
      <c r="C297" s="238"/>
      <c r="D297" s="220" t="s">
        <v>217</v>
      </c>
      <c r="E297" s="239" t="s">
        <v>19</v>
      </c>
      <c r="F297" s="240" t="s">
        <v>171</v>
      </c>
      <c r="G297" s="238"/>
      <c r="H297" s="241">
        <v>111.04900000000001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217</v>
      </c>
      <c r="AU297" s="247" t="s">
        <v>84</v>
      </c>
      <c r="AV297" s="14" t="s">
        <v>84</v>
      </c>
      <c r="AW297" s="14" t="s">
        <v>35</v>
      </c>
      <c r="AX297" s="14" t="s">
        <v>82</v>
      </c>
      <c r="AY297" s="247" t="s">
        <v>204</v>
      </c>
    </row>
    <row r="298" s="2" customFormat="1" ht="16.5" customHeight="1">
      <c r="A298" s="40"/>
      <c r="B298" s="41"/>
      <c r="C298" s="207" t="s">
        <v>481</v>
      </c>
      <c r="D298" s="207" t="s">
        <v>206</v>
      </c>
      <c r="E298" s="208" t="s">
        <v>482</v>
      </c>
      <c r="F298" s="209" t="s">
        <v>483</v>
      </c>
      <c r="G298" s="210" t="s">
        <v>222</v>
      </c>
      <c r="H298" s="211">
        <v>206.21899999999999</v>
      </c>
      <c r="I298" s="212"/>
      <c r="J298" s="213">
        <f>ROUND(I298*H298,2)</f>
        <v>0</v>
      </c>
      <c r="K298" s="209" t="s">
        <v>210</v>
      </c>
      <c r="L298" s="46"/>
      <c r="M298" s="214" t="s">
        <v>19</v>
      </c>
      <c r="N298" s="215" t="s">
        <v>45</v>
      </c>
      <c r="O298" s="86"/>
      <c r="P298" s="216">
        <f>O298*H298</f>
        <v>0</v>
      </c>
      <c r="Q298" s="216">
        <v>0.15539952000000001</v>
      </c>
      <c r="R298" s="216">
        <f>Q298*H298</f>
        <v>32.046333614880005</v>
      </c>
      <c r="S298" s="216">
        <v>0</v>
      </c>
      <c r="T298" s="217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8" t="s">
        <v>211</v>
      </c>
      <c r="AT298" s="218" t="s">
        <v>206</v>
      </c>
      <c r="AU298" s="218" t="s">
        <v>84</v>
      </c>
      <c r="AY298" s="19" t="s">
        <v>204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82</v>
      </c>
      <c r="BK298" s="219">
        <f>ROUND(I298*H298,2)</f>
        <v>0</v>
      </c>
      <c r="BL298" s="19" t="s">
        <v>211</v>
      </c>
      <c r="BM298" s="218" t="s">
        <v>484</v>
      </c>
    </row>
    <row r="299" s="2" customFormat="1">
      <c r="A299" s="40"/>
      <c r="B299" s="41"/>
      <c r="C299" s="42"/>
      <c r="D299" s="220" t="s">
        <v>213</v>
      </c>
      <c r="E299" s="42"/>
      <c r="F299" s="221" t="s">
        <v>485</v>
      </c>
      <c r="G299" s="42"/>
      <c r="H299" s="42"/>
      <c r="I299" s="222"/>
      <c r="J299" s="42"/>
      <c r="K299" s="42"/>
      <c r="L299" s="46"/>
      <c r="M299" s="223"/>
      <c r="N299" s="224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213</v>
      </c>
      <c r="AU299" s="19" t="s">
        <v>84</v>
      </c>
    </row>
    <row r="300" s="2" customFormat="1">
      <c r="A300" s="40"/>
      <c r="B300" s="41"/>
      <c r="C300" s="42"/>
      <c r="D300" s="225" t="s">
        <v>215</v>
      </c>
      <c r="E300" s="42"/>
      <c r="F300" s="226" t="s">
        <v>486</v>
      </c>
      <c r="G300" s="42"/>
      <c r="H300" s="42"/>
      <c r="I300" s="222"/>
      <c r="J300" s="42"/>
      <c r="K300" s="42"/>
      <c r="L300" s="46"/>
      <c r="M300" s="223"/>
      <c r="N300" s="224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215</v>
      </c>
      <c r="AU300" s="19" t="s">
        <v>84</v>
      </c>
    </row>
    <row r="301" s="2" customFormat="1" ht="16.5" customHeight="1">
      <c r="A301" s="40"/>
      <c r="B301" s="41"/>
      <c r="C301" s="248" t="s">
        <v>487</v>
      </c>
      <c r="D301" s="248" t="s">
        <v>263</v>
      </c>
      <c r="E301" s="249" t="s">
        <v>488</v>
      </c>
      <c r="F301" s="250" t="s">
        <v>489</v>
      </c>
      <c r="G301" s="251" t="s">
        <v>222</v>
      </c>
      <c r="H301" s="252">
        <v>197.143</v>
      </c>
      <c r="I301" s="253"/>
      <c r="J301" s="254">
        <f>ROUND(I301*H301,2)</f>
        <v>0</v>
      </c>
      <c r="K301" s="250" t="s">
        <v>210</v>
      </c>
      <c r="L301" s="255"/>
      <c r="M301" s="256" t="s">
        <v>19</v>
      </c>
      <c r="N301" s="257" t="s">
        <v>45</v>
      </c>
      <c r="O301" s="86"/>
      <c r="P301" s="216">
        <f>O301*H301</f>
        <v>0</v>
      </c>
      <c r="Q301" s="216">
        <v>0.080000000000000002</v>
      </c>
      <c r="R301" s="216">
        <f>Q301*H301</f>
        <v>15.77144</v>
      </c>
      <c r="S301" s="216">
        <v>0</v>
      </c>
      <c r="T301" s="217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8" t="s">
        <v>256</v>
      </c>
      <c r="AT301" s="218" t="s">
        <v>263</v>
      </c>
      <c r="AU301" s="218" t="s">
        <v>84</v>
      </c>
      <c r="AY301" s="19" t="s">
        <v>204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19" t="s">
        <v>82</v>
      </c>
      <c r="BK301" s="219">
        <f>ROUND(I301*H301,2)</f>
        <v>0</v>
      </c>
      <c r="BL301" s="19" t="s">
        <v>211</v>
      </c>
      <c r="BM301" s="218" t="s">
        <v>490</v>
      </c>
    </row>
    <row r="302" s="2" customFormat="1">
      <c r="A302" s="40"/>
      <c r="B302" s="41"/>
      <c r="C302" s="42"/>
      <c r="D302" s="220" t="s">
        <v>213</v>
      </c>
      <c r="E302" s="42"/>
      <c r="F302" s="221" t="s">
        <v>489</v>
      </c>
      <c r="G302" s="42"/>
      <c r="H302" s="42"/>
      <c r="I302" s="222"/>
      <c r="J302" s="42"/>
      <c r="K302" s="42"/>
      <c r="L302" s="46"/>
      <c r="M302" s="223"/>
      <c r="N302" s="224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213</v>
      </c>
      <c r="AU302" s="19" t="s">
        <v>84</v>
      </c>
    </row>
    <row r="303" s="13" customFormat="1">
      <c r="A303" s="13"/>
      <c r="B303" s="227"/>
      <c r="C303" s="228"/>
      <c r="D303" s="220" t="s">
        <v>217</v>
      </c>
      <c r="E303" s="229" t="s">
        <v>19</v>
      </c>
      <c r="F303" s="230" t="s">
        <v>218</v>
      </c>
      <c r="G303" s="228"/>
      <c r="H303" s="229" t="s">
        <v>19</v>
      </c>
      <c r="I303" s="231"/>
      <c r="J303" s="228"/>
      <c r="K303" s="228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217</v>
      </c>
      <c r="AU303" s="236" t="s">
        <v>84</v>
      </c>
      <c r="AV303" s="13" t="s">
        <v>82</v>
      </c>
      <c r="AW303" s="13" t="s">
        <v>35</v>
      </c>
      <c r="AX303" s="13" t="s">
        <v>74</v>
      </c>
      <c r="AY303" s="236" t="s">
        <v>204</v>
      </c>
    </row>
    <row r="304" s="13" customFormat="1">
      <c r="A304" s="13"/>
      <c r="B304" s="227"/>
      <c r="C304" s="228"/>
      <c r="D304" s="220" t="s">
        <v>217</v>
      </c>
      <c r="E304" s="229" t="s">
        <v>19</v>
      </c>
      <c r="F304" s="230" t="s">
        <v>491</v>
      </c>
      <c r="G304" s="228"/>
      <c r="H304" s="229" t="s">
        <v>19</v>
      </c>
      <c r="I304" s="231"/>
      <c r="J304" s="228"/>
      <c r="K304" s="228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217</v>
      </c>
      <c r="AU304" s="236" t="s">
        <v>84</v>
      </c>
      <c r="AV304" s="13" t="s">
        <v>82</v>
      </c>
      <c r="AW304" s="13" t="s">
        <v>35</v>
      </c>
      <c r="AX304" s="13" t="s">
        <v>74</v>
      </c>
      <c r="AY304" s="236" t="s">
        <v>204</v>
      </c>
    </row>
    <row r="305" s="14" customFormat="1">
      <c r="A305" s="14"/>
      <c r="B305" s="237"/>
      <c r="C305" s="238"/>
      <c r="D305" s="220" t="s">
        <v>217</v>
      </c>
      <c r="E305" s="239" t="s">
        <v>19</v>
      </c>
      <c r="F305" s="240" t="s">
        <v>128</v>
      </c>
      <c r="G305" s="238"/>
      <c r="H305" s="241">
        <v>191.40100000000001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7" t="s">
        <v>217</v>
      </c>
      <c r="AU305" s="247" t="s">
        <v>84</v>
      </c>
      <c r="AV305" s="14" t="s">
        <v>84</v>
      </c>
      <c r="AW305" s="14" t="s">
        <v>35</v>
      </c>
      <c r="AX305" s="14" t="s">
        <v>82</v>
      </c>
      <c r="AY305" s="247" t="s">
        <v>204</v>
      </c>
    </row>
    <row r="306" s="14" customFormat="1">
      <c r="A306" s="14"/>
      <c r="B306" s="237"/>
      <c r="C306" s="238"/>
      <c r="D306" s="220" t="s">
        <v>217</v>
      </c>
      <c r="E306" s="238"/>
      <c r="F306" s="240" t="s">
        <v>492</v>
      </c>
      <c r="G306" s="238"/>
      <c r="H306" s="241">
        <v>197.143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217</v>
      </c>
      <c r="AU306" s="247" t="s">
        <v>84</v>
      </c>
      <c r="AV306" s="14" t="s">
        <v>84</v>
      </c>
      <c r="AW306" s="14" t="s">
        <v>4</v>
      </c>
      <c r="AX306" s="14" t="s">
        <v>82</v>
      </c>
      <c r="AY306" s="247" t="s">
        <v>204</v>
      </c>
    </row>
    <row r="307" s="2" customFormat="1" ht="16.5" customHeight="1">
      <c r="A307" s="40"/>
      <c r="B307" s="41"/>
      <c r="C307" s="248" t="s">
        <v>493</v>
      </c>
      <c r="D307" s="248" t="s">
        <v>263</v>
      </c>
      <c r="E307" s="249" t="s">
        <v>494</v>
      </c>
      <c r="F307" s="250" t="s">
        <v>495</v>
      </c>
      <c r="G307" s="251" t="s">
        <v>222</v>
      </c>
      <c r="H307" s="252">
        <v>2.052</v>
      </c>
      <c r="I307" s="253"/>
      <c r="J307" s="254">
        <f>ROUND(I307*H307,2)</f>
        <v>0</v>
      </c>
      <c r="K307" s="250" t="s">
        <v>210</v>
      </c>
      <c r="L307" s="255"/>
      <c r="M307" s="256" t="s">
        <v>19</v>
      </c>
      <c r="N307" s="257" t="s">
        <v>45</v>
      </c>
      <c r="O307" s="86"/>
      <c r="P307" s="216">
        <f>O307*H307</f>
        <v>0</v>
      </c>
      <c r="Q307" s="216">
        <v>0.065670000000000006</v>
      </c>
      <c r="R307" s="216">
        <f>Q307*H307</f>
        <v>0.13475484000000002</v>
      </c>
      <c r="S307" s="216">
        <v>0</v>
      </c>
      <c r="T307" s="217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8" t="s">
        <v>256</v>
      </c>
      <c r="AT307" s="218" t="s">
        <v>263</v>
      </c>
      <c r="AU307" s="218" t="s">
        <v>84</v>
      </c>
      <c r="AY307" s="19" t="s">
        <v>204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19" t="s">
        <v>82</v>
      </c>
      <c r="BK307" s="219">
        <f>ROUND(I307*H307,2)</f>
        <v>0</v>
      </c>
      <c r="BL307" s="19" t="s">
        <v>211</v>
      </c>
      <c r="BM307" s="218" t="s">
        <v>496</v>
      </c>
    </row>
    <row r="308" s="2" customFormat="1">
      <c r="A308" s="40"/>
      <c r="B308" s="41"/>
      <c r="C308" s="42"/>
      <c r="D308" s="220" t="s">
        <v>213</v>
      </c>
      <c r="E308" s="42"/>
      <c r="F308" s="221" t="s">
        <v>495</v>
      </c>
      <c r="G308" s="42"/>
      <c r="H308" s="42"/>
      <c r="I308" s="222"/>
      <c r="J308" s="42"/>
      <c r="K308" s="42"/>
      <c r="L308" s="46"/>
      <c r="M308" s="223"/>
      <c r="N308" s="224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213</v>
      </c>
      <c r="AU308" s="19" t="s">
        <v>84</v>
      </c>
    </row>
    <row r="309" s="13" customFormat="1">
      <c r="A309" s="13"/>
      <c r="B309" s="227"/>
      <c r="C309" s="228"/>
      <c r="D309" s="220" t="s">
        <v>217</v>
      </c>
      <c r="E309" s="229" t="s">
        <v>19</v>
      </c>
      <c r="F309" s="230" t="s">
        <v>218</v>
      </c>
      <c r="G309" s="228"/>
      <c r="H309" s="229" t="s">
        <v>19</v>
      </c>
      <c r="I309" s="231"/>
      <c r="J309" s="228"/>
      <c r="K309" s="228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217</v>
      </c>
      <c r="AU309" s="236" t="s">
        <v>84</v>
      </c>
      <c r="AV309" s="13" t="s">
        <v>82</v>
      </c>
      <c r="AW309" s="13" t="s">
        <v>35</v>
      </c>
      <c r="AX309" s="13" t="s">
        <v>74</v>
      </c>
      <c r="AY309" s="236" t="s">
        <v>204</v>
      </c>
    </row>
    <row r="310" s="13" customFormat="1">
      <c r="A310" s="13"/>
      <c r="B310" s="227"/>
      <c r="C310" s="228"/>
      <c r="D310" s="220" t="s">
        <v>217</v>
      </c>
      <c r="E310" s="229" t="s">
        <v>19</v>
      </c>
      <c r="F310" s="230" t="s">
        <v>497</v>
      </c>
      <c r="G310" s="228"/>
      <c r="H310" s="229" t="s">
        <v>19</v>
      </c>
      <c r="I310" s="231"/>
      <c r="J310" s="228"/>
      <c r="K310" s="228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217</v>
      </c>
      <c r="AU310" s="236" t="s">
        <v>84</v>
      </c>
      <c r="AV310" s="13" t="s">
        <v>82</v>
      </c>
      <c r="AW310" s="13" t="s">
        <v>35</v>
      </c>
      <c r="AX310" s="13" t="s">
        <v>74</v>
      </c>
      <c r="AY310" s="236" t="s">
        <v>204</v>
      </c>
    </row>
    <row r="311" s="14" customFormat="1">
      <c r="A311" s="14"/>
      <c r="B311" s="237"/>
      <c r="C311" s="238"/>
      <c r="D311" s="220" t="s">
        <v>217</v>
      </c>
      <c r="E311" s="239" t="s">
        <v>19</v>
      </c>
      <c r="F311" s="240" t="s">
        <v>125</v>
      </c>
      <c r="G311" s="238"/>
      <c r="H311" s="241">
        <v>2.052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7" t="s">
        <v>217</v>
      </c>
      <c r="AU311" s="247" t="s">
        <v>84</v>
      </c>
      <c r="AV311" s="14" t="s">
        <v>84</v>
      </c>
      <c r="AW311" s="14" t="s">
        <v>35</v>
      </c>
      <c r="AX311" s="14" t="s">
        <v>82</v>
      </c>
      <c r="AY311" s="247" t="s">
        <v>204</v>
      </c>
    </row>
    <row r="312" s="2" customFormat="1" ht="16.5" customHeight="1">
      <c r="A312" s="40"/>
      <c r="B312" s="41"/>
      <c r="C312" s="248" t="s">
        <v>498</v>
      </c>
      <c r="D312" s="248" t="s">
        <v>263</v>
      </c>
      <c r="E312" s="249" t="s">
        <v>499</v>
      </c>
      <c r="F312" s="250" t="s">
        <v>500</v>
      </c>
      <c r="G312" s="251" t="s">
        <v>222</v>
      </c>
      <c r="H312" s="252">
        <v>4.0670000000000002</v>
      </c>
      <c r="I312" s="253"/>
      <c r="J312" s="254">
        <f>ROUND(I312*H312,2)</f>
        <v>0</v>
      </c>
      <c r="K312" s="250" t="s">
        <v>210</v>
      </c>
      <c r="L312" s="255"/>
      <c r="M312" s="256" t="s">
        <v>19</v>
      </c>
      <c r="N312" s="257" t="s">
        <v>45</v>
      </c>
      <c r="O312" s="86"/>
      <c r="P312" s="216">
        <f>O312*H312</f>
        <v>0</v>
      </c>
      <c r="Q312" s="216">
        <v>0.048300000000000003</v>
      </c>
      <c r="R312" s="216">
        <f>Q312*H312</f>
        <v>0.19643610000000003</v>
      </c>
      <c r="S312" s="216">
        <v>0</v>
      </c>
      <c r="T312" s="217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8" t="s">
        <v>256</v>
      </c>
      <c r="AT312" s="218" t="s">
        <v>263</v>
      </c>
      <c r="AU312" s="218" t="s">
        <v>84</v>
      </c>
      <c r="AY312" s="19" t="s">
        <v>204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19" t="s">
        <v>82</v>
      </c>
      <c r="BK312" s="219">
        <f>ROUND(I312*H312,2)</f>
        <v>0</v>
      </c>
      <c r="BL312" s="19" t="s">
        <v>211</v>
      </c>
      <c r="BM312" s="218" t="s">
        <v>501</v>
      </c>
    </row>
    <row r="313" s="2" customFormat="1">
      <c r="A313" s="40"/>
      <c r="B313" s="41"/>
      <c r="C313" s="42"/>
      <c r="D313" s="220" t="s">
        <v>213</v>
      </c>
      <c r="E313" s="42"/>
      <c r="F313" s="221" t="s">
        <v>500</v>
      </c>
      <c r="G313" s="42"/>
      <c r="H313" s="42"/>
      <c r="I313" s="222"/>
      <c r="J313" s="42"/>
      <c r="K313" s="42"/>
      <c r="L313" s="46"/>
      <c r="M313" s="223"/>
      <c r="N313" s="224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213</v>
      </c>
      <c r="AU313" s="19" t="s">
        <v>84</v>
      </c>
    </row>
    <row r="314" s="13" customFormat="1">
      <c r="A314" s="13"/>
      <c r="B314" s="227"/>
      <c r="C314" s="228"/>
      <c r="D314" s="220" t="s">
        <v>217</v>
      </c>
      <c r="E314" s="229" t="s">
        <v>19</v>
      </c>
      <c r="F314" s="230" t="s">
        <v>218</v>
      </c>
      <c r="G314" s="228"/>
      <c r="H314" s="229" t="s">
        <v>19</v>
      </c>
      <c r="I314" s="231"/>
      <c r="J314" s="228"/>
      <c r="K314" s="228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217</v>
      </c>
      <c r="AU314" s="236" t="s">
        <v>84</v>
      </c>
      <c r="AV314" s="13" t="s">
        <v>82</v>
      </c>
      <c r="AW314" s="13" t="s">
        <v>35</v>
      </c>
      <c r="AX314" s="13" t="s">
        <v>74</v>
      </c>
      <c r="AY314" s="236" t="s">
        <v>204</v>
      </c>
    </row>
    <row r="315" s="13" customFormat="1">
      <c r="A315" s="13"/>
      <c r="B315" s="227"/>
      <c r="C315" s="228"/>
      <c r="D315" s="220" t="s">
        <v>217</v>
      </c>
      <c r="E315" s="229" t="s">
        <v>19</v>
      </c>
      <c r="F315" s="230" t="s">
        <v>502</v>
      </c>
      <c r="G315" s="228"/>
      <c r="H315" s="229" t="s">
        <v>19</v>
      </c>
      <c r="I315" s="231"/>
      <c r="J315" s="228"/>
      <c r="K315" s="228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217</v>
      </c>
      <c r="AU315" s="236" t="s">
        <v>84</v>
      </c>
      <c r="AV315" s="13" t="s">
        <v>82</v>
      </c>
      <c r="AW315" s="13" t="s">
        <v>35</v>
      </c>
      <c r="AX315" s="13" t="s">
        <v>74</v>
      </c>
      <c r="AY315" s="236" t="s">
        <v>204</v>
      </c>
    </row>
    <row r="316" s="14" customFormat="1">
      <c r="A316" s="14"/>
      <c r="B316" s="237"/>
      <c r="C316" s="238"/>
      <c r="D316" s="220" t="s">
        <v>217</v>
      </c>
      <c r="E316" s="239" t="s">
        <v>19</v>
      </c>
      <c r="F316" s="240" t="s">
        <v>121</v>
      </c>
      <c r="G316" s="238"/>
      <c r="H316" s="241">
        <v>4.0670000000000002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217</v>
      </c>
      <c r="AU316" s="247" t="s">
        <v>84</v>
      </c>
      <c r="AV316" s="14" t="s">
        <v>84</v>
      </c>
      <c r="AW316" s="14" t="s">
        <v>35</v>
      </c>
      <c r="AX316" s="14" t="s">
        <v>82</v>
      </c>
      <c r="AY316" s="247" t="s">
        <v>204</v>
      </c>
    </row>
    <row r="317" s="2" customFormat="1" ht="16.5" customHeight="1">
      <c r="A317" s="40"/>
      <c r="B317" s="41"/>
      <c r="C317" s="248" t="s">
        <v>503</v>
      </c>
      <c r="D317" s="248" t="s">
        <v>263</v>
      </c>
      <c r="E317" s="249" t="s">
        <v>504</v>
      </c>
      <c r="F317" s="250" t="s">
        <v>505</v>
      </c>
      <c r="G317" s="251" t="s">
        <v>222</v>
      </c>
      <c r="H317" s="252">
        <v>9.0470000000000006</v>
      </c>
      <c r="I317" s="253"/>
      <c r="J317" s="254">
        <f>ROUND(I317*H317,2)</f>
        <v>0</v>
      </c>
      <c r="K317" s="250" t="s">
        <v>210</v>
      </c>
      <c r="L317" s="255"/>
      <c r="M317" s="256" t="s">
        <v>19</v>
      </c>
      <c r="N317" s="257" t="s">
        <v>45</v>
      </c>
      <c r="O317" s="86"/>
      <c r="P317" s="216">
        <f>O317*H317</f>
        <v>0</v>
      </c>
      <c r="Q317" s="216">
        <v>0.128</v>
      </c>
      <c r="R317" s="216">
        <f>Q317*H317</f>
        <v>1.1580160000000002</v>
      </c>
      <c r="S317" s="216">
        <v>0</v>
      </c>
      <c r="T317" s="217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8" t="s">
        <v>256</v>
      </c>
      <c r="AT317" s="218" t="s">
        <v>263</v>
      </c>
      <c r="AU317" s="218" t="s">
        <v>84</v>
      </c>
      <c r="AY317" s="19" t="s">
        <v>204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19" t="s">
        <v>82</v>
      </c>
      <c r="BK317" s="219">
        <f>ROUND(I317*H317,2)</f>
        <v>0</v>
      </c>
      <c r="BL317" s="19" t="s">
        <v>211</v>
      </c>
      <c r="BM317" s="218" t="s">
        <v>506</v>
      </c>
    </row>
    <row r="318" s="2" customFormat="1">
      <c r="A318" s="40"/>
      <c r="B318" s="41"/>
      <c r="C318" s="42"/>
      <c r="D318" s="220" t="s">
        <v>213</v>
      </c>
      <c r="E318" s="42"/>
      <c r="F318" s="221" t="s">
        <v>505</v>
      </c>
      <c r="G318" s="42"/>
      <c r="H318" s="42"/>
      <c r="I318" s="222"/>
      <c r="J318" s="42"/>
      <c r="K318" s="42"/>
      <c r="L318" s="46"/>
      <c r="M318" s="223"/>
      <c r="N318" s="224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213</v>
      </c>
      <c r="AU318" s="19" t="s">
        <v>84</v>
      </c>
    </row>
    <row r="319" s="13" customFormat="1">
      <c r="A319" s="13"/>
      <c r="B319" s="227"/>
      <c r="C319" s="228"/>
      <c r="D319" s="220" t="s">
        <v>217</v>
      </c>
      <c r="E319" s="229" t="s">
        <v>19</v>
      </c>
      <c r="F319" s="230" t="s">
        <v>218</v>
      </c>
      <c r="G319" s="228"/>
      <c r="H319" s="229" t="s">
        <v>19</v>
      </c>
      <c r="I319" s="231"/>
      <c r="J319" s="228"/>
      <c r="K319" s="228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217</v>
      </c>
      <c r="AU319" s="236" t="s">
        <v>84</v>
      </c>
      <c r="AV319" s="13" t="s">
        <v>82</v>
      </c>
      <c r="AW319" s="13" t="s">
        <v>35</v>
      </c>
      <c r="AX319" s="13" t="s">
        <v>74</v>
      </c>
      <c r="AY319" s="236" t="s">
        <v>204</v>
      </c>
    </row>
    <row r="320" s="13" customFormat="1">
      <c r="A320" s="13"/>
      <c r="B320" s="227"/>
      <c r="C320" s="228"/>
      <c r="D320" s="220" t="s">
        <v>217</v>
      </c>
      <c r="E320" s="229" t="s">
        <v>19</v>
      </c>
      <c r="F320" s="230" t="s">
        <v>507</v>
      </c>
      <c r="G320" s="228"/>
      <c r="H320" s="229" t="s">
        <v>19</v>
      </c>
      <c r="I320" s="231"/>
      <c r="J320" s="228"/>
      <c r="K320" s="228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217</v>
      </c>
      <c r="AU320" s="236" t="s">
        <v>84</v>
      </c>
      <c r="AV320" s="13" t="s">
        <v>82</v>
      </c>
      <c r="AW320" s="13" t="s">
        <v>35</v>
      </c>
      <c r="AX320" s="13" t="s">
        <v>74</v>
      </c>
      <c r="AY320" s="236" t="s">
        <v>204</v>
      </c>
    </row>
    <row r="321" s="14" customFormat="1">
      <c r="A321" s="14"/>
      <c r="B321" s="237"/>
      <c r="C321" s="238"/>
      <c r="D321" s="220" t="s">
        <v>217</v>
      </c>
      <c r="E321" s="239" t="s">
        <v>19</v>
      </c>
      <c r="F321" s="240" t="s">
        <v>117</v>
      </c>
      <c r="G321" s="238"/>
      <c r="H321" s="241">
        <v>8.6989999999999998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217</v>
      </c>
      <c r="AU321" s="247" t="s">
        <v>84</v>
      </c>
      <c r="AV321" s="14" t="s">
        <v>84</v>
      </c>
      <c r="AW321" s="14" t="s">
        <v>35</v>
      </c>
      <c r="AX321" s="14" t="s">
        <v>82</v>
      </c>
      <c r="AY321" s="247" t="s">
        <v>204</v>
      </c>
    </row>
    <row r="322" s="14" customFormat="1">
      <c r="A322" s="14"/>
      <c r="B322" s="237"/>
      <c r="C322" s="238"/>
      <c r="D322" s="220" t="s">
        <v>217</v>
      </c>
      <c r="E322" s="238"/>
      <c r="F322" s="240" t="s">
        <v>508</v>
      </c>
      <c r="G322" s="238"/>
      <c r="H322" s="241">
        <v>9.0470000000000006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7" t="s">
        <v>217</v>
      </c>
      <c r="AU322" s="247" t="s">
        <v>84</v>
      </c>
      <c r="AV322" s="14" t="s">
        <v>84</v>
      </c>
      <c r="AW322" s="14" t="s">
        <v>4</v>
      </c>
      <c r="AX322" s="14" t="s">
        <v>82</v>
      </c>
      <c r="AY322" s="247" t="s">
        <v>204</v>
      </c>
    </row>
    <row r="323" s="2" customFormat="1" ht="16.5" customHeight="1">
      <c r="A323" s="40"/>
      <c r="B323" s="41"/>
      <c r="C323" s="207" t="s">
        <v>509</v>
      </c>
      <c r="D323" s="207" t="s">
        <v>206</v>
      </c>
      <c r="E323" s="208" t="s">
        <v>510</v>
      </c>
      <c r="F323" s="209" t="s">
        <v>511</v>
      </c>
      <c r="G323" s="210" t="s">
        <v>222</v>
      </c>
      <c r="H323" s="211">
        <v>8.1219999999999999</v>
      </c>
      <c r="I323" s="212"/>
      <c r="J323" s="213">
        <f>ROUND(I323*H323,2)</f>
        <v>0</v>
      </c>
      <c r="K323" s="209" t="s">
        <v>210</v>
      </c>
      <c r="L323" s="46"/>
      <c r="M323" s="214" t="s">
        <v>19</v>
      </c>
      <c r="N323" s="215" t="s">
        <v>45</v>
      </c>
      <c r="O323" s="86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8" t="s">
        <v>211</v>
      </c>
      <c r="AT323" s="218" t="s">
        <v>206</v>
      </c>
      <c r="AU323" s="218" t="s">
        <v>84</v>
      </c>
      <c r="AY323" s="19" t="s">
        <v>204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19" t="s">
        <v>82</v>
      </c>
      <c r="BK323" s="219">
        <f>ROUND(I323*H323,2)</f>
        <v>0</v>
      </c>
      <c r="BL323" s="19" t="s">
        <v>211</v>
      </c>
      <c r="BM323" s="218" t="s">
        <v>512</v>
      </c>
    </row>
    <row r="324" s="2" customFormat="1">
      <c r="A324" s="40"/>
      <c r="B324" s="41"/>
      <c r="C324" s="42"/>
      <c r="D324" s="220" t="s">
        <v>213</v>
      </c>
      <c r="E324" s="42"/>
      <c r="F324" s="221" t="s">
        <v>513</v>
      </c>
      <c r="G324" s="42"/>
      <c r="H324" s="42"/>
      <c r="I324" s="222"/>
      <c r="J324" s="42"/>
      <c r="K324" s="42"/>
      <c r="L324" s="46"/>
      <c r="M324" s="223"/>
      <c r="N324" s="224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213</v>
      </c>
      <c r="AU324" s="19" t="s">
        <v>84</v>
      </c>
    </row>
    <row r="325" s="2" customFormat="1">
      <c r="A325" s="40"/>
      <c r="B325" s="41"/>
      <c r="C325" s="42"/>
      <c r="D325" s="225" t="s">
        <v>215</v>
      </c>
      <c r="E325" s="42"/>
      <c r="F325" s="226" t="s">
        <v>514</v>
      </c>
      <c r="G325" s="42"/>
      <c r="H325" s="42"/>
      <c r="I325" s="222"/>
      <c r="J325" s="42"/>
      <c r="K325" s="42"/>
      <c r="L325" s="46"/>
      <c r="M325" s="223"/>
      <c r="N325" s="224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215</v>
      </c>
      <c r="AU325" s="19" t="s">
        <v>84</v>
      </c>
    </row>
    <row r="326" s="13" customFormat="1">
      <c r="A326" s="13"/>
      <c r="B326" s="227"/>
      <c r="C326" s="228"/>
      <c r="D326" s="220" t="s">
        <v>217</v>
      </c>
      <c r="E326" s="229" t="s">
        <v>19</v>
      </c>
      <c r="F326" s="230" t="s">
        <v>218</v>
      </c>
      <c r="G326" s="228"/>
      <c r="H326" s="229" t="s">
        <v>19</v>
      </c>
      <c r="I326" s="231"/>
      <c r="J326" s="228"/>
      <c r="K326" s="228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217</v>
      </c>
      <c r="AU326" s="236" t="s">
        <v>84</v>
      </c>
      <c r="AV326" s="13" t="s">
        <v>82</v>
      </c>
      <c r="AW326" s="13" t="s">
        <v>35</v>
      </c>
      <c r="AX326" s="13" t="s">
        <v>74</v>
      </c>
      <c r="AY326" s="236" t="s">
        <v>204</v>
      </c>
    </row>
    <row r="327" s="13" customFormat="1">
      <c r="A327" s="13"/>
      <c r="B327" s="227"/>
      <c r="C327" s="228"/>
      <c r="D327" s="220" t="s">
        <v>217</v>
      </c>
      <c r="E327" s="229" t="s">
        <v>19</v>
      </c>
      <c r="F327" s="230" t="s">
        <v>515</v>
      </c>
      <c r="G327" s="228"/>
      <c r="H327" s="229" t="s">
        <v>19</v>
      </c>
      <c r="I327" s="231"/>
      <c r="J327" s="228"/>
      <c r="K327" s="228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217</v>
      </c>
      <c r="AU327" s="236" t="s">
        <v>84</v>
      </c>
      <c r="AV327" s="13" t="s">
        <v>82</v>
      </c>
      <c r="AW327" s="13" t="s">
        <v>35</v>
      </c>
      <c r="AX327" s="13" t="s">
        <v>74</v>
      </c>
      <c r="AY327" s="236" t="s">
        <v>204</v>
      </c>
    </row>
    <row r="328" s="14" customFormat="1">
      <c r="A328" s="14"/>
      <c r="B328" s="237"/>
      <c r="C328" s="238"/>
      <c r="D328" s="220" t="s">
        <v>217</v>
      </c>
      <c r="E328" s="239" t="s">
        <v>19</v>
      </c>
      <c r="F328" s="240" t="s">
        <v>131</v>
      </c>
      <c r="G328" s="238"/>
      <c r="H328" s="241">
        <v>8.1219999999999999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217</v>
      </c>
      <c r="AU328" s="247" t="s">
        <v>84</v>
      </c>
      <c r="AV328" s="14" t="s">
        <v>84</v>
      </c>
      <c r="AW328" s="14" t="s">
        <v>35</v>
      </c>
      <c r="AX328" s="14" t="s">
        <v>82</v>
      </c>
      <c r="AY328" s="247" t="s">
        <v>204</v>
      </c>
    </row>
    <row r="329" s="2" customFormat="1" ht="21.75" customHeight="1">
      <c r="A329" s="40"/>
      <c r="B329" s="41"/>
      <c r="C329" s="207" t="s">
        <v>516</v>
      </c>
      <c r="D329" s="207" t="s">
        <v>206</v>
      </c>
      <c r="E329" s="208" t="s">
        <v>517</v>
      </c>
      <c r="F329" s="209" t="s">
        <v>518</v>
      </c>
      <c r="G329" s="210" t="s">
        <v>222</v>
      </c>
      <c r="H329" s="211">
        <v>8.1219999999999999</v>
      </c>
      <c r="I329" s="212"/>
      <c r="J329" s="213">
        <f>ROUND(I329*H329,2)</f>
        <v>0</v>
      </c>
      <c r="K329" s="209" t="s">
        <v>210</v>
      </c>
      <c r="L329" s="46"/>
      <c r="M329" s="214" t="s">
        <v>19</v>
      </c>
      <c r="N329" s="215" t="s">
        <v>45</v>
      </c>
      <c r="O329" s="86"/>
      <c r="P329" s="216">
        <f>O329*H329</f>
        <v>0</v>
      </c>
      <c r="Q329" s="216">
        <v>0.00060999999999999997</v>
      </c>
      <c r="R329" s="216">
        <f>Q329*H329</f>
        <v>0.0049544199999999993</v>
      </c>
      <c r="S329" s="216">
        <v>0</v>
      </c>
      <c r="T329" s="217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8" t="s">
        <v>211</v>
      </c>
      <c r="AT329" s="218" t="s">
        <v>206</v>
      </c>
      <c r="AU329" s="218" t="s">
        <v>84</v>
      </c>
      <c r="AY329" s="19" t="s">
        <v>204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9" t="s">
        <v>82</v>
      </c>
      <c r="BK329" s="219">
        <f>ROUND(I329*H329,2)</f>
        <v>0</v>
      </c>
      <c r="BL329" s="19" t="s">
        <v>211</v>
      </c>
      <c r="BM329" s="218" t="s">
        <v>519</v>
      </c>
    </row>
    <row r="330" s="2" customFormat="1">
      <c r="A330" s="40"/>
      <c r="B330" s="41"/>
      <c r="C330" s="42"/>
      <c r="D330" s="220" t="s">
        <v>213</v>
      </c>
      <c r="E330" s="42"/>
      <c r="F330" s="221" t="s">
        <v>520</v>
      </c>
      <c r="G330" s="42"/>
      <c r="H330" s="42"/>
      <c r="I330" s="222"/>
      <c r="J330" s="42"/>
      <c r="K330" s="42"/>
      <c r="L330" s="46"/>
      <c r="M330" s="223"/>
      <c r="N330" s="224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213</v>
      </c>
      <c r="AU330" s="19" t="s">
        <v>84</v>
      </c>
    </row>
    <row r="331" s="2" customFormat="1">
      <c r="A331" s="40"/>
      <c r="B331" s="41"/>
      <c r="C331" s="42"/>
      <c r="D331" s="225" t="s">
        <v>215</v>
      </c>
      <c r="E331" s="42"/>
      <c r="F331" s="226" t="s">
        <v>521</v>
      </c>
      <c r="G331" s="42"/>
      <c r="H331" s="42"/>
      <c r="I331" s="222"/>
      <c r="J331" s="42"/>
      <c r="K331" s="42"/>
      <c r="L331" s="46"/>
      <c r="M331" s="223"/>
      <c r="N331" s="224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215</v>
      </c>
      <c r="AU331" s="19" t="s">
        <v>84</v>
      </c>
    </row>
    <row r="332" s="13" customFormat="1">
      <c r="A332" s="13"/>
      <c r="B332" s="227"/>
      <c r="C332" s="228"/>
      <c r="D332" s="220" t="s">
        <v>217</v>
      </c>
      <c r="E332" s="229" t="s">
        <v>19</v>
      </c>
      <c r="F332" s="230" t="s">
        <v>218</v>
      </c>
      <c r="G332" s="228"/>
      <c r="H332" s="229" t="s">
        <v>19</v>
      </c>
      <c r="I332" s="231"/>
      <c r="J332" s="228"/>
      <c r="K332" s="228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217</v>
      </c>
      <c r="AU332" s="236" t="s">
        <v>84</v>
      </c>
      <c r="AV332" s="13" t="s">
        <v>82</v>
      </c>
      <c r="AW332" s="13" t="s">
        <v>35</v>
      </c>
      <c r="AX332" s="13" t="s">
        <v>74</v>
      </c>
      <c r="AY332" s="236" t="s">
        <v>204</v>
      </c>
    </row>
    <row r="333" s="13" customFormat="1">
      <c r="A333" s="13"/>
      <c r="B333" s="227"/>
      <c r="C333" s="228"/>
      <c r="D333" s="220" t="s">
        <v>217</v>
      </c>
      <c r="E333" s="229" t="s">
        <v>19</v>
      </c>
      <c r="F333" s="230" t="s">
        <v>515</v>
      </c>
      <c r="G333" s="228"/>
      <c r="H333" s="229" t="s">
        <v>19</v>
      </c>
      <c r="I333" s="231"/>
      <c r="J333" s="228"/>
      <c r="K333" s="228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217</v>
      </c>
      <c r="AU333" s="236" t="s">
        <v>84</v>
      </c>
      <c r="AV333" s="13" t="s">
        <v>82</v>
      </c>
      <c r="AW333" s="13" t="s">
        <v>35</v>
      </c>
      <c r="AX333" s="13" t="s">
        <v>74</v>
      </c>
      <c r="AY333" s="236" t="s">
        <v>204</v>
      </c>
    </row>
    <row r="334" s="14" customFormat="1">
      <c r="A334" s="14"/>
      <c r="B334" s="237"/>
      <c r="C334" s="238"/>
      <c r="D334" s="220" t="s">
        <v>217</v>
      </c>
      <c r="E334" s="239" t="s">
        <v>19</v>
      </c>
      <c r="F334" s="240" t="s">
        <v>131</v>
      </c>
      <c r="G334" s="238"/>
      <c r="H334" s="241">
        <v>8.1219999999999999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217</v>
      </c>
      <c r="AU334" s="247" t="s">
        <v>84</v>
      </c>
      <c r="AV334" s="14" t="s">
        <v>84</v>
      </c>
      <c r="AW334" s="14" t="s">
        <v>35</v>
      </c>
      <c r="AX334" s="14" t="s">
        <v>82</v>
      </c>
      <c r="AY334" s="247" t="s">
        <v>204</v>
      </c>
    </row>
    <row r="335" s="2" customFormat="1" ht="16.5" customHeight="1">
      <c r="A335" s="40"/>
      <c r="B335" s="41"/>
      <c r="C335" s="207" t="s">
        <v>522</v>
      </c>
      <c r="D335" s="207" t="s">
        <v>206</v>
      </c>
      <c r="E335" s="208" t="s">
        <v>523</v>
      </c>
      <c r="F335" s="209" t="s">
        <v>524</v>
      </c>
      <c r="G335" s="210" t="s">
        <v>222</v>
      </c>
      <c r="H335" s="211">
        <v>8.1219999999999999</v>
      </c>
      <c r="I335" s="212"/>
      <c r="J335" s="213">
        <f>ROUND(I335*H335,2)</f>
        <v>0</v>
      </c>
      <c r="K335" s="209" t="s">
        <v>210</v>
      </c>
      <c r="L335" s="46"/>
      <c r="M335" s="214" t="s">
        <v>19</v>
      </c>
      <c r="N335" s="215" t="s">
        <v>45</v>
      </c>
      <c r="O335" s="86"/>
      <c r="P335" s="216">
        <f>O335*H335</f>
        <v>0</v>
      </c>
      <c r="Q335" s="216">
        <v>0</v>
      </c>
      <c r="R335" s="216">
        <f>Q335*H335</f>
        <v>0</v>
      </c>
      <c r="S335" s="216">
        <v>0</v>
      </c>
      <c r="T335" s="217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8" t="s">
        <v>211</v>
      </c>
      <c r="AT335" s="218" t="s">
        <v>206</v>
      </c>
      <c r="AU335" s="218" t="s">
        <v>84</v>
      </c>
      <c r="AY335" s="19" t="s">
        <v>204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19" t="s">
        <v>82</v>
      </c>
      <c r="BK335" s="219">
        <f>ROUND(I335*H335,2)</f>
        <v>0</v>
      </c>
      <c r="BL335" s="19" t="s">
        <v>211</v>
      </c>
      <c r="BM335" s="218" t="s">
        <v>525</v>
      </c>
    </row>
    <row r="336" s="2" customFormat="1">
      <c r="A336" s="40"/>
      <c r="B336" s="41"/>
      <c r="C336" s="42"/>
      <c r="D336" s="220" t="s">
        <v>213</v>
      </c>
      <c r="E336" s="42"/>
      <c r="F336" s="221" t="s">
        <v>526</v>
      </c>
      <c r="G336" s="42"/>
      <c r="H336" s="42"/>
      <c r="I336" s="222"/>
      <c r="J336" s="42"/>
      <c r="K336" s="42"/>
      <c r="L336" s="46"/>
      <c r="M336" s="223"/>
      <c r="N336" s="224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213</v>
      </c>
      <c r="AU336" s="19" t="s">
        <v>84</v>
      </c>
    </row>
    <row r="337" s="2" customFormat="1">
      <c r="A337" s="40"/>
      <c r="B337" s="41"/>
      <c r="C337" s="42"/>
      <c r="D337" s="225" t="s">
        <v>215</v>
      </c>
      <c r="E337" s="42"/>
      <c r="F337" s="226" t="s">
        <v>527</v>
      </c>
      <c r="G337" s="42"/>
      <c r="H337" s="42"/>
      <c r="I337" s="222"/>
      <c r="J337" s="42"/>
      <c r="K337" s="42"/>
      <c r="L337" s="46"/>
      <c r="M337" s="223"/>
      <c r="N337" s="224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215</v>
      </c>
      <c r="AU337" s="19" t="s">
        <v>84</v>
      </c>
    </row>
    <row r="338" s="13" customFormat="1">
      <c r="A338" s="13"/>
      <c r="B338" s="227"/>
      <c r="C338" s="228"/>
      <c r="D338" s="220" t="s">
        <v>217</v>
      </c>
      <c r="E338" s="229" t="s">
        <v>19</v>
      </c>
      <c r="F338" s="230" t="s">
        <v>218</v>
      </c>
      <c r="G338" s="228"/>
      <c r="H338" s="229" t="s">
        <v>19</v>
      </c>
      <c r="I338" s="231"/>
      <c r="J338" s="228"/>
      <c r="K338" s="228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217</v>
      </c>
      <c r="AU338" s="236" t="s">
        <v>84</v>
      </c>
      <c r="AV338" s="13" t="s">
        <v>82</v>
      </c>
      <c r="AW338" s="13" t="s">
        <v>35</v>
      </c>
      <c r="AX338" s="13" t="s">
        <v>74</v>
      </c>
      <c r="AY338" s="236" t="s">
        <v>204</v>
      </c>
    </row>
    <row r="339" s="13" customFormat="1">
      <c r="A339" s="13"/>
      <c r="B339" s="227"/>
      <c r="C339" s="228"/>
      <c r="D339" s="220" t="s">
        <v>217</v>
      </c>
      <c r="E339" s="229" t="s">
        <v>19</v>
      </c>
      <c r="F339" s="230" t="s">
        <v>515</v>
      </c>
      <c r="G339" s="228"/>
      <c r="H339" s="229" t="s">
        <v>19</v>
      </c>
      <c r="I339" s="231"/>
      <c r="J339" s="228"/>
      <c r="K339" s="228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217</v>
      </c>
      <c r="AU339" s="236" t="s">
        <v>84</v>
      </c>
      <c r="AV339" s="13" t="s">
        <v>82</v>
      </c>
      <c r="AW339" s="13" t="s">
        <v>35</v>
      </c>
      <c r="AX339" s="13" t="s">
        <v>74</v>
      </c>
      <c r="AY339" s="236" t="s">
        <v>204</v>
      </c>
    </row>
    <row r="340" s="14" customFormat="1">
      <c r="A340" s="14"/>
      <c r="B340" s="237"/>
      <c r="C340" s="238"/>
      <c r="D340" s="220" t="s">
        <v>217</v>
      </c>
      <c r="E340" s="239" t="s">
        <v>19</v>
      </c>
      <c r="F340" s="240" t="s">
        <v>131</v>
      </c>
      <c r="G340" s="238"/>
      <c r="H340" s="241">
        <v>8.1219999999999999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217</v>
      </c>
      <c r="AU340" s="247" t="s">
        <v>84</v>
      </c>
      <c r="AV340" s="14" t="s">
        <v>84</v>
      </c>
      <c r="AW340" s="14" t="s">
        <v>35</v>
      </c>
      <c r="AX340" s="14" t="s">
        <v>82</v>
      </c>
      <c r="AY340" s="247" t="s">
        <v>204</v>
      </c>
    </row>
    <row r="341" s="2" customFormat="1" ht="16.5" customHeight="1">
      <c r="A341" s="40"/>
      <c r="B341" s="41"/>
      <c r="C341" s="207" t="s">
        <v>528</v>
      </c>
      <c r="D341" s="207" t="s">
        <v>206</v>
      </c>
      <c r="E341" s="208" t="s">
        <v>529</v>
      </c>
      <c r="F341" s="209" t="s">
        <v>530</v>
      </c>
      <c r="G341" s="210" t="s">
        <v>299</v>
      </c>
      <c r="H341" s="211">
        <v>1</v>
      </c>
      <c r="I341" s="212"/>
      <c r="J341" s="213">
        <f>ROUND(I341*H341,2)</f>
        <v>0</v>
      </c>
      <c r="K341" s="209" t="s">
        <v>210</v>
      </c>
      <c r="L341" s="46"/>
      <c r="M341" s="214" t="s">
        <v>19</v>
      </c>
      <c r="N341" s="215" t="s">
        <v>45</v>
      </c>
      <c r="O341" s="86"/>
      <c r="P341" s="216">
        <f>O341*H341</f>
        <v>0</v>
      </c>
      <c r="Q341" s="216">
        <v>0.0045900000000000003</v>
      </c>
      <c r="R341" s="216">
        <f>Q341*H341</f>
        <v>0.0045900000000000003</v>
      </c>
      <c r="S341" s="216">
        <v>0</v>
      </c>
      <c r="T341" s="217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8" t="s">
        <v>211</v>
      </c>
      <c r="AT341" s="218" t="s">
        <v>206</v>
      </c>
      <c r="AU341" s="218" t="s">
        <v>84</v>
      </c>
      <c r="AY341" s="19" t="s">
        <v>204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19" t="s">
        <v>82</v>
      </c>
      <c r="BK341" s="219">
        <f>ROUND(I341*H341,2)</f>
        <v>0</v>
      </c>
      <c r="BL341" s="19" t="s">
        <v>211</v>
      </c>
      <c r="BM341" s="218" t="s">
        <v>531</v>
      </c>
    </row>
    <row r="342" s="2" customFormat="1">
      <c r="A342" s="40"/>
      <c r="B342" s="41"/>
      <c r="C342" s="42"/>
      <c r="D342" s="220" t="s">
        <v>213</v>
      </c>
      <c r="E342" s="42"/>
      <c r="F342" s="221" t="s">
        <v>532</v>
      </c>
      <c r="G342" s="42"/>
      <c r="H342" s="42"/>
      <c r="I342" s="222"/>
      <c r="J342" s="42"/>
      <c r="K342" s="42"/>
      <c r="L342" s="46"/>
      <c r="M342" s="223"/>
      <c r="N342" s="224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213</v>
      </c>
      <c r="AU342" s="19" t="s">
        <v>84</v>
      </c>
    </row>
    <row r="343" s="2" customFormat="1">
      <c r="A343" s="40"/>
      <c r="B343" s="41"/>
      <c r="C343" s="42"/>
      <c r="D343" s="225" t="s">
        <v>215</v>
      </c>
      <c r="E343" s="42"/>
      <c r="F343" s="226" t="s">
        <v>533</v>
      </c>
      <c r="G343" s="42"/>
      <c r="H343" s="42"/>
      <c r="I343" s="222"/>
      <c r="J343" s="42"/>
      <c r="K343" s="42"/>
      <c r="L343" s="46"/>
      <c r="M343" s="223"/>
      <c r="N343" s="224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215</v>
      </c>
      <c r="AU343" s="19" t="s">
        <v>84</v>
      </c>
    </row>
    <row r="344" s="2" customFormat="1" ht="16.5" customHeight="1">
      <c r="A344" s="40"/>
      <c r="B344" s="41"/>
      <c r="C344" s="248" t="s">
        <v>534</v>
      </c>
      <c r="D344" s="248" t="s">
        <v>263</v>
      </c>
      <c r="E344" s="249" t="s">
        <v>535</v>
      </c>
      <c r="F344" s="250" t="s">
        <v>536</v>
      </c>
      <c r="G344" s="251" t="s">
        <v>299</v>
      </c>
      <c r="H344" s="252">
        <v>1</v>
      </c>
      <c r="I344" s="253"/>
      <c r="J344" s="254">
        <f>ROUND(I344*H344,2)</f>
        <v>0</v>
      </c>
      <c r="K344" s="250" t="s">
        <v>210</v>
      </c>
      <c r="L344" s="255"/>
      <c r="M344" s="256" t="s">
        <v>19</v>
      </c>
      <c r="N344" s="257" t="s">
        <v>45</v>
      </c>
      <c r="O344" s="86"/>
      <c r="P344" s="216">
        <f>O344*H344</f>
        <v>0</v>
      </c>
      <c r="Q344" s="216">
        <v>0.045999999999999999</v>
      </c>
      <c r="R344" s="216">
        <f>Q344*H344</f>
        <v>0.045999999999999999</v>
      </c>
      <c r="S344" s="216">
        <v>0</v>
      </c>
      <c r="T344" s="217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8" t="s">
        <v>256</v>
      </c>
      <c r="AT344" s="218" t="s">
        <v>263</v>
      </c>
      <c r="AU344" s="218" t="s">
        <v>84</v>
      </c>
      <c r="AY344" s="19" t="s">
        <v>204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19" t="s">
        <v>82</v>
      </c>
      <c r="BK344" s="219">
        <f>ROUND(I344*H344,2)</f>
        <v>0</v>
      </c>
      <c r="BL344" s="19" t="s">
        <v>211</v>
      </c>
      <c r="BM344" s="218" t="s">
        <v>537</v>
      </c>
    </row>
    <row r="345" s="2" customFormat="1">
      <c r="A345" s="40"/>
      <c r="B345" s="41"/>
      <c r="C345" s="42"/>
      <c r="D345" s="220" t="s">
        <v>213</v>
      </c>
      <c r="E345" s="42"/>
      <c r="F345" s="221" t="s">
        <v>536</v>
      </c>
      <c r="G345" s="42"/>
      <c r="H345" s="42"/>
      <c r="I345" s="222"/>
      <c r="J345" s="42"/>
      <c r="K345" s="42"/>
      <c r="L345" s="46"/>
      <c r="M345" s="223"/>
      <c r="N345" s="224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213</v>
      </c>
      <c r="AU345" s="19" t="s">
        <v>84</v>
      </c>
    </row>
    <row r="346" s="12" customFormat="1" ht="22.8" customHeight="1">
      <c r="A346" s="12"/>
      <c r="B346" s="191"/>
      <c r="C346" s="192"/>
      <c r="D346" s="193" t="s">
        <v>73</v>
      </c>
      <c r="E346" s="205" t="s">
        <v>538</v>
      </c>
      <c r="F346" s="205" t="s">
        <v>539</v>
      </c>
      <c r="G346" s="192"/>
      <c r="H346" s="192"/>
      <c r="I346" s="195"/>
      <c r="J346" s="206">
        <f>BK346</f>
        <v>0</v>
      </c>
      <c r="K346" s="192"/>
      <c r="L346" s="197"/>
      <c r="M346" s="198"/>
      <c r="N346" s="199"/>
      <c r="O346" s="199"/>
      <c r="P346" s="200">
        <f>SUM(P347:P360)</f>
        <v>0</v>
      </c>
      <c r="Q346" s="199"/>
      <c r="R346" s="200">
        <f>SUM(R347:R360)</f>
        <v>0</v>
      </c>
      <c r="S346" s="199"/>
      <c r="T346" s="201">
        <f>SUM(T347:T360)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2" t="s">
        <v>82</v>
      </c>
      <c r="AT346" s="203" t="s">
        <v>73</v>
      </c>
      <c r="AU346" s="203" t="s">
        <v>82</v>
      </c>
      <c r="AY346" s="202" t="s">
        <v>204</v>
      </c>
      <c r="BK346" s="204">
        <f>SUM(BK347:BK360)</f>
        <v>0</v>
      </c>
    </row>
    <row r="347" s="2" customFormat="1" ht="24.15" customHeight="1">
      <c r="A347" s="40"/>
      <c r="B347" s="41"/>
      <c r="C347" s="207" t="s">
        <v>540</v>
      </c>
      <c r="D347" s="207" t="s">
        <v>206</v>
      </c>
      <c r="E347" s="208" t="s">
        <v>541</v>
      </c>
      <c r="F347" s="209" t="s">
        <v>542</v>
      </c>
      <c r="G347" s="210" t="s">
        <v>266</v>
      </c>
      <c r="H347" s="211">
        <v>1.385</v>
      </c>
      <c r="I347" s="212"/>
      <c r="J347" s="213">
        <f>ROUND(I347*H347,2)</f>
        <v>0</v>
      </c>
      <c r="K347" s="209" t="s">
        <v>284</v>
      </c>
      <c r="L347" s="46"/>
      <c r="M347" s="214" t="s">
        <v>19</v>
      </c>
      <c r="N347" s="215" t="s">
        <v>45</v>
      </c>
      <c r="O347" s="86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8" t="s">
        <v>211</v>
      </c>
      <c r="AT347" s="218" t="s">
        <v>206</v>
      </c>
      <c r="AU347" s="218" t="s">
        <v>84</v>
      </c>
      <c r="AY347" s="19" t="s">
        <v>204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19" t="s">
        <v>82</v>
      </c>
      <c r="BK347" s="219">
        <f>ROUND(I347*H347,2)</f>
        <v>0</v>
      </c>
      <c r="BL347" s="19" t="s">
        <v>211</v>
      </c>
      <c r="BM347" s="218" t="s">
        <v>543</v>
      </c>
    </row>
    <row r="348" s="2" customFormat="1">
      <c r="A348" s="40"/>
      <c r="B348" s="41"/>
      <c r="C348" s="42"/>
      <c r="D348" s="220" t="s">
        <v>213</v>
      </c>
      <c r="E348" s="42"/>
      <c r="F348" s="221" t="s">
        <v>542</v>
      </c>
      <c r="G348" s="42"/>
      <c r="H348" s="42"/>
      <c r="I348" s="222"/>
      <c r="J348" s="42"/>
      <c r="K348" s="42"/>
      <c r="L348" s="46"/>
      <c r="M348" s="223"/>
      <c r="N348" s="224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213</v>
      </c>
      <c r="AU348" s="19" t="s">
        <v>84</v>
      </c>
    </row>
    <row r="349" s="2" customFormat="1">
      <c r="A349" s="40"/>
      <c r="B349" s="41"/>
      <c r="C349" s="42"/>
      <c r="D349" s="220" t="s">
        <v>286</v>
      </c>
      <c r="E349" s="42"/>
      <c r="F349" s="258" t="s">
        <v>544</v>
      </c>
      <c r="G349" s="42"/>
      <c r="H349" s="42"/>
      <c r="I349" s="222"/>
      <c r="J349" s="42"/>
      <c r="K349" s="42"/>
      <c r="L349" s="46"/>
      <c r="M349" s="223"/>
      <c r="N349" s="224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286</v>
      </c>
      <c r="AU349" s="19" t="s">
        <v>84</v>
      </c>
    </row>
    <row r="350" s="14" customFormat="1">
      <c r="A350" s="14"/>
      <c r="B350" s="237"/>
      <c r="C350" s="238"/>
      <c r="D350" s="220" t="s">
        <v>217</v>
      </c>
      <c r="E350" s="239" t="s">
        <v>19</v>
      </c>
      <c r="F350" s="240" t="s">
        <v>545</v>
      </c>
      <c r="G350" s="238"/>
      <c r="H350" s="241">
        <v>1.385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7" t="s">
        <v>217</v>
      </c>
      <c r="AU350" s="247" t="s">
        <v>84</v>
      </c>
      <c r="AV350" s="14" t="s">
        <v>84</v>
      </c>
      <c r="AW350" s="14" t="s">
        <v>35</v>
      </c>
      <c r="AX350" s="14" t="s">
        <v>82</v>
      </c>
      <c r="AY350" s="247" t="s">
        <v>204</v>
      </c>
    </row>
    <row r="351" s="2" customFormat="1" ht="24.15" customHeight="1">
      <c r="A351" s="40"/>
      <c r="B351" s="41"/>
      <c r="C351" s="207" t="s">
        <v>546</v>
      </c>
      <c r="D351" s="207" t="s">
        <v>206</v>
      </c>
      <c r="E351" s="208" t="s">
        <v>547</v>
      </c>
      <c r="F351" s="209" t="s">
        <v>548</v>
      </c>
      <c r="G351" s="210" t="s">
        <v>266</v>
      </c>
      <c r="H351" s="211">
        <v>1.784</v>
      </c>
      <c r="I351" s="212"/>
      <c r="J351" s="213">
        <f>ROUND(I351*H351,2)</f>
        <v>0</v>
      </c>
      <c r="K351" s="209" t="s">
        <v>284</v>
      </c>
      <c r="L351" s="46"/>
      <c r="M351" s="214" t="s">
        <v>19</v>
      </c>
      <c r="N351" s="215" t="s">
        <v>45</v>
      </c>
      <c r="O351" s="86"/>
      <c r="P351" s="216">
        <f>O351*H351</f>
        <v>0</v>
      </c>
      <c r="Q351" s="216">
        <v>0</v>
      </c>
      <c r="R351" s="216">
        <f>Q351*H351</f>
        <v>0</v>
      </c>
      <c r="S351" s="216">
        <v>0</v>
      </c>
      <c r="T351" s="217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8" t="s">
        <v>211</v>
      </c>
      <c r="AT351" s="218" t="s">
        <v>206</v>
      </c>
      <c r="AU351" s="218" t="s">
        <v>84</v>
      </c>
      <c r="AY351" s="19" t="s">
        <v>204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19" t="s">
        <v>82</v>
      </c>
      <c r="BK351" s="219">
        <f>ROUND(I351*H351,2)</f>
        <v>0</v>
      </c>
      <c r="BL351" s="19" t="s">
        <v>211</v>
      </c>
      <c r="BM351" s="218" t="s">
        <v>549</v>
      </c>
    </row>
    <row r="352" s="2" customFormat="1">
      <c r="A352" s="40"/>
      <c r="B352" s="41"/>
      <c r="C352" s="42"/>
      <c r="D352" s="220" t="s">
        <v>213</v>
      </c>
      <c r="E352" s="42"/>
      <c r="F352" s="221" t="s">
        <v>548</v>
      </c>
      <c r="G352" s="42"/>
      <c r="H352" s="42"/>
      <c r="I352" s="222"/>
      <c r="J352" s="42"/>
      <c r="K352" s="42"/>
      <c r="L352" s="46"/>
      <c r="M352" s="223"/>
      <c r="N352" s="224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213</v>
      </c>
      <c r="AU352" s="19" t="s">
        <v>84</v>
      </c>
    </row>
    <row r="353" s="14" customFormat="1">
      <c r="A353" s="14"/>
      <c r="B353" s="237"/>
      <c r="C353" s="238"/>
      <c r="D353" s="220" t="s">
        <v>217</v>
      </c>
      <c r="E353" s="239" t="s">
        <v>19</v>
      </c>
      <c r="F353" s="240" t="s">
        <v>550</v>
      </c>
      <c r="G353" s="238"/>
      <c r="H353" s="241">
        <v>1.784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217</v>
      </c>
      <c r="AU353" s="247" t="s">
        <v>84</v>
      </c>
      <c r="AV353" s="14" t="s">
        <v>84</v>
      </c>
      <c r="AW353" s="14" t="s">
        <v>35</v>
      </c>
      <c r="AX353" s="14" t="s">
        <v>82</v>
      </c>
      <c r="AY353" s="247" t="s">
        <v>204</v>
      </c>
    </row>
    <row r="354" s="2" customFormat="1" ht="24.15" customHeight="1">
      <c r="A354" s="40"/>
      <c r="B354" s="41"/>
      <c r="C354" s="207" t="s">
        <v>551</v>
      </c>
      <c r="D354" s="207" t="s">
        <v>206</v>
      </c>
      <c r="E354" s="208" t="s">
        <v>552</v>
      </c>
      <c r="F354" s="209" t="s">
        <v>553</v>
      </c>
      <c r="G354" s="210" t="s">
        <v>266</v>
      </c>
      <c r="H354" s="211">
        <v>544.99800000000005</v>
      </c>
      <c r="I354" s="212"/>
      <c r="J354" s="213">
        <f>ROUND(I354*H354,2)</f>
        <v>0</v>
      </c>
      <c r="K354" s="209" t="s">
        <v>284</v>
      </c>
      <c r="L354" s="46"/>
      <c r="M354" s="214" t="s">
        <v>19</v>
      </c>
      <c r="N354" s="215" t="s">
        <v>45</v>
      </c>
      <c r="O354" s="86"/>
      <c r="P354" s="216">
        <f>O354*H354</f>
        <v>0</v>
      </c>
      <c r="Q354" s="216">
        <v>0</v>
      </c>
      <c r="R354" s="216">
        <f>Q354*H354</f>
        <v>0</v>
      </c>
      <c r="S354" s="216">
        <v>0</v>
      </c>
      <c r="T354" s="217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8" t="s">
        <v>211</v>
      </c>
      <c r="AT354" s="218" t="s">
        <v>206</v>
      </c>
      <c r="AU354" s="218" t="s">
        <v>84</v>
      </c>
      <c r="AY354" s="19" t="s">
        <v>204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19" t="s">
        <v>82</v>
      </c>
      <c r="BK354" s="219">
        <f>ROUND(I354*H354,2)</f>
        <v>0</v>
      </c>
      <c r="BL354" s="19" t="s">
        <v>211</v>
      </c>
      <c r="BM354" s="218" t="s">
        <v>554</v>
      </c>
    </row>
    <row r="355" s="2" customFormat="1">
      <c r="A355" s="40"/>
      <c r="B355" s="41"/>
      <c r="C355" s="42"/>
      <c r="D355" s="220" t="s">
        <v>213</v>
      </c>
      <c r="E355" s="42"/>
      <c r="F355" s="221" t="s">
        <v>553</v>
      </c>
      <c r="G355" s="42"/>
      <c r="H355" s="42"/>
      <c r="I355" s="222"/>
      <c r="J355" s="42"/>
      <c r="K355" s="42"/>
      <c r="L355" s="46"/>
      <c r="M355" s="223"/>
      <c r="N355" s="224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213</v>
      </c>
      <c r="AU355" s="19" t="s">
        <v>84</v>
      </c>
    </row>
    <row r="356" s="13" customFormat="1">
      <c r="A356" s="13"/>
      <c r="B356" s="227"/>
      <c r="C356" s="228"/>
      <c r="D356" s="220" t="s">
        <v>217</v>
      </c>
      <c r="E356" s="229" t="s">
        <v>19</v>
      </c>
      <c r="F356" s="230" t="s">
        <v>218</v>
      </c>
      <c r="G356" s="228"/>
      <c r="H356" s="229" t="s">
        <v>19</v>
      </c>
      <c r="I356" s="231"/>
      <c r="J356" s="228"/>
      <c r="K356" s="228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217</v>
      </c>
      <c r="AU356" s="236" t="s">
        <v>84</v>
      </c>
      <c r="AV356" s="13" t="s">
        <v>82</v>
      </c>
      <c r="AW356" s="13" t="s">
        <v>35</v>
      </c>
      <c r="AX356" s="13" t="s">
        <v>74</v>
      </c>
      <c r="AY356" s="236" t="s">
        <v>204</v>
      </c>
    </row>
    <row r="357" s="13" customFormat="1">
      <c r="A357" s="13"/>
      <c r="B357" s="227"/>
      <c r="C357" s="228"/>
      <c r="D357" s="220" t="s">
        <v>217</v>
      </c>
      <c r="E357" s="229" t="s">
        <v>19</v>
      </c>
      <c r="F357" s="230" t="s">
        <v>240</v>
      </c>
      <c r="G357" s="228"/>
      <c r="H357" s="229" t="s">
        <v>19</v>
      </c>
      <c r="I357" s="231"/>
      <c r="J357" s="228"/>
      <c r="K357" s="228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217</v>
      </c>
      <c r="AU357" s="236" t="s">
        <v>84</v>
      </c>
      <c r="AV357" s="13" t="s">
        <v>82</v>
      </c>
      <c r="AW357" s="13" t="s">
        <v>35</v>
      </c>
      <c r="AX357" s="13" t="s">
        <v>74</v>
      </c>
      <c r="AY357" s="236" t="s">
        <v>204</v>
      </c>
    </row>
    <row r="358" s="13" customFormat="1">
      <c r="A358" s="13"/>
      <c r="B358" s="227"/>
      <c r="C358" s="228"/>
      <c r="D358" s="220" t="s">
        <v>217</v>
      </c>
      <c r="E358" s="229" t="s">
        <v>19</v>
      </c>
      <c r="F358" s="230" t="s">
        <v>241</v>
      </c>
      <c r="G358" s="228"/>
      <c r="H358" s="229" t="s">
        <v>19</v>
      </c>
      <c r="I358" s="231"/>
      <c r="J358" s="228"/>
      <c r="K358" s="228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217</v>
      </c>
      <c r="AU358" s="236" t="s">
        <v>84</v>
      </c>
      <c r="AV358" s="13" t="s">
        <v>82</v>
      </c>
      <c r="AW358" s="13" t="s">
        <v>35</v>
      </c>
      <c r="AX358" s="13" t="s">
        <v>74</v>
      </c>
      <c r="AY358" s="236" t="s">
        <v>204</v>
      </c>
    </row>
    <row r="359" s="14" customFormat="1">
      <c r="A359" s="14"/>
      <c r="B359" s="237"/>
      <c r="C359" s="238"/>
      <c r="D359" s="220" t="s">
        <v>217</v>
      </c>
      <c r="E359" s="239" t="s">
        <v>19</v>
      </c>
      <c r="F359" s="240" t="s">
        <v>111</v>
      </c>
      <c r="G359" s="238"/>
      <c r="H359" s="241">
        <v>320.58699999999999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217</v>
      </c>
      <c r="AU359" s="247" t="s">
        <v>84</v>
      </c>
      <c r="AV359" s="14" t="s">
        <v>84</v>
      </c>
      <c r="AW359" s="14" t="s">
        <v>35</v>
      </c>
      <c r="AX359" s="14" t="s">
        <v>82</v>
      </c>
      <c r="AY359" s="247" t="s">
        <v>204</v>
      </c>
    </row>
    <row r="360" s="14" customFormat="1">
      <c r="A360" s="14"/>
      <c r="B360" s="237"/>
      <c r="C360" s="238"/>
      <c r="D360" s="220" t="s">
        <v>217</v>
      </c>
      <c r="E360" s="238"/>
      <c r="F360" s="240" t="s">
        <v>555</v>
      </c>
      <c r="G360" s="238"/>
      <c r="H360" s="241">
        <v>544.99800000000005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7" t="s">
        <v>217</v>
      </c>
      <c r="AU360" s="247" t="s">
        <v>84</v>
      </c>
      <c r="AV360" s="14" t="s">
        <v>84</v>
      </c>
      <c r="AW360" s="14" t="s">
        <v>4</v>
      </c>
      <c r="AX360" s="14" t="s">
        <v>82</v>
      </c>
      <c r="AY360" s="247" t="s">
        <v>204</v>
      </c>
    </row>
    <row r="361" s="12" customFormat="1" ht="22.8" customHeight="1">
      <c r="A361" s="12"/>
      <c r="B361" s="191"/>
      <c r="C361" s="192"/>
      <c r="D361" s="193" t="s">
        <v>73</v>
      </c>
      <c r="E361" s="205" t="s">
        <v>556</v>
      </c>
      <c r="F361" s="205" t="s">
        <v>557</v>
      </c>
      <c r="G361" s="192"/>
      <c r="H361" s="192"/>
      <c r="I361" s="195"/>
      <c r="J361" s="206">
        <f>BK361</f>
        <v>0</v>
      </c>
      <c r="K361" s="192"/>
      <c r="L361" s="197"/>
      <c r="M361" s="198"/>
      <c r="N361" s="199"/>
      <c r="O361" s="199"/>
      <c r="P361" s="200">
        <f>SUM(P362:P367)</f>
        <v>0</v>
      </c>
      <c r="Q361" s="199"/>
      <c r="R361" s="200">
        <f>SUM(R362:R367)</f>
        <v>0</v>
      </c>
      <c r="S361" s="199"/>
      <c r="T361" s="201">
        <f>SUM(T362:T367)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02" t="s">
        <v>82</v>
      </c>
      <c r="AT361" s="203" t="s">
        <v>73</v>
      </c>
      <c r="AU361" s="203" t="s">
        <v>82</v>
      </c>
      <c r="AY361" s="202" t="s">
        <v>204</v>
      </c>
      <c r="BK361" s="204">
        <f>SUM(BK362:BK367)</f>
        <v>0</v>
      </c>
    </row>
    <row r="362" s="2" customFormat="1" ht="16.5" customHeight="1">
      <c r="A362" s="40"/>
      <c r="B362" s="41"/>
      <c r="C362" s="207" t="s">
        <v>558</v>
      </c>
      <c r="D362" s="207" t="s">
        <v>206</v>
      </c>
      <c r="E362" s="208" t="s">
        <v>559</v>
      </c>
      <c r="F362" s="209" t="s">
        <v>560</v>
      </c>
      <c r="G362" s="210" t="s">
        <v>266</v>
      </c>
      <c r="H362" s="211">
        <v>201.231</v>
      </c>
      <c r="I362" s="212"/>
      <c r="J362" s="213">
        <f>ROUND(I362*H362,2)</f>
        <v>0</v>
      </c>
      <c r="K362" s="209" t="s">
        <v>210</v>
      </c>
      <c r="L362" s="46"/>
      <c r="M362" s="214" t="s">
        <v>19</v>
      </c>
      <c r="N362" s="215" t="s">
        <v>45</v>
      </c>
      <c r="O362" s="86"/>
      <c r="P362" s="216">
        <f>O362*H362</f>
        <v>0</v>
      </c>
      <c r="Q362" s="216">
        <v>0</v>
      </c>
      <c r="R362" s="216">
        <f>Q362*H362</f>
        <v>0</v>
      </c>
      <c r="S362" s="216">
        <v>0</v>
      </c>
      <c r="T362" s="217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8" t="s">
        <v>211</v>
      </c>
      <c r="AT362" s="218" t="s">
        <v>206</v>
      </c>
      <c r="AU362" s="218" t="s">
        <v>84</v>
      </c>
      <c r="AY362" s="19" t="s">
        <v>204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19" t="s">
        <v>82</v>
      </c>
      <c r="BK362" s="219">
        <f>ROUND(I362*H362,2)</f>
        <v>0</v>
      </c>
      <c r="BL362" s="19" t="s">
        <v>211</v>
      </c>
      <c r="BM362" s="218" t="s">
        <v>561</v>
      </c>
    </row>
    <row r="363" s="2" customFormat="1">
      <c r="A363" s="40"/>
      <c r="B363" s="41"/>
      <c r="C363" s="42"/>
      <c r="D363" s="220" t="s">
        <v>213</v>
      </c>
      <c r="E363" s="42"/>
      <c r="F363" s="221" t="s">
        <v>562</v>
      </c>
      <c r="G363" s="42"/>
      <c r="H363" s="42"/>
      <c r="I363" s="222"/>
      <c r="J363" s="42"/>
      <c r="K363" s="42"/>
      <c r="L363" s="46"/>
      <c r="M363" s="223"/>
      <c r="N363" s="224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213</v>
      </c>
      <c r="AU363" s="19" t="s">
        <v>84</v>
      </c>
    </row>
    <row r="364" s="2" customFormat="1">
      <c r="A364" s="40"/>
      <c r="B364" s="41"/>
      <c r="C364" s="42"/>
      <c r="D364" s="225" t="s">
        <v>215</v>
      </c>
      <c r="E364" s="42"/>
      <c r="F364" s="226" t="s">
        <v>563</v>
      </c>
      <c r="G364" s="42"/>
      <c r="H364" s="42"/>
      <c r="I364" s="222"/>
      <c r="J364" s="42"/>
      <c r="K364" s="42"/>
      <c r="L364" s="46"/>
      <c r="M364" s="223"/>
      <c r="N364" s="224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215</v>
      </c>
      <c r="AU364" s="19" t="s">
        <v>84</v>
      </c>
    </row>
    <row r="365" s="2" customFormat="1" ht="21.75" customHeight="1">
      <c r="A365" s="40"/>
      <c r="B365" s="41"/>
      <c r="C365" s="207" t="s">
        <v>564</v>
      </c>
      <c r="D365" s="207" t="s">
        <v>206</v>
      </c>
      <c r="E365" s="208" t="s">
        <v>565</v>
      </c>
      <c r="F365" s="209" t="s">
        <v>566</v>
      </c>
      <c r="G365" s="210" t="s">
        <v>266</v>
      </c>
      <c r="H365" s="211">
        <v>201.231</v>
      </c>
      <c r="I365" s="212"/>
      <c r="J365" s="213">
        <f>ROUND(I365*H365,2)</f>
        <v>0</v>
      </c>
      <c r="K365" s="209" t="s">
        <v>210</v>
      </c>
      <c r="L365" s="46"/>
      <c r="M365" s="214" t="s">
        <v>19</v>
      </c>
      <c r="N365" s="215" t="s">
        <v>45</v>
      </c>
      <c r="O365" s="86"/>
      <c r="P365" s="216">
        <f>O365*H365</f>
        <v>0</v>
      </c>
      <c r="Q365" s="216">
        <v>0</v>
      </c>
      <c r="R365" s="216">
        <f>Q365*H365</f>
        <v>0</v>
      </c>
      <c r="S365" s="216">
        <v>0</v>
      </c>
      <c r="T365" s="217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8" t="s">
        <v>211</v>
      </c>
      <c r="AT365" s="218" t="s">
        <v>206</v>
      </c>
      <c r="AU365" s="218" t="s">
        <v>84</v>
      </c>
      <c r="AY365" s="19" t="s">
        <v>204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19" t="s">
        <v>82</v>
      </c>
      <c r="BK365" s="219">
        <f>ROUND(I365*H365,2)</f>
        <v>0</v>
      </c>
      <c r="BL365" s="19" t="s">
        <v>211</v>
      </c>
      <c r="BM365" s="218" t="s">
        <v>567</v>
      </c>
    </row>
    <row r="366" s="2" customFormat="1">
      <c r="A366" s="40"/>
      <c r="B366" s="41"/>
      <c r="C366" s="42"/>
      <c r="D366" s="220" t="s">
        <v>213</v>
      </c>
      <c r="E366" s="42"/>
      <c r="F366" s="221" t="s">
        <v>568</v>
      </c>
      <c r="G366" s="42"/>
      <c r="H366" s="42"/>
      <c r="I366" s="222"/>
      <c r="J366" s="42"/>
      <c r="K366" s="42"/>
      <c r="L366" s="46"/>
      <c r="M366" s="223"/>
      <c r="N366" s="224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213</v>
      </c>
      <c r="AU366" s="19" t="s">
        <v>84</v>
      </c>
    </row>
    <row r="367" s="2" customFormat="1">
      <c r="A367" s="40"/>
      <c r="B367" s="41"/>
      <c r="C367" s="42"/>
      <c r="D367" s="225" t="s">
        <v>215</v>
      </c>
      <c r="E367" s="42"/>
      <c r="F367" s="226" t="s">
        <v>569</v>
      </c>
      <c r="G367" s="42"/>
      <c r="H367" s="42"/>
      <c r="I367" s="222"/>
      <c r="J367" s="42"/>
      <c r="K367" s="42"/>
      <c r="L367" s="46"/>
      <c r="M367" s="223"/>
      <c r="N367" s="224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215</v>
      </c>
      <c r="AU367" s="19" t="s">
        <v>84</v>
      </c>
    </row>
    <row r="368" s="12" customFormat="1" ht="25.92" customHeight="1">
      <c r="A368" s="12"/>
      <c r="B368" s="191"/>
      <c r="C368" s="192"/>
      <c r="D368" s="193" t="s">
        <v>73</v>
      </c>
      <c r="E368" s="194" t="s">
        <v>570</v>
      </c>
      <c r="F368" s="194" t="s">
        <v>571</v>
      </c>
      <c r="G368" s="192"/>
      <c r="H368" s="192"/>
      <c r="I368" s="195"/>
      <c r="J368" s="196">
        <f>BK368</f>
        <v>0</v>
      </c>
      <c r="K368" s="192"/>
      <c r="L368" s="197"/>
      <c r="M368" s="198"/>
      <c r="N368" s="199"/>
      <c r="O368" s="199"/>
      <c r="P368" s="200">
        <f>P369</f>
        <v>0</v>
      </c>
      <c r="Q368" s="199"/>
      <c r="R368" s="200">
        <f>R369</f>
        <v>0.016908400000000001</v>
      </c>
      <c r="S368" s="199"/>
      <c r="T368" s="201">
        <f>T369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2" t="s">
        <v>84</v>
      </c>
      <c r="AT368" s="203" t="s">
        <v>73</v>
      </c>
      <c r="AU368" s="203" t="s">
        <v>74</v>
      </c>
      <c r="AY368" s="202" t="s">
        <v>204</v>
      </c>
      <c r="BK368" s="204">
        <f>BK369</f>
        <v>0</v>
      </c>
    </row>
    <row r="369" s="12" customFormat="1" ht="22.8" customHeight="1">
      <c r="A369" s="12"/>
      <c r="B369" s="191"/>
      <c r="C369" s="192"/>
      <c r="D369" s="193" t="s">
        <v>73</v>
      </c>
      <c r="E369" s="205" t="s">
        <v>572</v>
      </c>
      <c r="F369" s="205" t="s">
        <v>573</v>
      </c>
      <c r="G369" s="192"/>
      <c r="H369" s="192"/>
      <c r="I369" s="195"/>
      <c r="J369" s="206">
        <f>BK369</f>
        <v>0</v>
      </c>
      <c r="K369" s="192"/>
      <c r="L369" s="197"/>
      <c r="M369" s="198"/>
      <c r="N369" s="199"/>
      <c r="O369" s="199"/>
      <c r="P369" s="200">
        <f>SUM(P370:P375)</f>
        <v>0</v>
      </c>
      <c r="Q369" s="199"/>
      <c r="R369" s="200">
        <f>SUM(R370:R375)</f>
        <v>0.016908400000000001</v>
      </c>
      <c r="S369" s="199"/>
      <c r="T369" s="201">
        <f>SUM(T370:T375)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02" t="s">
        <v>84</v>
      </c>
      <c r="AT369" s="203" t="s">
        <v>73</v>
      </c>
      <c r="AU369" s="203" t="s">
        <v>82</v>
      </c>
      <c r="AY369" s="202" t="s">
        <v>204</v>
      </c>
      <c r="BK369" s="204">
        <f>SUM(BK370:BK375)</f>
        <v>0</v>
      </c>
    </row>
    <row r="370" s="2" customFormat="1" ht="16.5" customHeight="1">
      <c r="A370" s="40"/>
      <c r="B370" s="41"/>
      <c r="C370" s="207" t="s">
        <v>574</v>
      </c>
      <c r="D370" s="207" t="s">
        <v>206</v>
      </c>
      <c r="E370" s="208" t="s">
        <v>575</v>
      </c>
      <c r="F370" s="209" t="s">
        <v>576</v>
      </c>
      <c r="G370" s="210" t="s">
        <v>209</v>
      </c>
      <c r="H370" s="211">
        <v>42.271000000000001</v>
      </c>
      <c r="I370" s="212"/>
      <c r="J370" s="213">
        <f>ROUND(I370*H370,2)</f>
        <v>0</v>
      </c>
      <c r="K370" s="209" t="s">
        <v>210</v>
      </c>
      <c r="L370" s="46"/>
      <c r="M370" s="214" t="s">
        <v>19</v>
      </c>
      <c r="N370" s="215" t="s">
        <v>45</v>
      </c>
      <c r="O370" s="86"/>
      <c r="P370" s="216">
        <f>O370*H370</f>
        <v>0</v>
      </c>
      <c r="Q370" s="216">
        <v>0.00040000000000000002</v>
      </c>
      <c r="R370" s="216">
        <f>Q370*H370</f>
        <v>0.016908400000000001</v>
      </c>
      <c r="S370" s="216">
        <v>0</v>
      </c>
      <c r="T370" s="217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8" t="s">
        <v>303</v>
      </c>
      <c r="AT370" s="218" t="s">
        <v>206</v>
      </c>
      <c r="AU370" s="218" t="s">
        <v>84</v>
      </c>
      <c r="AY370" s="19" t="s">
        <v>204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19" t="s">
        <v>82</v>
      </c>
      <c r="BK370" s="219">
        <f>ROUND(I370*H370,2)</f>
        <v>0</v>
      </c>
      <c r="BL370" s="19" t="s">
        <v>303</v>
      </c>
      <c r="BM370" s="218" t="s">
        <v>577</v>
      </c>
    </row>
    <row r="371" s="2" customFormat="1">
      <c r="A371" s="40"/>
      <c r="B371" s="41"/>
      <c r="C371" s="42"/>
      <c r="D371" s="220" t="s">
        <v>213</v>
      </c>
      <c r="E371" s="42"/>
      <c r="F371" s="221" t="s">
        <v>578</v>
      </c>
      <c r="G371" s="42"/>
      <c r="H371" s="42"/>
      <c r="I371" s="222"/>
      <c r="J371" s="42"/>
      <c r="K371" s="42"/>
      <c r="L371" s="46"/>
      <c r="M371" s="223"/>
      <c r="N371" s="224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213</v>
      </c>
      <c r="AU371" s="19" t="s">
        <v>84</v>
      </c>
    </row>
    <row r="372" s="2" customFormat="1">
      <c r="A372" s="40"/>
      <c r="B372" s="41"/>
      <c r="C372" s="42"/>
      <c r="D372" s="225" t="s">
        <v>215</v>
      </c>
      <c r="E372" s="42"/>
      <c r="F372" s="226" t="s">
        <v>579</v>
      </c>
      <c r="G372" s="42"/>
      <c r="H372" s="42"/>
      <c r="I372" s="222"/>
      <c r="J372" s="42"/>
      <c r="K372" s="42"/>
      <c r="L372" s="46"/>
      <c r="M372" s="223"/>
      <c r="N372" s="224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215</v>
      </c>
      <c r="AU372" s="19" t="s">
        <v>84</v>
      </c>
    </row>
    <row r="373" s="13" customFormat="1">
      <c r="A373" s="13"/>
      <c r="B373" s="227"/>
      <c r="C373" s="228"/>
      <c r="D373" s="220" t="s">
        <v>217</v>
      </c>
      <c r="E373" s="229" t="s">
        <v>19</v>
      </c>
      <c r="F373" s="230" t="s">
        <v>218</v>
      </c>
      <c r="G373" s="228"/>
      <c r="H373" s="229" t="s">
        <v>19</v>
      </c>
      <c r="I373" s="231"/>
      <c r="J373" s="228"/>
      <c r="K373" s="228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217</v>
      </c>
      <c r="AU373" s="236" t="s">
        <v>84</v>
      </c>
      <c r="AV373" s="13" t="s">
        <v>82</v>
      </c>
      <c r="AW373" s="13" t="s">
        <v>35</v>
      </c>
      <c r="AX373" s="13" t="s">
        <v>74</v>
      </c>
      <c r="AY373" s="236" t="s">
        <v>204</v>
      </c>
    </row>
    <row r="374" s="13" customFormat="1">
      <c r="A374" s="13"/>
      <c r="B374" s="227"/>
      <c r="C374" s="228"/>
      <c r="D374" s="220" t="s">
        <v>217</v>
      </c>
      <c r="E374" s="229" t="s">
        <v>19</v>
      </c>
      <c r="F374" s="230" t="s">
        <v>580</v>
      </c>
      <c r="G374" s="228"/>
      <c r="H374" s="229" t="s">
        <v>19</v>
      </c>
      <c r="I374" s="231"/>
      <c r="J374" s="228"/>
      <c r="K374" s="228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217</v>
      </c>
      <c r="AU374" s="236" t="s">
        <v>84</v>
      </c>
      <c r="AV374" s="13" t="s">
        <v>82</v>
      </c>
      <c r="AW374" s="13" t="s">
        <v>35</v>
      </c>
      <c r="AX374" s="13" t="s">
        <v>74</v>
      </c>
      <c r="AY374" s="236" t="s">
        <v>204</v>
      </c>
    </row>
    <row r="375" s="14" customFormat="1">
      <c r="A375" s="14"/>
      <c r="B375" s="237"/>
      <c r="C375" s="238"/>
      <c r="D375" s="220" t="s">
        <v>217</v>
      </c>
      <c r="E375" s="239" t="s">
        <v>19</v>
      </c>
      <c r="F375" s="240" t="s">
        <v>168</v>
      </c>
      <c r="G375" s="238"/>
      <c r="H375" s="241">
        <v>42.271000000000001</v>
      </c>
      <c r="I375" s="242"/>
      <c r="J375" s="238"/>
      <c r="K375" s="238"/>
      <c r="L375" s="243"/>
      <c r="M375" s="259"/>
      <c r="N375" s="260"/>
      <c r="O375" s="260"/>
      <c r="P375" s="260"/>
      <c r="Q375" s="260"/>
      <c r="R375" s="260"/>
      <c r="S375" s="260"/>
      <c r="T375" s="261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7" t="s">
        <v>217</v>
      </c>
      <c r="AU375" s="247" t="s">
        <v>84</v>
      </c>
      <c r="AV375" s="14" t="s">
        <v>84</v>
      </c>
      <c r="AW375" s="14" t="s">
        <v>35</v>
      </c>
      <c r="AX375" s="14" t="s">
        <v>82</v>
      </c>
      <c r="AY375" s="247" t="s">
        <v>204</v>
      </c>
    </row>
    <row r="376" s="2" customFormat="1" ht="6.96" customHeight="1">
      <c r="A376" s="40"/>
      <c r="B376" s="61"/>
      <c r="C376" s="62"/>
      <c r="D376" s="62"/>
      <c r="E376" s="62"/>
      <c r="F376" s="62"/>
      <c r="G376" s="62"/>
      <c r="H376" s="62"/>
      <c r="I376" s="62"/>
      <c r="J376" s="62"/>
      <c r="K376" s="62"/>
      <c r="L376" s="46"/>
      <c r="M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</row>
  </sheetData>
  <sheetProtection sheet="1" autoFilter="0" formatColumns="0" formatRows="0" objects="1" scenarios="1" spinCount="100000" saltValue="Fs5KiNwRdPdjr07Fc2A8/CgbTQkO8YJAgb5y5pphf9H4HSqEq63n9gdEh/otlchsA30ZHkKLNW0CGV+PKgbkCA==" hashValue="MnEA0NIkWGnKs0Z52d0Ka7yOZ1CtuFmaPXPbz6l/jAguH4wX00Ct+oOjv6Zu7n8DSjDMn052Vjv6CbbVkXbHxw==" algorithmName="SHA-512" password="CA9C"/>
  <autoFilter ref="C89:K37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5_01/113154528"/>
    <hyperlink ref="F101" r:id="rId2" display="https://podminky.urs.cz/item/CS_URS_2025_01/113201112"/>
    <hyperlink ref="F107" r:id="rId3" display="https://podminky.urs.cz/item/CS_URS_2025_01/121151113"/>
    <hyperlink ref="F113" r:id="rId4" display="https://podminky.urs.cz/item/CS_URS_2025_01/122452204"/>
    <hyperlink ref="F120" r:id="rId5" display="https://podminky.urs.cz/item/CS_URS_2025_01/181111121"/>
    <hyperlink ref="F126" r:id="rId6" display="https://podminky.urs.cz/item/CS_URS_2025_01/181152302"/>
    <hyperlink ref="F132" r:id="rId7" display="https://podminky.urs.cz/item/CS_URS_2025_01/181351006"/>
    <hyperlink ref="F141" r:id="rId8" display="https://podminky.urs.cz/item/CS_URS_2025_01/181451131"/>
    <hyperlink ref="F154" r:id="rId9" display="https://podminky.urs.cz/item/CS_URS_2025_01/326214621"/>
    <hyperlink ref="F160" r:id="rId10" display="https://podminky.urs.cz/item/CS_URS_2025_01/382122311"/>
    <hyperlink ref="F166" r:id="rId11" display="https://podminky.urs.cz/item/CS_URS_2025_01/452112112"/>
    <hyperlink ref="F172" r:id="rId12" display="https://podminky.urs.cz/item/CS_URS_2025_01/564811111"/>
    <hyperlink ref="F178" r:id="rId13" display="https://podminky.urs.cz/item/CS_URS_2025_01/56485101R"/>
    <hyperlink ref="F185" r:id="rId14" display="https://podminky.urs.cz/item/CS_URS_2025_01/564851111"/>
    <hyperlink ref="F192" r:id="rId15" display="https://podminky.urs.cz/item/CS_URS_2025_01/564861111"/>
    <hyperlink ref="F199" r:id="rId16" display="https://podminky.urs.cz/item/CS_URS_2025_01/564871116"/>
    <hyperlink ref="F206" r:id="rId17" display="https://podminky.urs.cz/item/CS_URS_2025_01/565155111"/>
    <hyperlink ref="F213" r:id="rId18" display="https://podminky.urs.cz/item/CS_URS_2025_01/567951111"/>
    <hyperlink ref="F217" r:id="rId19" display="https://podminky.urs.cz/item/CS_URS_2025_01/573111111"/>
    <hyperlink ref="F223" r:id="rId20" display="https://podminky.urs.cz/item/CS_URS_2025_01/573211107"/>
    <hyperlink ref="F229" r:id="rId21" display="https://podminky.urs.cz/item/CS_URS_2025_01/577134141"/>
    <hyperlink ref="F236" r:id="rId22" display="https://podminky.urs.cz/item/CS_URS_2025_01/593532112"/>
    <hyperlink ref="F245" r:id="rId23" display="https://podminky.urs.cz/item/CS_URS_2025_01/5935321R"/>
    <hyperlink ref="F256" r:id="rId24" display="https://podminky.urs.cz/item/CS_URS_2025_01/596212210"/>
    <hyperlink ref="F266" r:id="rId25" display="https://podminky.urs.cz/item/CS_URS_2025_01/637121113"/>
    <hyperlink ref="F273" r:id="rId26" display="https://podminky.urs.cz/item/CS_URS_2025_01/912113112"/>
    <hyperlink ref="F279" r:id="rId27" display="https://podminky.urs.cz/item/CS_URS_2025_01/914111111"/>
    <hyperlink ref="F286" r:id="rId28" display="https://podminky.urs.cz/item/CS_URS_2025_01/914511111"/>
    <hyperlink ref="F291" r:id="rId29" display="https://podminky.urs.cz/item/CS_URS_2025_01/915311112"/>
    <hyperlink ref="F294" r:id="rId30" display="https://podminky.urs.cz/item/CS_URS_2025_01/915331111"/>
    <hyperlink ref="F300" r:id="rId31" display="https://podminky.urs.cz/item/CS_URS_2025_01/916131213"/>
    <hyperlink ref="F325" r:id="rId32" display="https://podminky.urs.cz/item/CS_URS_2025_01/919731122"/>
    <hyperlink ref="F331" r:id="rId33" display="https://podminky.urs.cz/item/CS_URS_2025_01/919732211"/>
    <hyperlink ref="F337" r:id="rId34" display="https://podminky.urs.cz/item/CS_URS_2025_01/919735112"/>
    <hyperlink ref="F343" r:id="rId35" display="https://podminky.urs.cz/item/CS_URS_2025_01/953171001"/>
    <hyperlink ref="F364" r:id="rId36" display="https://podminky.urs.cz/item/CS_URS_2025_01/998223011"/>
    <hyperlink ref="F367" r:id="rId37" display="https://podminky.urs.cz/item/CS_URS_2025_01/998223091"/>
    <hyperlink ref="F372" r:id="rId38" display="https://podminky.urs.cz/item/CS_URS_2025_01/711161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  <c r="AZ2" s="130" t="s">
        <v>100</v>
      </c>
      <c r="BA2" s="130" t="s">
        <v>581</v>
      </c>
      <c r="BB2" s="130" t="s">
        <v>19</v>
      </c>
      <c r="BC2" s="130" t="s">
        <v>582</v>
      </c>
      <c r="BD2" s="13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104</v>
      </c>
      <c r="BA3" s="130" t="s">
        <v>583</v>
      </c>
      <c r="BB3" s="130" t="s">
        <v>19</v>
      </c>
      <c r="BC3" s="130" t="s">
        <v>584</v>
      </c>
      <c r="BD3" s="130" t="s">
        <v>103</v>
      </c>
    </row>
    <row r="4" s="1" customFormat="1" ht="24.96" customHeight="1">
      <c r="B4" s="22"/>
      <c r="D4" s="133" t="s">
        <v>107</v>
      </c>
      <c r="L4" s="22"/>
      <c r="M4" s="134" t="s">
        <v>10</v>
      </c>
      <c r="AT4" s="19" t="s">
        <v>4</v>
      </c>
      <c r="AZ4" s="130" t="s">
        <v>108</v>
      </c>
      <c r="BA4" s="130" t="s">
        <v>585</v>
      </c>
      <c r="BB4" s="130" t="s">
        <v>19</v>
      </c>
      <c r="BC4" s="130" t="s">
        <v>586</v>
      </c>
      <c r="BD4" s="130" t="s">
        <v>103</v>
      </c>
    </row>
    <row r="5" s="1" customFormat="1" ht="6.96" customHeight="1">
      <c r="B5" s="22"/>
      <c r="L5" s="22"/>
      <c r="AZ5" s="130" t="s">
        <v>111</v>
      </c>
      <c r="BA5" s="130" t="s">
        <v>587</v>
      </c>
      <c r="BB5" s="130" t="s">
        <v>19</v>
      </c>
      <c r="BC5" s="130" t="s">
        <v>588</v>
      </c>
      <c r="BD5" s="130" t="s">
        <v>103</v>
      </c>
    </row>
    <row r="6" s="1" customFormat="1" ht="12" customHeight="1">
      <c r="B6" s="22"/>
      <c r="D6" s="135" t="s">
        <v>16</v>
      </c>
      <c r="L6" s="22"/>
      <c r="AZ6" s="130" t="s">
        <v>114</v>
      </c>
      <c r="BA6" s="130" t="s">
        <v>589</v>
      </c>
      <c r="BB6" s="130" t="s">
        <v>19</v>
      </c>
      <c r="BC6" s="130" t="s">
        <v>590</v>
      </c>
      <c r="BD6" s="130" t="s">
        <v>103</v>
      </c>
    </row>
    <row r="7" s="1" customFormat="1" ht="16.5" customHeight="1">
      <c r="B7" s="22"/>
      <c r="E7" s="136" t="str">
        <f>'Rekapitulace stavby'!K6</f>
        <v>Rozšíření parkoviště, SPgŠ a SOŠ Kladno</v>
      </c>
      <c r="F7" s="135"/>
      <c r="G7" s="135"/>
      <c r="H7" s="135"/>
      <c r="L7" s="22"/>
      <c r="AZ7" s="130" t="s">
        <v>117</v>
      </c>
      <c r="BA7" s="130" t="s">
        <v>591</v>
      </c>
      <c r="BB7" s="130" t="s">
        <v>19</v>
      </c>
      <c r="BC7" s="130" t="s">
        <v>592</v>
      </c>
      <c r="BD7" s="130" t="s">
        <v>103</v>
      </c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121</v>
      </c>
      <c r="BA8" s="130" t="s">
        <v>593</v>
      </c>
      <c r="BB8" s="130" t="s">
        <v>19</v>
      </c>
      <c r="BC8" s="130" t="s">
        <v>594</v>
      </c>
      <c r="BD8" s="130" t="s">
        <v>103</v>
      </c>
    </row>
    <row r="9" s="2" customFormat="1" ht="16.5" customHeight="1">
      <c r="A9" s="40"/>
      <c r="B9" s="46"/>
      <c r="C9" s="40"/>
      <c r="D9" s="40"/>
      <c r="E9" s="138" t="s">
        <v>595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30" t="s">
        <v>125</v>
      </c>
      <c r="BA9" s="130" t="s">
        <v>596</v>
      </c>
      <c r="BB9" s="130" t="s">
        <v>19</v>
      </c>
      <c r="BC9" s="130" t="s">
        <v>597</v>
      </c>
      <c r="BD9" s="130" t="s">
        <v>103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30" t="s">
        <v>128</v>
      </c>
      <c r="BA10" s="130" t="s">
        <v>598</v>
      </c>
      <c r="BB10" s="130" t="s">
        <v>19</v>
      </c>
      <c r="BC10" s="130" t="s">
        <v>599</v>
      </c>
      <c r="BD10" s="130" t="s">
        <v>103</v>
      </c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30" t="s">
        <v>131</v>
      </c>
      <c r="BA11" s="130" t="s">
        <v>600</v>
      </c>
      <c r="BB11" s="130" t="s">
        <v>19</v>
      </c>
      <c r="BC11" s="130" t="s">
        <v>601</v>
      </c>
      <c r="BD11" s="130" t="s">
        <v>103</v>
      </c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10. 3. 2025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30" t="s">
        <v>602</v>
      </c>
      <c r="BA12" s="130" t="s">
        <v>603</v>
      </c>
      <c r="BB12" s="130" t="s">
        <v>19</v>
      </c>
      <c r="BC12" s="130" t="s">
        <v>604</v>
      </c>
      <c r="BD12" s="130" t="s">
        <v>103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30" t="s">
        <v>134</v>
      </c>
      <c r="BA13" s="130" t="s">
        <v>605</v>
      </c>
      <c r="BB13" s="130" t="s">
        <v>19</v>
      </c>
      <c r="BC13" s="130" t="s">
        <v>606</v>
      </c>
      <c r="BD13" s="130" t="s">
        <v>103</v>
      </c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30" t="s">
        <v>607</v>
      </c>
      <c r="BA14" s="130" t="s">
        <v>608</v>
      </c>
      <c r="BB14" s="130" t="s">
        <v>19</v>
      </c>
      <c r="BC14" s="130" t="s">
        <v>609</v>
      </c>
      <c r="BD14" s="130" t="s">
        <v>103</v>
      </c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30" t="s">
        <v>137</v>
      </c>
      <c r="BA15" s="130" t="s">
        <v>610</v>
      </c>
      <c r="BB15" s="130" t="s">
        <v>19</v>
      </c>
      <c r="BC15" s="130" t="s">
        <v>611</v>
      </c>
      <c r="BD15" s="130" t="s">
        <v>103</v>
      </c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130" t="s">
        <v>140</v>
      </c>
      <c r="BA16" s="130" t="s">
        <v>612</v>
      </c>
      <c r="BB16" s="130" t="s">
        <v>19</v>
      </c>
      <c r="BC16" s="130" t="s">
        <v>611</v>
      </c>
      <c r="BD16" s="130" t="s">
        <v>103</v>
      </c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32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33</v>
      </c>
      <c r="F21" s="40"/>
      <c r="G21" s="40"/>
      <c r="H21" s="40"/>
      <c r="I21" s="135" t="s">
        <v>28</v>
      </c>
      <c r="J21" s="139" t="s">
        <v>34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ROUND(J91,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ROUND((SUM(BE91:BE287)),  2)</f>
        <v>0</v>
      </c>
      <c r="G33" s="40"/>
      <c r="H33" s="40"/>
      <c r="I33" s="151">
        <v>0.20999999999999999</v>
      </c>
      <c r="J33" s="150">
        <f>ROUND(((SUM(BE91:BE287))*I33),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ROUND((SUM(BF91:BF287)),  2)</f>
        <v>0</v>
      </c>
      <c r="G34" s="40"/>
      <c r="H34" s="40"/>
      <c r="I34" s="151">
        <v>0.12</v>
      </c>
      <c r="J34" s="150">
        <f>ROUND(((SUM(BF91:BF287))*I34),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ROUND((SUM(BG91:BG287)),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ROUND((SUM(BH91:BH287)),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ROUND((SUM(BI91:BI287)),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174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Rozšíření parkoviště, SPgŠ a SOŠ Kladno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SO_102 - Odvodnění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č. parc. 543</v>
      </c>
      <c r="G52" s="42"/>
      <c r="H52" s="42"/>
      <c r="I52" s="34" t="s">
        <v>23</v>
      </c>
      <c r="J52" s="74" t="str">
        <f>IF(J12="","",J12)</f>
        <v>10. 3. 2025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SPgŠ a SOŠ Kladno p.o., nám. E. Beneše, 272 01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175</v>
      </c>
      <c r="D57" s="165"/>
      <c r="E57" s="165"/>
      <c r="F57" s="165"/>
      <c r="G57" s="165"/>
      <c r="H57" s="165"/>
      <c r="I57" s="165"/>
      <c r="J57" s="166" t="s">
        <v>176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177</v>
      </c>
    </row>
    <row r="60" s="9" customFormat="1" ht="24.96" customHeight="1">
      <c r="A60" s="9"/>
      <c r="B60" s="168"/>
      <c r="C60" s="169"/>
      <c r="D60" s="170" t="s">
        <v>178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179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613</v>
      </c>
      <c r="E62" s="177"/>
      <c r="F62" s="177"/>
      <c r="G62" s="177"/>
      <c r="H62" s="177"/>
      <c r="I62" s="177"/>
      <c r="J62" s="178">
        <f>J142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180</v>
      </c>
      <c r="E63" s="177"/>
      <c r="F63" s="177"/>
      <c r="G63" s="177"/>
      <c r="H63" s="177"/>
      <c r="I63" s="177"/>
      <c r="J63" s="178">
        <f>J169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181</v>
      </c>
      <c r="E64" s="177"/>
      <c r="F64" s="177"/>
      <c r="G64" s="177"/>
      <c r="H64" s="177"/>
      <c r="I64" s="177"/>
      <c r="J64" s="178">
        <f>J175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614</v>
      </c>
      <c r="E65" s="177"/>
      <c r="F65" s="177"/>
      <c r="G65" s="177"/>
      <c r="H65" s="177"/>
      <c r="I65" s="177"/>
      <c r="J65" s="178">
        <f>J187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184</v>
      </c>
      <c r="E66" s="177"/>
      <c r="F66" s="177"/>
      <c r="G66" s="177"/>
      <c r="H66" s="177"/>
      <c r="I66" s="177"/>
      <c r="J66" s="178">
        <f>J223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185</v>
      </c>
      <c r="E67" s="177"/>
      <c r="F67" s="177"/>
      <c r="G67" s="177"/>
      <c r="H67" s="177"/>
      <c r="I67" s="177"/>
      <c r="J67" s="178">
        <f>J230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186</v>
      </c>
      <c r="E68" s="177"/>
      <c r="F68" s="177"/>
      <c r="G68" s="177"/>
      <c r="H68" s="177"/>
      <c r="I68" s="177"/>
      <c r="J68" s="178">
        <f>J235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615</v>
      </c>
      <c r="E69" s="171"/>
      <c r="F69" s="171"/>
      <c r="G69" s="171"/>
      <c r="H69" s="171"/>
      <c r="I69" s="171"/>
      <c r="J69" s="172">
        <f>J239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616</v>
      </c>
      <c r="E70" s="177"/>
      <c r="F70" s="177"/>
      <c r="G70" s="177"/>
      <c r="H70" s="177"/>
      <c r="I70" s="177"/>
      <c r="J70" s="178">
        <f>J240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617</v>
      </c>
      <c r="E71" s="177"/>
      <c r="F71" s="177"/>
      <c r="G71" s="177"/>
      <c r="H71" s="177"/>
      <c r="I71" s="177"/>
      <c r="J71" s="178">
        <f>J263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189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3" t="str">
        <f>E7</f>
        <v>Rozšíření parkoviště, SPgŠ a SOŠ Kladno</v>
      </c>
      <c r="F81" s="34"/>
      <c r="G81" s="34"/>
      <c r="H81" s="34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120</v>
      </c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SO_102 - Odvodnění</v>
      </c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č. parc. 543</v>
      </c>
      <c r="G85" s="42"/>
      <c r="H85" s="42"/>
      <c r="I85" s="34" t="s">
        <v>23</v>
      </c>
      <c r="J85" s="74" t="str">
        <f>IF(J12="","",J12)</f>
        <v>10. 3. 2025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40.05" customHeight="1">
      <c r="A87" s="40"/>
      <c r="B87" s="41"/>
      <c r="C87" s="34" t="s">
        <v>25</v>
      </c>
      <c r="D87" s="42"/>
      <c r="E87" s="42"/>
      <c r="F87" s="29" t="str">
        <f>E15</f>
        <v xml:space="preserve">SPgŠ a SOŠ Kladno p.o., nám. E. Beneše, 272 01 </v>
      </c>
      <c r="G87" s="42"/>
      <c r="H87" s="42"/>
      <c r="I87" s="34" t="s">
        <v>31</v>
      </c>
      <c r="J87" s="38" t="str">
        <f>E21</f>
        <v>Ateliér Civilista s.r.o., Bratronice 241, 273 63</v>
      </c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36</v>
      </c>
      <c r="J88" s="38" t="str">
        <f>E24</f>
        <v xml:space="preserve"> </v>
      </c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0"/>
      <c r="B90" s="181"/>
      <c r="C90" s="182" t="s">
        <v>190</v>
      </c>
      <c r="D90" s="183" t="s">
        <v>59</v>
      </c>
      <c r="E90" s="183" t="s">
        <v>55</v>
      </c>
      <c r="F90" s="183" t="s">
        <v>56</v>
      </c>
      <c r="G90" s="183" t="s">
        <v>191</v>
      </c>
      <c r="H90" s="183" t="s">
        <v>192</v>
      </c>
      <c r="I90" s="183" t="s">
        <v>193</v>
      </c>
      <c r="J90" s="183" t="s">
        <v>176</v>
      </c>
      <c r="K90" s="184" t="s">
        <v>194</v>
      </c>
      <c r="L90" s="185"/>
      <c r="M90" s="94" t="s">
        <v>19</v>
      </c>
      <c r="N90" s="95" t="s">
        <v>44</v>
      </c>
      <c r="O90" s="95" t="s">
        <v>195</v>
      </c>
      <c r="P90" s="95" t="s">
        <v>196</v>
      </c>
      <c r="Q90" s="95" t="s">
        <v>197</v>
      </c>
      <c r="R90" s="95" t="s">
        <v>198</v>
      </c>
      <c r="S90" s="95" t="s">
        <v>199</v>
      </c>
      <c r="T90" s="96" t="s">
        <v>200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0"/>
      <c r="B91" s="41"/>
      <c r="C91" s="101" t="s">
        <v>201</v>
      </c>
      <c r="D91" s="42"/>
      <c r="E91" s="42"/>
      <c r="F91" s="42"/>
      <c r="G91" s="42"/>
      <c r="H91" s="42"/>
      <c r="I91" s="42"/>
      <c r="J91" s="186">
        <f>BK91</f>
        <v>0</v>
      </c>
      <c r="K91" s="42"/>
      <c r="L91" s="46"/>
      <c r="M91" s="97"/>
      <c r="N91" s="187"/>
      <c r="O91" s="98"/>
      <c r="P91" s="188">
        <f>P92+P239</f>
        <v>0</v>
      </c>
      <c r="Q91" s="98"/>
      <c r="R91" s="188">
        <f>R92+R239</f>
        <v>19.882017276782001</v>
      </c>
      <c r="S91" s="98"/>
      <c r="T91" s="189">
        <f>T92+T239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73</v>
      </c>
      <c r="AU91" s="19" t="s">
        <v>177</v>
      </c>
      <c r="BK91" s="190">
        <f>BK92+BK239</f>
        <v>0</v>
      </c>
    </row>
    <row r="92" s="12" customFormat="1" ht="25.92" customHeight="1">
      <c r="A92" s="12"/>
      <c r="B92" s="191"/>
      <c r="C92" s="192"/>
      <c r="D92" s="193" t="s">
        <v>73</v>
      </c>
      <c r="E92" s="194" t="s">
        <v>202</v>
      </c>
      <c r="F92" s="194" t="s">
        <v>203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P93+P142+P169+P175+P187+P223+P230+P235</f>
        <v>0</v>
      </c>
      <c r="Q92" s="199"/>
      <c r="R92" s="200">
        <f>R93+R142+R169+R175+R187+R223+R230+R235</f>
        <v>19.870476176782002</v>
      </c>
      <c r="S92" s="199"/>
      <c r="T92" s="201">
        <f>T93+T142+T169+T175+T187+T223+T230+T235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82</v>
      </c>
      <c r="AT92" s="203" t="s">
        <v>73</v>
      </c>
      <c r="AU92" s="203" t="s">
        <v>74</v>
      </c>
      <c r="AY92" s="202" t="s">
        <v>204</v>
      </c>
      <c r="BK92" s="204">
        <f>BK93+BK142+BK169+BK175+BK187+BK223+BK230+BK235</f>
        <v>0</v>
      </c>
    </row>
    <row r="93" s="12" customFormat="1" ht="22.8" customHeight="1">
      <c r="A93" s="12"/>
      <c r="B93" s="191"/>
      <c r="C93" s="192"/>
      <c r="D93" s="193" t="s">
        <v>73</v>
      </c>
      <c r="E93" s="205" t="s">
        <v>82</v>
      </c>
      <c r="F93" s="205" t="s">
        <v>205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SUM(P94:P141)</f>
        <v>0</v>
      </c>
      <c r="Q93" s="199"/>
      <c r="R93" s="200">
        <f>SUM(R94:R141)</f>
        <v>0.015306779999999999</v>
      </c>
      <c r="S93" s="199"/>
      <c r="T93" s="201">
        <f>SUM(T94:T141)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82</v>
      </c>
      <c r="AT93" s="203" t="s">
        <v>73</v>
      </c>
      <c r="AU93" s="203" t="s">
        <v>82</v>
      </c>
      <c r="AY93" s="202" t="s">
        <v>204</v>
      </c>
      <c r="BK93" s="204">
        <f>SUM(BK94:BK141)</f>
        <v>0</v>
      </c>
    </row>
    <row r="94" s="2" customFormat="1" ht="21.75" customHeight="1">
      <c r="A94" s="40"/>
      <c r="B94" s="41"/>
      <c r="C94" s="207" t="s">
        <v>82</v>
      </c>
      <c r="D94" s="207" t="s">
        <v>206</v>
      </c>
      <c r="E94" s="208" t="s">
        <v>618</v>
      </c>
      <c r="F94" s="209" t="s">
        <v>619</v>
      </c>
      <c r="G94" s="210" t="s">
        <v>236</v>
      </c>
      <c r="H94" s="211">
        <v>106.437</v>
      </c>
      <c r="I94" s="212"/>
      <c r="J94" s="213">
        <f>ROUND(I94*H94,2)</f>
        <v>0</v>
      </c>
      <c r="K94" s="209" t="s">
        <v>210</v>
      </c>
      <c r="L94" s="46"/>
      <c r="M94" s="214" t="s">
        <v>19</v>
      </c>
      <c r="N94" s="215" t="s">
        <v>45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211</v>
      </c>
      <c r="AT94" s="218" t="s">
        <v>206</v>
      </c>
      <c r="AU94" s="218" t="s">
        <v>84</v>
      </c>
      <c r="AY94" s="19" t="s">
        <v>204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82</v>
      </c>
      <c r="BK94" s="219">
        <f>ROUND(I94*H94,2)</f>
        <v>0</v>
      </c>
      <c r="BL94" s="19" t="s">
        <v>211</v>
      </c>
      <c r="BM94" s="218" t="s">
        <v>620</v>
      </c>
    </row>
    <row r="95" s="2" customFormat="1">
      <c r="A95" s="40"/>
      <c r="B95" s="41"/>
      <c r="C95" s="42"/>
      <c r="D95" s="220" t="s">
        <v>213</v>
      </c>
      <c r="E95" s="42"/>
      <c r="F95" s="221" t="s">
        <v>621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213</v>
      </c>
      <c r="AU95" s="19" t="s">
        <v>84</v>
      </c>
    </row>
    <row r="96" s="2" customFormat="1">
      <c r="A96" s="40"/>
      <c r="B96" s="41"/>
      <c r="C96" s="42"/>
      <c r="D96" s="225" t="s">
        <v>215</v>
      </c>
      <c r="E96" s="42"/>
      <c r="F96" s="226" t="s">
        <v>622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215</v>
      </c>
      <c r="AU96" s="19" t="s">
        <v>84</v>
      </c>
    </row>
    <row r="97" s="13" customFormat="1">
      <c r="A97" s="13"/>
      <c r="B97" s="227"/>
      <c r="C97" s="228"/>
      <c r="D97" s="220" t="s">
        <v>217</v>
      </c>
      <c r="E97" s="229" t="s">
        <v>19</v>
      </c>
      <c r="F97" s="230" t="s">
        <v>218</v>
      </c>
      <c r="G97" s="228"/>
      <c r="H97" s="229" t="s">
        <v>19</v>
      </c>
      <c r="I97" s="231"/>
      <c r="J97" s="228"/>
      <c r="K97" s="228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217</v>
      </c>
      <c r="AU97" s="236" t="s">
        <v>84</v>
      </c>
      <c r="AV97" s="13" t="s">
        <v>82</v>
      </c>
      <c r="AW97" s="13" t="s">
        <v>35</v>
      </c>
      <c r="AX97" s="13" t="s">
        <v>74</v>
      </c>
      <c r="AY97" s="236" t="s">
        <v>204</v>
      </c>
    </row>
    <row r="98" s="13" customFormat="1">
      <c r="A98" s="13"/>
      <c r="B98" s="227"/>
      <c r="C98" s="228"/>
      <c r="D98" s="220" t="s">
        <v>217</v>
      </c>
      <c r="E98" s="229" t="s">
        <v>19</v>
      </c>
      <c r="F98" s="230" t="s">
        <v>623</v>
      </c>
      <c r="G98" s="228"/>
      <c r="H98" s="229" t="s">
        <v>19</v>
      </c>
      <c r="I98" s="231"/>
      <c r="J98" s="228"/>
      <c r="K98" s="228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217</v>
      </c>
      <c r="AU98" s="236" t="s">
        <v>84</v>
      </c>
      <c r="AV98" s="13" t="s">
        <v>82</v>
      </c>
      <c r="AW98" s="13" t="s">
        <v>35</v>
      </c>
      <c r="AX98" s="13" t="s">
        <v>74</v>
      </c>
      <c r="AY98" s="236" t="s">
        <v>204</v>
      </c>
    </row>
    <row r="99" s="13" customFormat="1">
      <c r="A99" s="13"/>
      <c r="B99" s="227"/>
      <c r="C99" s="228"/>
      <c r="D99" s="220" t="s">
        <v>217</v>
      </c>
      <c r="E99" s="229" t="s">
        <v>19</v>
      </c>
      <c r="F99" s="230" t="s">
        <v>624</v>
      </c>
      <c r="G99" s="228"/>
      <c r="H99" s="229" t="s">
        <v>19</v>
      </c>
      <c r="I99" s="231"/>
      <c r="J99" s="228"/>
      <c r="K99" s="228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217</v>
      </c>
      <c r="AU99" s="236" t="s">
        <v>84</v>
      </c>
      <c r="AV99" s="13" t="s">
        <v>82</v>
      </c>
      <c r="AW99" s="13" t="s">
        <v>35</v>
      </c>
      <c r="AX99" s="13" t="s">
        <v>74</v>
      </c>
      <c r="AY99" s="236" t="s">
        <v>204</v>
      </c>
    </row>
    <row r="100" s="14" customFormat="1">
      <c r="A100" s="14"/>
      <c r="B100" s="237"/>
      <c r="C100" s="238"/>
      <c r="D100" s="220" t="s">
        <v>217</v>
      </c>
      <c r="E100" s="239" t="s">
        <v>19</v>
      </c>
      <c r="F100" s="240" t="s">
        <v>104</v>
      </c>
      <c r="G100" s="238"/>
      <c r="H100" s="241">
        <v>106.437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217</v>
      </c>
      <c r="AU100" s="247" t="s">
        <v>84</v>
      </c>
      <c r="AV100" s="14" t="s">
        <v>84</v>
      </c>
      <c r="AW100" s="14" t="s">
        <v>35</v>
      </c>
      <c r="AX100" s="14" t="s">
        <v>82</v>
      </c>
      <c r="AY100" s="247" t="s">
        <v>204</v>
      </c>
    </row>
    <row r="101" s="2" customFormat="1" ht="21.75" customHeight="1">
      <c r="A101" s="40"/>
      <c r="B101" s="41"/>
      <c r="C101" s="207" t="s">
        <v>84</v>
      </c>
      <c r="D101" s="207" t="s">
        <v>206</v>
      </c>
      <c r="E101" s="208" t="s">
        <v>625</v>
      </c>
      <c r="F101" s="209" t="s">
        <v>626</v>
      </c>
      <c r="G101" s="210" t="s">
        <v>236</v>
      </c>
      <c r="H101" s="211">
        <v>19.777999999999999</v>
      </c>
      <c r="I101" s="212"/>
      <c r="J101" s="213">
        <f>ROUND(I101*H101,2)</f>
        <v>0</v>
      </c>
      <c r="K101" s="209" t="s">
        <v>210</v>
      </c>
      <c r="L101" s="46"/>
      <c r="M101" s="214" t="s">
        <v>19</v>
      </c>
      <c r="N101" s="215" t="s">
        <v>45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211</v>
      </c>
      <c r="AT101" s="218" t="s">
        <v>206</v>
      </c>
      <c r="AU101" s="218" t="s">
        <v>84</v>
      </c>
      <c r="AY101" s="19" t="s">
        <v>204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82</v>
      </c>
      <c r="BK101" s="219">
        <f>ROUND(I101*H101,2)</f>
        <v>0</v>
      </c>
      <c r="BL101" s="19" t="s">
        <v>211</v>
      </c>
      <c r="BM101" s="218" t="s">
        <v>627</v>
      </c>
    </row>
    <row r="102" s="2" customFormat="1">
      <c r="A102" s="40"/>
      <c r="B102" s="41"/>
      <c r="C102" s="42"/>
      <c r="D102" s="220" t="s">
        <v>213</v>
      </c>
      <c r="E102" s="42"/>
      <c r="F102" s="221" t="s">
        <v>628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213</v>
      </c>
      <c r="AU102" s="19" t="s">
        <v>84</v>
      </c>
    </row>
    <row r="103" s="2" customFormat="1">
      <c r="A103" s="40"/>
      <c r="B103" s="41"/>
      <c r="C103" s="42"/>
      <c r="D103" s="225" t="s">
        <v>215</v>
      </c>
      <c r="E103" s="42"/>
      <c r="F103" s="226" t="s">
        <v>629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215</v>
      </c>
      <c r="AU103" s="19" t="s">
        <v>84</v>
      </c>
    </row>
    <row r="104" s="13" customFormat="1">
      <c r="A104" s="13"/>
      <c r="B104" s="227"/>
      <c r="C104" s="228"/>
      <c r="D104" s="220" t="s">
        <v>217</v>
      </c>
      <c r="E104" s="229" t="s">
        <v>19</v>
      </c>
      <c r="F104" s="230" t="s">
        <v>218</v>
      </c>
      <c r="G104" s="228"/>
      <c r="H104" s="229" t="s">
        <v>19</v>
      </c>
      <c r="I104" s="231"/>
      <c r="J104" s="228"/>
      <c r="K104" s="228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217</v>
      </c>
      <c r="AU104" s="236" t="s">
        <v>84</v>
      </c>
      <c r="AV104" s="13" t="s">
        <v>82</v>
      </c>
      <c r="AW104" s="13" t="s">
        <v>35</v>
      </c>
      <c r="AX104" s="13" t="s">
        <v>74</v>
      </c>
      <c r="AY104" s="236" t="s">
        <v>204</v>
      </c>
    </row>
    <row r="105" s="13" customFormat="1">
      <c r="A105" s="13"/>
      <c r="B105" s="227"/>
      <c r="C105" s="228"/>
      <c r="D105" s="220" t="s">
        <v>217</v>
      </c>
      <c r="E105" s="229" t="s">
        <v>19</v>
      </c>
      <c r="F105" s="230" t="s">
        <v>630</v>
      </c>
      <c r="G105" s="228"/>
      <c r="H105" s="229" t="s">
        <v>19</v>
      </c>
      <c r="I105" s="231"/>
      <c r="J105" s="228"/>
      <c r="K105" s="228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217</v>
      </c>
      <c r="AU105" s="236" t="s">
        <v>84</v>
      </c>
      <c r="AV105" s="13" t="s">
        <v>82</v>
      </c>
      <c r="AW105" s="13" t="s">
        <v>35</v>
      </c>
      <c r="AX105" s="13" t="s">
        <v>74</v>
      </c>
      <c r="AY105" s="236" t="s">
        <v>204</v>
      </c>
    </row>
    <row r="106" s="14" customFormat="1">
      <c r="A106" s="14"/>
      <c r="B106" s="237"/>
      <c r="C106" s="238"/>
      <c r="D106" s="220" t="s">
        <v>217</v>
      </c>
      <c r="E106" s="239" t="s">
        <v>19</v>
      </c>
      <c r="F106" s="240" t="s">
        <v>108</v>
      </c>
      <c r="G106" s="238"/>
      <c r="H106" s="241">
        <v>19.777999999999999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217</v>
      </c>
      <c r="AU106" s="247" t="s">
        <v>84</v>
      </c>
      <c r="AV106" s="14" t="s">
        <v>84</v>
      </c>
      <c r="AW106" s="14" t="s">
        <v>35</v>
      </c>
      <c r="AX106" s="14" t="s">
        <v>82</v>
      </c>
      <c r="AY106" s="247" t="s">
        <v>204</v>
      </c>
    </row>
    <row r="107" s="2" customFormat="1" ht="16.5" customHeight="1">
      <c r="A107" s="40"/>
      <c r="B107" s="41"/>
      <c r="C107" s="207" t="s">
        <v>103</v>
      </c>
      <c r="D107" s="207" t="s">
        <v>206</v>
      </c>
      <c r="E107" s="208" t="s">
        <v>631</v>
      </c>
      <c r="F107" s="209" t="s">
        <v>632</v>
      </c>
      <c r="G107" s="210" t="s">
        <v>209</v>
      </c>
      <c r="H107" s="211">
        <v>26.390999999999998</v>
      </c>
      <c r="I107" s="212"/>
      <c r="J107" s="213">
        <f>ROUND(I107*H107,2)</f>
        <v>0</v>
      </c>
      <c r="K107" s="209" t="s">
        <v>210</v>
      </c>
      <c r="L107" s="46"/>
      <c r="M107" s="214" t="s">
        <v>19</v>
      </c>
      <c r="N107" s="215" t="s">
        <v>45</v>
      </c>
      <c r="O107" s="86"/>
      <c r="P107" s="216">
        <f>O107*H107</f>
        <v>0</v>
      </c>
      <c r="Q107" s="216">
        <v>0.00058</v>
      </c>
      <c r="R107" s="216">
        <f>Q107*H107</f>
        <v>0.015306779999999999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211</v>
      </c>
      <c r="AT107" s="218" t="s">
        <v>206</v>
      </c>
      <c r="AU107" s="218" t="s">
        <v>84</v>
      </c>
      <c r="AY107" s="19" t="s">
        <v>204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82</v>
      </c>
      <c r="BK107" s="219">
        <f>ROUND(I107*H107,2)</f>
        <v>0</v>
      </c>
      <c r="BL107" s="19" t="s">
        <v>211</v>
      </c>
      <c r="BM107" s="218" t="s">
        <v>633</v>
      </c>
    </row>
    <row r="108" s="2" customFormat="1">
      <c r="A108" s="40"/>
      <c r="B108" s="41"/>
      <c r="C108" s="42"/>
      <c r="D108" s="220" t="s">
        <v>213</v>
      </c>
      <c r="E108" s="42"/>
      <c r="F108" s="221" t="s">
        <v>634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213</v>
      </c>
      <c r="AU108" s="19" t="s">
        <v>84</v>
      </c>
    </row>
    <row r="109" s="2" customFormat="1">
      <c r="A109" s="40"/>
      <c r="B109" s="41"/>
      <c r="C109" s="42"/>
      <c r="D109" s="225" t="s">
        <v>215</v>
      </c>
      <c r="E109" s="42"/>
      <c r="F109" s="226" t="s">
        <v>635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215</v>
      </c>
      <c r="AU109" s="19" t="s">
        <v>84</v>
      </c>
    </row>
    <row r="110" s="13" customFormat="1">
      <c r="A110" s="13"/>
      <c r="B110" s="227"/>
      <c r="C110" s="228"/>
      <c r="D110" s="220" t="s">
        <v>217</v>
      </c>
      <c r="E110" s="229" t="s">
        <v>19</v>
      </c>
      <c r="F110" s="230" t="s">
        <v>218</v>
      </c>
      <c r="G110" s="228"/>
      <c r="H110" s="229" t="s">
        <v>19</v>
      </c>
      <c r="I110" s="231"/>
      <c r="J110" s="228"/>
      <c r="K110" s="228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217</v>
      </c>
      <c r="AU110" s="236" t="s">
        <v>84</v>
      </c>
      <c r="AV110" s="13" t="s">
        <v>82</v>
      </c>
      <c r="AW110" s="13" t="s">
        <v>35</v>
      </c>
      <c r="AX110" s="13" t="s">
        <v>74</v>
      </c>
      <c r="AY110" s="236" t="s">
        <v>204</v>
      </c>
    </row>
    <row r="111" s="13" customFormat="1">
      <c r="A111" s="13"/>
      <c r="B111" s="227"/>
      <c r="C111" s="228"/>
      <c r="D111" s="220" t="s">
        <v>217</v>
      </c>
      <c r="E111" s="229" t="s">
        <v>19</v>
      </c>
      <c r="F111" s="230" t="s">
        <v>636</v>
      </c>
      <c r="G111" s="228"/>
      <c r="H111" s="229" t="s">
        <v>19</v>
      </c>
      <c r="I111" s="231"/>
      <c r="J111" s="228"/>
      <c r="K111" s="228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217</v>
      </c>
      <c r="AU111" s="236" t="s">
        <v>84</v>
      </c>
      <c r="AV111" s="13" t="s">
        <v>82</v>
      </c>
      <c r="AW111" s="13" t="s">
        <v>35</v>
      </c>
      <c r="AX111" s="13" t="s">
        <v>74</v>
      </c>
      <c r="AY111" s="236" t="s">
        <v>204</v>
      </c>
    </row>
    <row r="112" s="14" customFormat="1">
      <c r="A112" s="14"/>
      <c r="B112" s="237"/>
      <c r="C112" s="238"/>
      <c r="D112" s="220" t="s">
        <v>217</v>
      </c>
      <c r="E112" s="239" t="s">
        <v>19</v>
      </c>
      <c r="F112" s="240" t="s">
        <v>111</v>
      </c>
      <c r="G112" s="238"/>
      <c r="H112" s="241">
        <v>26.390999999999998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217</v>
      </c>
      <c r="AU112" s="247" t="s">
        <v>84</v>
      </c>
      <c r="AV112" s="14" t="s">
        <v>84</v>
      </c>
      <c r="AW112" s="14" t="s">
        <v>35</v>
      </c>
      <c r="AX112" s="14" t="s">
        <v>82</v>
      </c>
      <c r="AY112" s="247" t="s">
        <v>204</v>
      </c>
    </row>
    <row r="113" s="2" customFormat="1" ht="16.5" customHeight="1">
      <c r="A113" s="40"/>
      <c r="B113" s="41"/>
      <c r="C113" s="207" t="s">
        <v>211</v>
      </c>
      <c r="D113" s="207" t="s">
        <v>206</v>
      </c>
      <c r="E113" s="208" t="s">
        <v>637</v>
      </c>
      <c r="F113" s="209" t="s">
        <v>638</v>
      </c>
      <c r="G113" s="210" t="s">
        <v>209</v>
      </c>
      <c r="H113" s="211">
        <v>26.390999999999998</v>
      </c>
      <c r="I113" s="212"/>
      <c r="J113" s="213">
        <f>ROUND(I113*H113,2)</f>
        <v>0</v>
      </c>
      <c r="K113" s="209" t="s">
        <v>210</v>
      </c>
      <c r="L113" s="46"/>
      <c r="M113" s="214" t="s">
        <v>19</v>
      </c>
      <c r="N113" s="215" t="s">
        <v>45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211</v>
      </c>
      <c r="AT113" s="218" t="s">
        <v>206</v>
      </c>
      <c r="AU113" s="218" t="s">
        <v>84</v>
      </c>
      <c r="AY113" s="19" t="s">
        <v>204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82</v>
      </c>
      <c r="BK113" s="219">
        <f>ROUND(I113*H113,2)</f>
        <v>0</v>
      </c>
      <c r="BL113" s="19" t="s">
        <v>211</v>
      </c>
      <c r="BM113" s="218" t="s">
        <v>639</v>
      </c>
    </row>
    <row r="114" s="2" customFormat="1">
      <c r="A114" s="40"/>
      <c r="B114" s="41"/>
      <c r="C114" s="42"/>
      <c r="D114" s="220" t="s">
        <v>213</v>
      </c>
      <c r="E114" s="42"/>
      <c r="F114" s="221" t="s">
        <v>640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213</v>
      </c>
      <c r="AU114" s="19" t="s">
        <v>84</v>
      </c>
    </row>
    <row r="115" s="2" customFormat="1">
      <c r="A115" s="40"/>
      <c r="B115" s="41"/>
      <c r="C115" s="42"/>
      <c r="D115" s="225" t="s">
        <v>215</v>
      </c>
      <c r="E115" s="42"/>
      <c r="F115" s="226" t="s">
        <v>641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215</v>
      </c>
      <c r="AU115" s="19" t="s">
        <v>84</v>
      </c>
    </row>
    <row r="116" s="2" customFormat="1" ht="16.5" customHeight="1">
      <c r="A116" s="40"/>
      <c r="B116" s="41"/>
      <c r="C116" s="207" t="s">
        <v>233</v>
      </c>
      <c r="D116" s="207" t="s">
        <v>206</v>
      </c>
      <c r="E116" s="208" t="s">
        <v>642</v>
      </c>
      <c r="F116" s="209" t="s">
        <v>643</v>
      </c>
      <c r="G116" s="210" t="s">
        <v>236</v>
      </c>
      <c r="H116" s="211">
        <v>7.4950000000000001</v>
      </c>
      <c r="I116" s="212"/>
      <c r="J116" s="213">
        <f>ROUND(I116*H116,2)</f>
        <v>0</v>
      </c>
      <c r="K116" s="209" t="s">
        <v>210</v>
      </c>
      <c r="L116" s="46"/>
      <c r="M116" s="214" t="s">
        <v>19</v>
      </c>
      <c r="N116" s="215" t="s">
        <v>45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211</v>
      </c>
      <c r="AT116" s="218" t="s">
        <v>206</v>
      </c>
      <c r="AU116" s="218" t="s">
        <v>84</v>
      </c>
      <c r="AY116" s="19" t="s">
        <v>204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82</v>
      </c>
      <c r="BK116" s="219">
        <f>ROUND(I116*H116,2)</f>
        <v>0</v>
      </c>
      <c r="BL116" s="19" t="s">
        <v>211</v>
      </c>
      <c r="BM116" s="218" t="s">
        <v>644</v>
      </c>
    </row>
    <row r="117" s="2" customFormat="1">
      <c r="A117" s="40"/>
      <c r="B117" s="41"/>
      <c r="C117" s="42"/>
      <c r="D117" s="220" t="s">
        <v>213</v>
      </c>
      <c r="E117" s="42"/>
      <c r="F117" s="221" t="s">
        <v>645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213</v>
      </c>
      <c r="AU117" s="19" t="s">
        <v>84</v>
      </c>
    </row>
    <row r="118" s="2" customFormat="1">
      <c r="A118" s="40"/>
      <c r="B118" s="41"/>
      <c r="C118" s="42"/>
      <c r="D118" s="225" t="s">
        <v>215</v>
      </c>
      <c r="E118" s="42"/>
      <c r="F118" s="226" t="s">
        <v>646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215</v>
      </c>
      <c r="AU118" s="19" t="s">
        <v>84</v>
      </c>
    </row>
    <row r="119" s="13" customFormat="1">
      <c r="A119" s="13"/>
      <c r="B119" s="227"/>
      <c r="C119" s="228"/>
      <c r="D119" s="220" t="s">
        <v>217</v>
      </c>
      <c r="E119" s="229" t="s">
        <v>19</v>
      </c>
      <c r="F119" s="230" t="s">
        <v>218</v>
      </c>
      <c r="G119" s="228"/>
      <c r="H119" s="229" t="s">
        <v>19</v>
      </c>
      <c r="I119" s="231"/>
      <c r="J119" s="228"/>
      <c r="K119" s="228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217</v>
      </c>
      <c r="AU119" s="236" t="s">
        <v>84</v>
      </c>
      <c r="AV119" s="13" t="s">
        <v>82</v>
      </c>
      <c r="AW119" s="13" t="s">
        <v>35</v>
      </c>
      <c r="AX119" s="13" t="s">
        <v>74</v>
      </c>
      <c r="AY119" s="236" t="s">
        <v>204</v>
      </c>
    </row>
    <row r="120" s="13" customFormat="1">
      <c r="A120" s="13"/>
      <c r="B120" s="227"/>
      <c r="C120" s="228"/>
      <c r="D120" s="220" t="s">
        <v>217</v>
      </c>
      <c r="E120" s="229" t="s">
        <v>19</v>
      </c>
      <c r="F120" s="230" t="s">
        <v>647</v>
      </c>
      <c r="G120" s="228"/>
      <c r="H120" s="229" t="s">
        <v>19</v>
      </c>
      <c r="I120" s="231"/>
      <c r="J120" s="228"/>
      <c r="K120" s="228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217</v>
      </c>
      <c r="AU120" s="236" t="s">
        <v>84</v>
      </c>
      <c r="AV120" s="13" t="s">
        <v>82</v>
      </c>
      <c r="AW120" s="13" t="s">
        <v>35</v>
      </c>
      <c r="AX120" s="13" t="s">
        <v>74</v>
      </c>
      <c r="AY120" s="236" t="s">
        <v>204</v>
      </c>
    </row>
    <row r="121" s="13" customFormat="1">
      <c r="A121" s="13"/>
      <c r="B121" s="227"/>
      <c r="C121" s="228"/>
      <c r="D121" s="220" t="s">
        <v>217</v>
      </c>
      <c r="E121" s="229" t="s">
        <v>19</v>
      </c>
      <c r="F121" s="230" t="s">
        <v>648</v>
      </c>
      <c r="G121" s="228"/>
      <c r="H121" s="229" t="s">
        <v>19</v>
      </c>
      <c r="I121" s="231"/>
      <c r="J121" s="228"/>
      <c r="K121" s="228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217</v>
      </c>
      <c r="AU121" s="236" t="s">
        <v>84</v>
      </c>
      <c r="AV121" s="13" t="s">
        <v>82</v>
      </c>
      <c r="AW121" s="13" t="s">
        <v>35</v>
      </c>
      <c r="AX121" s="13" t="s">
        <v>74</v>
      </c>
      <c r="AY121" s="236" t="s">
        <v>204</v>
      </c>
    </row>
    <row r="122" s="14" customFormat="1">
      <c r="A122" s="14"/>
      <c r="B122" s="237"/>
      <c r="C122" s="238"/>
      <c r="D122" s="220" t="s">
        <v>217</v>
      </c>
      <c r="E122" s="239" t="s">
        <v>19</v>
      </c>
      <c r="F122" s="240" t="s">
        <v>121</v>
      </c>
      <c r="G122" s="238"/>
      <c r="H122" s="241">
        <v>7.4950000000000001</v>
      </c>
      <c r="I122" s="242"/>
      <c r="J122" s="238"/>
      <c r="K122" s="238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217</v>
      </c>
      <c r="AU122" s="247" t="s">
        <v>84</v>
      </c>
      <c r="AV122" s="14" t="s">
        <v>84</v>
      </c>
      <c r="AW122" s="14" t="s">
        <v>35</v>
      </c>
      <c r="AX122" s="14" t="s">
        <v>82</v>
      </c>
      <c r="AY122" s="247" t="s">
        <v>204</v>
      </c>
    </row>
    <row r="123" s="2" customFormat="1" ht="16.5" customHeight="1">
      <c r="A123" s="40"/>
      <c r="B123" s="41"/>
      <c r="C123" s="207" t="s">
        <v>242</v>
      </c>
      <c r="D123" s="207" t="s">
        <v>206</v>
      </c>
      <c r="E123" s="208" t="s">
        <v>649</v>
      </c>
      <c r="F123" s="209" t="s">
        <v>650</v>
      </c>
      <c r="G123" s="210" t="s">
        <v>236</v>
      </c>
      <c r="H123" s="211">
        <v>23.428999999999998</v>
      </c>
      <c r="I123" s="212"/>
      <c r="J123" s="213">
        <f>ROUND(I123*H123,2)</f>
        <v>0</v>
      </c>
      <c r="K123" s="209" t="s">
        <v>210</v>
      </c>
      <c r="L123" s="46"/>
      <c r="M123" s="214" t="s">
        <v>19</v>
      </c>
      <c r="N123" s="215" t="s">
        <v>45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211</v>
      </c>
      <c r="AT123" s="218" t="s">
        <v>206</v>
      </c>
      <c r="AU123" s="218" t="s">
        <v>84</v>
      </c>
      <c r="AY123" s="19" t="s">
        <v>204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82</v>
      </c>
      <c r="BK123" s="219">
        <f>ROUND(I123*H123,2)</f>
        <v>0</v>
      </c>
      <c r="BL123" s="19" t="s">
        <v>211</v>
      </c>
      <c r="BM123" s="218" t="s">
        <v>651</v>
      </c>
    </row>
    <row r="124" s="2" customFormat="1">
      <c r="A124" s="40"/>
      <c r="B124" s="41"/>
      <c r="C124" s="42"/>
      <c r="D124" s="220" t="s">
        <v>213</v>
      </c>
      <c r="E124" s="42"/>
      <c r="F124" s="221" t="s">
        <v>652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213</v>
      </c>
      <c r="AU124" s="19" t="s">
        <v>84</v>
      </c>
    </row>
    <row r="125" s="2" customFormat="1">
      <c r="A125" s="40"/>
      <c r="B125" s="41"/>
      <c r="C125" s="42"/>
      <c r="D125" s="225" t="s">
        <v>215</v>
      </c>
      <c r="E125" s="42"/>
      <c r="F125" s="226" t="s">
        <v>653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215</v>
      </c>
      <c r="AU125" s="19" t="s">
        <v>84</v>
      </c>
    </row>
    <row r="126" s="13" customFormat="1">
      <c r="A126" s="13"/>
      <c r="B126" s="227"/>
      <c r="C126" s="228"/>
      <c r="D126" s="220" t="s">
        <v>217</v>
      </c>
      <c r="E126" s="229" t="s">
        <v>19</v>
      </c>
      <c r="F126" s="230" t="s">
        <v>218</v>
      </c>
      <c r="G126" s="228"/>
      <c r="H126" s="229" t="s">
        <v>19</v>
      </c>
      <c r="I126" s="231"/>
      <c r="J126" s="228"/>
      <c r="K126" s="228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217</v>
      </c>
      <c r="AU126" s="236" t="s">
        <v>84</v>
      </c>
      <c r="AV126" s="13" t="s">
        <v>82</v>
      </c>
      <c r="AW126" s="13" t="s">
        <v>35</v>
      </c>
      <c r="AX126" s="13" t="s">
        <v>74</v>
      </c>
      <c r="AY126" s="236" t="s">
        <v>204</v>
      </c>
    </row>
    <row r="127" s="13" customFormat="1">
      <c r="A127" s="13"/>
      <c r="B127" s="227"/>
      <c r="C127" s="228"/>
      <c r="D127" s="220" t="s">
        <v>217</v>
      </c>
      <c r="E127" s="229" t="s">
        <v>19</v>
      </c>
      <c r="F127" s="230" t="s">
        <v>654</v>
      </c>
      <c r="G127" s="228"/>
      <c r="H127" s="229" t="s">
        <v>19</v>
      </c>
      <c r="I127" s="231"/>
      <c r="J127" s="228"/>
      <c r="K127" s="228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217</v>
      </c>
      <c r="AU127" s="236" t="s">
        <v>84</v>
      </c>
      <c r="AV127" s="13" t="s">
        <v>82</v>
      </c>
      <c r="AW127" s="13" t="s">
        <v>35</v>
      </c>
      <c r="AX127" s="13" t="s">
        <v>74</v>
      </c>
      <c r="AY127" s="236" t="s">
        <v>204</v>
      </c>
    </row>
    <row r="128" s="13" customFormat="1">
      <c r="A128" s="13"/>
      <c r="B128" s="227"/>
      <c r="C128" s="228"/>
      <c r="D128" s="220" t="s">
        <v>217</v>
      </c>
      <c r="E128" s="229" t="s">
        <v>19</v>
      </c>
      <c r="F128" s="230" t="s">
        <v>655</v>
      </c>
      <c r="G128" s="228"/>
      <c r="H128" s="229" t="s">
        <v>19</v>
      </c>
      <c r="I128" s="231"/>
      <c r="J128" s="228"/>
      <c r="K128" s="228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217</v>
      </c>
      <c r="AU128" s="236" t="s">
        <v>84</v>
      </c>
      <c r="AV128" s="13" t="s">
        <v>82</v>
      </c>
      <c r="AW128" s="13" t="s">
        <v>35</v>
      </c>
      <c r="AX128" s="13" t="s">
        <v>74</v>
      </c>
      <c r="AY128" s="236" t="s">
        <v>204</v>
      </c>
    </row>
    <row r="129" s="14" customFormat="1">
      <c r="A129" s="14"/>
      <c r="B129" s="237"/>
      <c r="C129" s="238"/>
      <c r="D129" s="220" t="s">
        <v>217</v>
      </c>
      <c r="E129" s="239" t="s">
        <v>19</v>
      </c>
      <c r="F129" s="240" t="s">
        <v>114</v>
      </c>
      <c r="G129" s="238"/>
      <c r="H129" s="241">
        <v>23.428999999999998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217</v>
      </c>
      <c r="AU129" s="247" t="s">
        <v>84</v>
      </c>
      <c r="AV129" s="14" t="s">
        <v>84</v>
      </c>
      <c r="AW129" s="14" t="s">
        <v>35</v>
      </c>
      <c r="AX129" s="14" t="s">
        <v>82</v>
      </c>
      <c r="AY129" s="247" t="s">
        <v>204</v>
      </c>
    </row>
    <row r="130" s="2" customFormat="1" ht="16.5" customHeight="1">
      <c r="A130" s="40"/>
      <c r="B130" s="41"/>
      <c r="C130" s="248" t="s">
        <v>249</v>
      </c>
      <c r="D130" s="248" t="s">
        <v>263</v>
      </c>
      <c r="E130" s="249" t="s">
        <v>656</v>
      </c>
      <c r="F130" s="250" t="s">
        <v>657</v>
      </c>
      <c r="G130" s="251" t="s">
        <v>266</v>
      </c>
      <c r="H130" s="252">
        <v>37.485999999999997</v>
      </c>
      <c r="I130" s="253"/>
      <c r="J130" s="254">
        <f>ROUND(I130*H130,2)</f>
        <v>0</v>
      </c>
      <c r="K130" s="250" t="s">
        <v>210</v>
      </c>
      <c r="L130" s="255"/>
      <c r="M130" s="256" t="s">
        <v>19</v>
      </c>
      <c r="N130" s="257" t="s">
        <v>45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256</v>
      </c>
      <c r="AT130" s="218" t="s">
        <v>263</v>
      </c>
      <c r="AU130" s="218" t="s">
        <v>84</v>
      </c>
      <c r="AY130" s="19" t="s">
        <v>204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82</v>
      </c>
      <c r="BK130" s="219">
        <f>ROUND(I130*H130,2)</f>
        <v>0</v>
      </c>
      <c r="BL130" s="19" t="s">
        <v>211</v>
      </c>
      <c r="BM130" s="218" t="s">
        <v>658</v>
      </c>
    </row>
    <row r="131" s="2" customFormat="1">
      <c r="A131" s="40"/>
      <c r="B131" s="41"/>
      <c r="C131" s="42"/>
      <c r="D131" s="220" t="s">
        <v>213</v>
      </c>
      <c r="E131" s="42"/>
      <c r="F131" s="221" t="s">
        <v>657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213</v>
      </c>
      <c r="AU131" s="19" t="s">
        <v>84</v>
      </c>
    </row>
    <row r="132" s="14" customFormat="1">
      <c r="A132" s="14"/>
      <c r="B132" s="237"/>
      <c r="C132" s="238"/>
      <c r="D132" s="220" t="s">
        <v>217</v>
      </c>
      <c r="E132" s="238"/>
      <c r="F132" s="240" t="s">
        <v>659</v>
      </c>
      <c r="G132" s="238"/>
      <c r="H132" s="241">
        <v>37.485999999999997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217</v>
      </c>
      <c r="AU132" s="247" t="s">
        <v>84</v>
      </c>
      <c r="AV132" s="14" t="s">
        <v>84</v>
      </c>
      <c r="AW132" s="14" t="s">
        <v>4</v>
      </c>
      <c r="AX132" s="14" t="s">
        <v>82</v>
      </c>
      <c r="AY132" s="247" t="s">
        <v>204</v>
      </c>
    </row>
    <row r="133" s="2" customFormat="1" ht="16.5" customHeight="1">
      <c r="A133" s="40"/>
      <c r="B133" s="41"/>
      <c r="C133" s="207" t="s">
        <v>256</v>
      </c>
      <c r="D133" s="207" t="s">
        <v>206</v>
      </c>
      <c r="E133" s="208" t="s">
        <v>660</v>
      </c>
      <c r="F133" s="209" t="s">
        <v>661</v>
      </c>
      <c r="G133" s="210" t="s">
        <v>209</v>
      </c>
      <c r="H133" s="211">
        <v>112.687</v>
      </c>
      <c r="I133" s="212"/>
      <c r="J133" s="213">
        <f>ROUND(I133*H133,2)</f>
        <v>0</v>
      </c>
      <c r="K133" s="209" t="s">
        <v>210</v>
      </c>
      <c r="L133" s="46"/>
      <c r="M133" s="214" t="s">
        <v>19</v>
      </c>
      <c r="N133" s="215" t="s">
        <v>45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211</v>
      </c>
      <c r="AT133" s="218" t="s">
        <v>206</v>
      </c>
      <c r="AU133" s="218" t="s">
        <v>84</v>
      </c>
      <c r="AY133" s="19" t="s">
        <v>204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82</v>
      </c>
      <c r="BK133" s="219">
        <f>ROUND(I133*H133,2)</f>
        <v>0</v>
      </c>
      <c r="BL133" s="19" t="s">
        <v>211</v>
      </c>
      <c r="BM133" s="218" t="s">
        <v>662</v>
      </c>
    </row>
    <row r="134" s="2" customFormat="1">
      <c r="A134" s="40"/>
      <c r="B134" s="41"/>
      <c r="C134" s="42"/>
      <c r="D134" s="220" t="s">
        <v>213</v>
      </c>
      <c r="E134" s="42"/>
      <c r="F134" s="221" t="s">
        <v>663</v>
      </c>
      <c r="G134" s="42"/>
      <c r="H134" s="42"/>
      <c r="I134" s="222"/>
      <c r="J134" s="42"/>
      <c r="K134" s="42"/>
      <c r="L134" s="46"/>
      <c r="M134" s="223"/>
      <c r="N134" s="224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213</v>
      </c>
      <c r="AU134" s="19" t="s">
        <v>84</v>
      </c>
    </row>
    <row r="135" s="2" customFormat="1">
      <c r="A135" s="40"/>
      <c r="B135" s="41"/>
      <c r="C135" s="42"/>
      <c r="D135" s="225" t="s">
        <v>215</v>
      </c>
      <c r="E135" s="42"/>
      <c r="F135" s="226" t="s">
        <v>664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215</v>
      </c>
      <c r="AU135" s="19" t="s">
        <v>84</v>
      </c>
    </row>
    <row r="136" s="13" customFormat="1">
      <c r="A136" s="13"/>
      <c r="B136" s="227"/>
      <c r="C136" s="228"/>
      <c r="D136" s="220" t="s">
        <v>217</v>
      </c>
      <c r="E136" s="229" t="s">
        <v>19</v>
      </c>
      <c r="F136" s="230" t="s">
        <v>218</v>
      </c>
      <c r="G136" s="228"/>
      <c r="H136" s="229" t="s">
        <v>19</v>
      </c>
      <c r="I136" s="231"/>
      <c r="J136" s="228"/>
      <c r="K136" s="228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217</v>
      </c>
      <c r="AU136" s="236" t="s">
        <v>84</v>
      </c>
      <c r="AV136" s="13" t="s">
        <v>82</v>
      </c>
      <c r="AW136" s="13" t="s">
        <v>35</v>
      </c>
      <c r="AX136" s="13" t="s">
        <v>74</v>
      </c>
      <c r="AY136" s="236" t="s">
        <v>204</v>
      </c>
    </row>
    <row r="137" s="13" customFormat="1">
      <c r="A137" s="13"/>
      <c r="B137" s="227"/>
      <c r="C137" s="228"/>
      <c r="D137" s="220" t="s">
        <v>217</v>
      </c>
      <c r="E137" s="229" t="s">
        <v>19</v>
      </c>
      <c r="F137" s="230" t="s">
        <v>665</v>
      </c>
      <c r="G137" s="228"/>
      <c r="H137" s="229" t="s">
        <v>19</v>
      </c>
      <c r="I137" s="231"/>
      <c r="J137" s="228"/>
      <c r="K137" s="228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217</v>
      </c>
      <c r="AU137" s="236" t="s">
        <v>84</v>
      </c>
      <c r="AV137" s="13" t="s">
        <v>82</v>
      </c>
      <c r="AW137" s="13" t="s">
        <v>35</v>
      </c>
      <c r="AX137" s="13" t="s">
        <v>74</v>
      </c>
      <c r="AY137" s="236" t="s">
        <v>204</v>
      </c>
    </row>
    <row r="138" s="13" customFormat="1">
      <c r="A138" s="13"/>
      <c r="B138" s="227"/>
      <c r="C138" s="228"/>
      <c r="D138" s="220" t="s">
        <v>217</v>
      </c>
      <c r="E138" s="229" t="s">
        <v>19</v>
      </c>
      <c r="F138" s="230" t="s">
        <v>666</v>
      </c>
      <c r="G138" s="228"/>
      <c r="H138" s="229" t="s">
        <v>19</v>
      </c>
      <c r="I138" s="231"/>
      <c r="J138" s="228"/>
      <c r="K138" s="228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217</v>
      </c>
      <c r="AU138" s="236" t="s">
        <v>84</v>
      </c>
      <c r="AV138" s="13" t="s">
        <v>82</v>
      </c>
      <c r="AW138" s="13" t="s">
        <v>35</v>
      </c>
      <c r="AX138" s="13" t="s">
        <v>74</v>
      </c>
      <c r="AY138" s="236" t="s">
        <v>204</v>
      </c>
    </row>
    <row r="139" s="13" customFormat="1">
      <c r="A139" s="13"/>
      <c r="B139" s="227"/>
      <c r="C139" s="228"/>
      <c r="D139" s="220" t="s">
        <v>217</v>
      </c>
      <c r="E139" s="229" t="s">
        <v>19</v>
      </c>
      <c r="F139" s="230" t="s">
        <v>667</v>
      </c>
      <c r="G139" s="228"/>
      <c r="H139" s="229" t="s">
        <v>19</v>
      </c>
      <c r="I139" s="231"/>
      <c r="J139" s="228"/>
      <c r="K139" s="228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217</v>
      </c>
      <c r="AU139" s="236" t="s">
        <v>84</v>
      </c>
      <c r="AV139" s="13" t="s">
        <v>82</v>
      </c>
      <c r="AW139" s="13" t="s">
        <v>35</v>
      </c>
      <c r="AX139" s="13" t="s">
        <v>74</v>
      </c>
      <c r="AY139" s="236" t="s">
        <v>204</v>
      </c>
    </row>
    <row r="140" s="13" customFormat="1">
      <c r="A140" s="13"/>
      <c r="B140" s="227"/>
      <c r="C140" s="228"/>
      <c r="D140" s="220" t="s">
        <v>217</v>
      </c>
      <c r="E140" s="229" t="s">
        <v>19</v>
      </c>
      <c r="F140" s="230" t="s">
        <v>668</v>
      </c>
      <c r="G140" s="228"/>
      <c r="H140" s="229" t="s">
        <v>19</v>
      </c>
      <c r="I140" s="231"/>
      <c r="J140" s="228"/>
      <c r="K140" s="228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217</v>
      </c>
      <c r="AU140" s="236" t="s">
        <v>84</v>
      </c>
      <c r="AV140" s="13" t="s">
        <v>82</v>
      </c>
      <c r="AW140" s="13" t="s">
        <v>35</v>
      </c>
      <c r="AX140" s="13" t="s">
        <v>74</v>
      </c>
      <c r="AY140" s="236" t="s">
        <v>204</v>
      </c>
    </row>
    <row r="141" s="14" customFormat="1">
      <c r="A141" s="14"/>
      <c r="B141" s="237"/>
      <c r="C141" s="238"/>
      <c r="D141" s="220" t="s">
        <v>217</v>
      </c>
      <c r="E141" s="239" t="s">
        <v>19</v>
      </c>
      <c r="F141" s="240" t="s">
        <v>117</v>
      </c>
      <c r="G141" s="238"/>
      <c r="H141" s="241">
        <v>112.687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217</v>
      </c>
      <c r="AU141" s="247" t="s">
        <v>84</v>
      </c>
      <c r="AV141" s="14" t="s">
        <v>84</v>
      </c>
      <c r="AW141" s="14" t="s">
        <v>35</v>
      </c>
      <c r="AX141" s="14" t="s">
        <v>82</v>
      </c>
      <c r="AY141" s="247" t="s">
        <v>204</v>
      </c>
    </row>
    <row r="142" s="12" customFormat="1" ht="22.8" customHeight="1">
      <c r="A142" s="12"/>
      <c r="B142" s="191"/>
      <c r="C142" s="192"/>
      <c r="D142" s="193" t="s">
        <v>73</v>
      </c>
      <c r="E142" s="205" t="s">
        <v>84</v>
      </c>
      <c r="F142" s="205" t="s">
        <v>669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SUM(P143:P168)</f>
        <v>0</v>
      </c>
      <c r="Q142" s="199"/>
      <c r="R142" s="200">
        <f>SUM(R143:R168)</f>
        <v>17.224765627282</v>
      </c>
      <c r="S142" s="199"/>
      <c r="T142" s="201">
        <f>SUM(T143:T168)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82</v>
      </c>
      <c r="AT142" s="203" t="s">
        <v>73</v>
      </c>
      <c r="AU142" s="203" t="s">
        <v>82</v>
      </c>
      <c r="AY142" s="202" t="s">
        <v>204</v>
      </c>
      <c r="BK142" s="204">
        <f>SUM(BK143:BK168)</f>
        <v>0</v>
      </c>
    </row>
    <row r="143" s="2" customFormat="1" ht="16.5" customHeight="1">
      <c r="A143" s="40"/>
      <c r="B143" s="41"/>
      <c r="C143" s="207" t="s">
        <v>262</v>
      </c>
      <c r="D143" s="207" t="s">
        <v>206</v>
      </c>
      <c r="E143" s="208" t="s">
        <v>670</v>
      </c>
      <c r="F143" s="209" t="s">
        <v>671</v>
      </c>
      <c r="G143" s="210" t="s">
        <v>236</v>
      </c>
      <c r="H143" s="211">
        <v>10.788</v>
      </c>
      <c r="I143" s="212"/>
      <c r="J143" s="213">
        <f>ROUND(I143*H143,2)</f>
        <v>0</v>
      </c>
      <c r="K143" s="209" t="s">
        <v>210</v>
      </c>
      <c r="L143" s="46"/>
      <c r="M143" s="214" t="s">
        <v>19</v>
      </c>
      <c r="N143" s="215" t="s">
        <v>45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211</v>
      </c>
      <c r="AT143" s="218" t="s">
        <v>206</v>
      </c>
      <c r="AU143" s="218" t="s">
        <v>84</v>
      </c>
      <c r="AY143" s="19" t="s">
        <v>204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82</v>
      </c>
      <c r="BK143" s="219">
        <f>ROUND(I143*H143,2)</f>
        <v>0</v>
      </c>
      <c r="BL143" s="19" t="s">
        <v>211</v>
      </c>
      <c r="BM143" s="218" t="s">
        <v>672</v>
      </c>
    </row>
    <row r="144" s="2" customFormat="1">
      <c r="A144" s="40"/>
      <c r="B144" s="41"/>
      <c r="C144" s="42"/>
      <c r="D144" s="220" t="s">
        <v>213</v>
      </c>
      <c r="E144" s="42"/>
      <c r="F144" s="221" t="s">
        <v>673</v>
      </c>
      <c r="G144" s="42"/>
      <c r="H144" s="42"/>
      <c r="I144" s="222"/>
      <c r="J144" s="42"/>
      <c r="K144" s="42"/>
      <c r="L144" s="46"/>
      <c r="M144" s="223"/>
      <c r="N144" s="224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213</v>
      </c>
      <c r="AU144" s="19" t="s">
        <v>84</v>
      </c>
    </row>
    <row r="145" s="2" customFormat="1">
      <c r="A145" s="40"/>
      <c r="B145" s="41"/>
      <c r="C145" s="42"/>
      <c r="D145" s="225" t="s">
        <v>215</v>
      </c>
      <c r="E145" s="42"/>
      <c r="F145" s="226" t="s">
        <v>674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215</v>
      </c>
      <c r="AU145" s="19" t="s">
        <v>84</v>
      </c>
    </row>
    <row r="146" s="13" customFormat="1">
      <c r="A146" s="13"/>
      <c r="B146" s="227"/>
      <c r="C146" s="228"/>
      <c r="D146" s="220" t="s">
        <v>217</v>
      </c>
      <c r="E146" s="229" t="s">
        <v>19</v>
      </c>
      <c r="F146" s="230" t="s">
        <v>218</v>
      </c>
      <c r="G146" s="228"/>
      <c r="H146" s="229" t="s">
        <v>19</v>
      </c>
      <c r="I146" s="231"/>
      <c r="J146" s="228"/>
      <c r="K146" s="228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217</v>
      </c>
      <c r="AU146" s="236" t="s">
        <v>84</v>
      </c>
      <c r="AV146" s="13" t="s">
        <v>82</v>
      </c>
      <c r="AW146" s="13" t="s">
        <v>35</v>
      </c>
      <c r="AX146" s="13" t="s">
        <v>74</v>
      </c>
      <c r="AY146" s="236" t="s">
        <v>204</v>
      </c>
    </row>
    <row r="147" s="13" customFormat="1">
      <c r="A147" s="13"/>
      <c r="B147" s="227"/>
      <c r="C147" s="228"/>
      <c r="D147" s="220" t="s">
        <v>217</v>
      </c>
      <c r="E147" s="229" t="s">
        <v>19</v>
      </c>
      <c r="F147" s="230" t="s">
        <v>675</v>
      </c>
      <c r="G147" s="228"/>
      <c r="H147" s="229" t="s">
        <v>19</v>
      </c>
      <c r="I147" s="231"/>
      <c r="J147" s="228"/>
      <c r="K147" s="228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217</v>
      </c>
      <c r="AU147" s="236" t="s">
        <v>84</v>
      </c>
      <c r="AV147" s="13" t="s">
        <v>82</v>
      </c>
      <c r="AW147" s="13" t="s">
        <v>35</v>
      </c>
      <c r="AX147" s="13" t="s">
        <v>74</v>
      </c>
      <c r="AY147" s="236" t="s">
        <v>204</v>
      </c>
    </row>
    <row r="148" s="14" customFormat="1">
      <c r="A148" s="14"/>
      <c r="B148" s="237"/>
      <c r="C148" s="238"/>
      <c r="D148" s="220" t="s">
        <v>217</v>
      </c>
      <c r="E148" s="239" t="s">
        <v>19</v>
      </c>
      <c r="F148" s="240" t="s">
        <v>125</v>
      </c>
      <c r="G148" s="238"/>
      <c r="H148" s="241">
        <v>10.788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217</v>
      </c>
      <c r="AU148" s="247" t="s">
        <v>84</v>
      </c>
      <c r="AV148" s="14" t="s">
        <v>84</v>
      </c>
      <c r="AW148" s="14" t="s">
        <v>35</v>
      </c>
      <c r="AX148" s="14" t="s">
        <v>82</v>
      </c>
      <c r="AY148" s="247" t="s">
        <v>204</v>
      </c>
    </row>
    <row r="149" s="2" customFormat="1" ht="16.5" customHeight="1">
      <c r="A149" s="40"/>
      <c r="B149" s="41"/>
      <c r="C149" s="207" t="s">
        <v>269</v>
      </c>
      <c r="D149" s="207" t="s">
        <v>206</v>
      </c>
      <c r="E149" s="208" t="s">
        <v>676</v>
      </c>
      <c r="F149" s="209" t="s">
        <v>677</v>
      </c>
      <c r="G149" s="210" t="s">
        <v>209</v>
      </c>
      <c r="H149" s="211">
        <v>33.575000000000003</v>
      </c>
      <c r="I149" s="212"/>
      <c r="J149" s="213">
        <f>ROUND(I149*H149,2)</f>
        <v>0</v>
      </c>
      <c r="K149" s="209" t="s">
        <v>210</v>
      </c>
      <c r="L149" s="46"/>
      <c r="M149" s="214" t="s">
        <v>19</v>
      </c>
      <c r="N149" s="215" t="s">
        <v>45</v>
      </c>
      <c r="O149" s="86"/>
      <c r="P149" s="216">
        <f>O149*H149</f>
        <v>0</v>
      </c>
      <c r="Q149" s="216">
        <v>0.00016694</v>
      </c>
      <c r="R149" s="216">
        <f>Q149*H149</f>
        <v>0.0056050105000000003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211</v>
      </c>
      <c r="AT149" s="218" t="s">
        <v>206</v>
      </c>
      <c r="AU149" s="218" t="s">
        <v>84</v>
      </c>
      <c r="AY149" s="19" t="s">
        <v>204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82</v>
      </c>
      <c r="BK149" s="219">
        <f>ROUND(I149*H149,2)</f>
        <v>0</v>
      </c>
      <c r="BL149" s="19" t="s">
        <v>211</v>
      </c>
      <c r="BM149" s="218" t="s">
        <v>678</v>
      </c>
    </row>
    <row r="150" s="2" customFormat="1">
      <c r="A150" s="40"/>
      <c r="B150" s="41"/>
      <c r="C150" s="42"/>
      <c r="D150" s="220" t="s">
        <v>213</v>
      </c>
      <c r="E150" s="42"/>
      <c r="F150" s="221" t="s">
        <v>679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213</v>
      </c>
      <c r="AU150" s="19" t="s">
        <v>84</v>
      </c>
    </row>
    <row r="151" s="2" customFormat="1">
      <c r="A151" s="40"/>
      <c r="B151" s="41"/>
      <c r="C151" s="42"/>
      <c r="D151" s="225" t="s">
        <v>215</v>
      </c>
      <c r="E151" s="42"/>
      <c r="F151" s="226" t="s">
        <v>680</v>
      </c>
      <c r="G151" s="42"/>
      <c r="H151" s="42"/>
      <c r="I151" s="222"/>
      <c r="J151" s="42"/>
      <c r="K151" s="42"/>
      <c r="L151" s="46"/>
      <c r="M151" s="223"/>
      <c r="N151" s="224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215</v>
      </c>
      <c r="AU151" s="19" t="s">
        <v>84</v>
      </c>
    </row>
    <row r="152" s="13" customFormat="1">
      <c r="A152" s="13"/>
      <c r="B152" s="227"/>
      <c r="C152" s="228"/>
      <c r="D152" s="220" t="s">
        <v>217</v>
      </c>
      <c r="E152" s="229" t="s">
        <v>19</v>
      </c>
      <c r="F152" s="230" t="s">
        <v>218</v>
      </c>
      <c r="G152" s="228"/>
      <c r="H152" s="229" t="s">
        <v>19</v>
      </c>
      <c r="I152" s="231"/>
      <c r="J152" s="228"/>
      <c r="K152" s="228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217</v>
      </c>
      <c r="AU152" s="236" t="s">
        <v>84</v>
      </c>
      <c r="AV152" s="13" t="s">
        <v>82</v>
      </c>
      <c r="AW152" s="13" t="s">
        <v>35</v>
      </c>
      <c r="AX152" s="13" t="s">
        <v>74</v>
      </c>
      <c r="AY152" s="236" t="s">
        <v>204</v>
      </c>
    </row>
    <row r="153" s="13" customFormat="1">
      <c r="A153" s="13"/>
      <c r="B153" s="227"/>
      <c r="C153" s="228"/>
      <c r="D153" s="220" t="s">
        <v>217</v>
      </c>
      <c r="E153" s="229" t="s">
        <v>19</v>
      </c>
      <c r="F153" s="230" t="s">
        <v>681</v>
      </c>
      <c r="G153" s="228"/>
      <c r="H153" s="229" t="s">
        <v>19</v>
      </c>
      <c r="I153" s="231"/>
      <c r="J153" s="228"/>
      <c r="K153" s="228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217</v>
      </c>
      <c r="AU153" s="236" t="s">
        <v>84</v>
      </c>
      <c r="AV153" s="13" t="s">
        <v>82</v>
      </c>
      <c r="AW153" s="13" t="s">
        <v>35</v>
      </c>
      <c r="AX153" s="13" t="s">
        <v>74</v>
      </c>
      <c r="AY153" s="236" t="s">
        <v>204</v>
      </c>
    </row>
    <row r="154" s="13" customFormat="1">
      <c r="A154" s="13"/>
      <c r="B154" s="227"/>
      <c r="C154" s="228"/>
      <c r="D154" s="220" t="s">
        <v>217</v>
      </c>
      <c r="E154" s="229" t="s">
        <v>19</v>
      </c>
      <c r="F154" s="230" t="s">
        <v>682</v>
      </c>
      <c r="G154" s="228"/>
      <c r="H154" s="229" t="s">
        <v>19</v>
      </c>
      <c r="I154" s="231"/>
      <c r="J154" s="228"/>
      <c r="K154" s="228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217</v>
      </c>
      <c r="AU154" s="236" t="s">
        <v>84</v>
      </c>
      <c r="AV154" s="13" t="s">
        <v>82</v>
      </c>
      <c r="AW154" s="13" t="s">
        <v>35</v>
      </c>
      <c r="AX154" s="13" t="s">
        <v>74</v>
      </c>
      <c r="AY154" s="236" t="s">
        <v>204</v>
      </c>
    </row>
    <row r="155" s="14" customFormat="1">
      <c r="A155" s="14"/>
      <c r="B155" s="237"/>
      <c r="C155" s="238"/>
      <c r="D155" s="220" t="s">
        <v>217</v>
      </c>
      <c r="E155" s="239" t="s">
        <v>19</v>
      </c>
      <c r="F155" s="240" t="s">
        <v>128</v>
      </c>
      <c r="G155" s="238"/>
      <c r="H155" s="241">
        <v>33.575000000000003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217</v>
      </c>
      <c r="AU155" s="247" t="s">
        <v>84</v>
      </c>
      <c r="AV155" s="14" t="s">
        <v>84</v>
      </c>
      <c r="AW155" s="14" t="s">
        <v>35</v>
      </c>
      <c r="AX155" s="14" t="s">
        <v>82</v>
      </c>
      <c r="AY155" s="247" t="s">
        <v>204</v>
      </c>
    </row>
    <row r="156" s="2" customFormat="1" ht="16.5" customHeight="1">
      <c r="A156" s="40"/>
      <c r="B156" s="41"/>
      <c r="C156" s="248" t="s">
        <v>275</v>
      </c>
      <c r="D156" s="248" t="s">
        <v>263</v>
      </c>
      <c r="E156" s="249" t="s">
        <v>683</v>
      </c>
      <c r="F156" s="250" t="s">
        <v>684</v>
      </c>
      <c r="G156" s="251" t="s">
        <v>209</v>
      </c>
      <c r="H156" s="252">
        <v>38.610999999999997</v>
      </c>
      <c r="I156" s="253"/>
      <c r="J156" s="254">
        <f>ROUND(I156*H156,2)</f>
        <v>0</v>
      </c>
      <c r="K156" s="250" t="s">
        <v>210</v>
      </c>
      <c r="L156" s="255"/>
      <c r="M156" s="256" t="s">
        <v>19</v>
      </c>
      <c r="N156" s="257" t="s">
        <v>45</v>
      </c>
      <c r="O156" s="86"/>
      <c r="P156" s="216">
        <f>O156*H156</f>
        <v>0</v>
      </c>
      <c r="Q156" s="216">
        <v>0.00029999999999999997</v>
      </c>
      <c r="R156" s="216">
        <f>Q156*H156</f>
        <v>0.011583299999999998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256</v>
      </c>
      <c r="AT156" s="218" t="s">
        <v>263</v>
      </c>
      <c r="AU156" s="218" t="s">
        <v>84</v>
      </c>
      <c r="AY156" s="19" t="s">
        <v>204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82</v>
      </c>
      <c r="BK156" s="219">
        <f>ROUND(I156*H156,2)</f>
        <v>0</v>
      </c>
      <c r="BL156" s="19" t="s">
        <v>211</v>
      </c>
      <c r="BM156" s="218" t="s">
        <v>685</v>
      </c>
    </row>
    <row r="157" s="2" customFormat="1">
      <c r="A157" s="40"/>
      <c r="B157" s="41"/>
      <c r="C157" s="42"/>
      <c r="D157" s="220" t="s">
        <v>213</v>
      </c>
      <c r="E157" s="42"/>
      <c r="F157" s="221" t="s">
        <v>684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213</v>
      </c>
      <c r="AU157" s="19" t="s">
        <v>84</v>
      </c>
    </row>
    <row r="158" s="14" customFormat="1">
      <c r="A158" s="14"/>
      <c r="B158" s="237"/>
      <c r="C158" s="238"/>
      <c r="D158" s="220" t="s">
        <v>217</v>
      </c>
      <c r="E158" s="238"/>
      <c r="F158" s="240" t="s">
        <v>686</v>
      </c>
      <c r="G158" s="238"/>
      <c r="H158" s="241">
        <v>38.610999999999997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217</v>
      </c>
      <c r="AU158" s="247" t="s">
        <v>84</v>
      </c>
      <c r="AV158" s="14" t="s">
        <v>84</v>
      </c>
      <c r="AW158" s="14" t="s">
        <v>4</v>
      </c>
      <c r="AX158" s="14" t="s">
        <v>82</v>
      </c>
      <c r="AY158" s="247" t="s">
        <v>204</v>
      </c>
    </row>
    <row r="159" s="2" customFormat="1" ht="24.15" customHeight="1">
      <c r="A159" s="40"/>
      <c r="B159" s="41"/>
      <c r="C159" s="207" t="s">
        <v>8</v>
      </c>
      <c r="D159" s="207" t="s">
        <v>206</v>
      </c>
      <c r="E159" s="208" t="s">
        <v>687</v>
      </c>
      <c r="F159" s="209" t="s">
        <v>688</v>
      </c>
      <c r="G159" s="210" t="s">
        <v>222</v>
      </c>
      <c r="H159" s="211">
        <v>83.754999999999995</v>
      </c>
      <c r="I159" s="212"/>
      <c r="J159" s="213">
        <f>ROUND(I159*H159,2)</f>
        <v>0</v>
      </c>
      <c r="K159" s="209" t="s">
        <v>210</v>
      </c>
      <c r="L159" s="46"/>
      <c r="M159" s="214" t="s">
        <v>19</v>
      </c>
      <c r="N159" s="215" t="s">
        <v>45</v>
      </c>
      <c r="O159" s="86"/>
      <c r="P159" s="216">
        <f>O159*H159</f>
        <v>0</v>
      </c>
      <c r="Q159" s="216">
        <v>0.20469000000000001</v>
      </c>
      <c r="R159" s="216">
        <f>Q159*H159</f>
        <v>17.143810949999999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211</v>
      </c>
      <c r="AT159" s="218" t="s">
        <v>206</v>
      </c>
      <c r="AU159" s="218" t="s">
        <v>84</v>
      </c>
      <c r="AY159" s="19" t="s">
        <v>204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82</v>
      </c>
      <c r="BK159" s="219">
        <f>ROUND(I159*H159,2)</f>
        <v>0</v>
      </c>
      <c r="BL159" s="19" t="s">
        <v>211</v>
      </c>
      <c r="BM159" s="218" t="s">
        <v>689</v>
      </c>
    </row>
    <row r="160" s="2" customFormat="1">
      <c r="A160" s="40"/>
      <c r="B160" s="41"/>
      <c r="C160" s="42"/>
      <c r="D160" s="220" t="s">
        <v>213</v>
      </c>
      <c r="E160" s="42"/>
      <c r="F160" s="221" t="s">
        <v>690</v>
      </c>
      <c r="G160" s="42"/>
      <c r="H160" s="42"/>
      <c r="I160" s="222"/>
      <c r="J160" s="42"/>
      <c r="K160" s="42"/>
      <c r="L160" s="46"/>
      <c r="M160" s="223"/>
      <c r="N160" s="224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213</v>
      </c>
      <c r="AU160" s="19" t="s">
        <v>84</v>
      </c>
    </row>
    <row r="161" s="2" customFormat="1">
      <c r="A161" s="40"/>
      <c r="B161" s="41"/>
      <c r="C161" s="42"/>
      <c r="D161" s="225" t="s">
        <v>215</v>
      </c>
      <c r="E161" s="42"/>
      <c r="F161" s="226" t="s">
        <v>691</v>
      </c>
      <c r="G161" s="42"/>
      <c r="H161" s="42"/>
      <c r="I161" s="222"/>
      <c r="J161" s="42"/>
      <c r="K161" s="42"/>
      <c r="L161" s="46"/>
      <c r="M161" s="223"/>
      <c r="N161" s="224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215</v>
      </c>
      <c r="AU161" s="19" t="s">
        <v>84</v>
      </c>
    </row>
    <row r="162" s="13" customFormat="1">
      <c r="A162" s="13"/>
      <c r="B162" s="227"/>
      <c r="C162" s="228"/>
      <c r="D162" s="220" t="s">
        <v>217</v>
      </c>
      <c r="E162" s="229" t="s">
        <v>19</v>
      </c>
      <c r="F162" s="230" t="s">
        <v>218</v>
      </c>
      <c r="G162" s="228"/>
      <c r="H162" s="229" t="s">
        <v>19</v>
      </c>
      <c r="I162" s="231"/>
      <c r="J162" s="228"/>
      <c r="K162" s="228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217</v>
      </c>
      <c r="AU162" s="236" t="s">
        <v>84</v>
      </c>
      <c r="AV162" s="13" t="s">
        <v>82</v>
      </c>
      <c r="AW162" s="13" t="s">
        <v>35</v>
      </c>
      <c r="AX162" s="13" t="s">
        <v>74</v>
      </c>
      <c r="AY162" s="236" t="s">
        <v>204</v>
      </c>
    </row>
    <row r="163" s="13" customFormat="1">
      <c r="A163" s="13"/>
      <c r="B163" s="227"/>
      <c r="C163" s="228"/>
      <c r="D163" s="220" t="s">
        <v>217</v>
      </c>
      <c r="E163" s="229" t="s">
        <v>19</v>
      </c>
      <c r="F163" s="230" t="s">
        <v>692</v>
      </c>
      <c r="G163" s="228"/>
      <c r="H163" s="229" t="s">
        <v>19</v>
      </c>
      <c r="I163" s="231"/>
      <c r="J163" s="228"/>
      <c r="K163" s="228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217</v>
      </c>
      <c r="AU163" s="236" t="s">
        <v>84</v>
      </c>
      <c r="AV163" s="13" t="s">
        <v>82</v>
      </c>
      <c r="AW163" s="13" t="s">
        <v>35</v>
      </c>
      <c r="AX163" s="13" t="s">
        <v>74</v>
      </c>
      <c r="AY163" s="236" t="s">
        <v>204</v>
      </c>
    </row>
    <row r="164" s="14" customFormat="1">
      <c r="A164" s="14"/>
      <c r="B164" s="237"/>
      <c r="C164" s="238"/>
      <c r="D164" s="220" t="s">
        <v>217</v>
      </c>
      <c r="E164" s="239" t="s">
        <v>19</v>
      </c>
      <c r="F164" s="240" t="s">
        <v>131</v>
      </c>
      <c r="G164" s="238"/>
      <c r="H164" s="241">
        <v>83.754999999999995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217</v>
      </c>
      <c r="AU164" s="247" t="s">
        <v>84</v>
      </c>
      <c r="AV164" s="14" t="s">
        <v>84</v>
      </c>
      <c r="AW164" s="14" t="s">
        <v>35</v>
      </c>
      <c r="AX164" s="14" t="s">
        <v>82</v>
      </c>
      <c r="AY164" s="247" t="s">
        <v>204</v>
      </c>
    </row>
    <row r="165" s="2" customFormat="1" ht="16.5" customHeight="1">
      <c r="A165" s="40"/>
      <c r="B165" s="41"/>
      <c r="C165" s="207" t="s">
        <v>289</v>
      </c>
      <c r="D165" s="207" t="s">
        <v>206</v>
      </c>
      <c r="E165" s="208" t="s">
        <v>693</v>
      </c>
      <c r="F165" s="209" t="s">
        <v>694</v>
      </c>
      <c r="G165" s="210" t="s">
        <v>266</v>
      </c>
      <c r="H165" s="211">
        <v>0.059999999999999998</v>
      </c>
      <c r="I165" s="212"/>
      <c r="J165" s="213">
        <f>ROUND(I165*H165,2)</f>
        <v>0</v>
      </c>
      <c r="K165" s="209" t="s">
        <v>210</v>
      </c>
      <c r="L165" s="46"/>
      <c r="M165" s="214" t="s">
        <v>19</v>
      </c>
      <c r="N165" s="215" t="s">
        <v>45</v>
      </c>
      <c r="O165" s="86"/>
      <c r="P165" s="216">
        <f>O165*H165</f>
        <v>0</v>
      </c>
      <c r="Q165" s="216">
        <v>1.0627727797</v>
      </c>
      <c r="R165" s="216">
        <f>Q165*H165</f>
        <v>0.063766366781999997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211</v>
      </c>
      <c r="AT165" s="218" t="s">
        <v>206</v>
      </c>
      <c r="AU165" s="218" t="s">
        <v>84</v>
      </c>
      <c r="AY165" s="19" t="s">
        <v>204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82</v>
      </c>
      <c r="BK165" s="219">
        <f>ROUND(I165*H165,2)</f>
        <v>0</v>
      </c>
      <c r="BL165" s="19" t="s">
        <v>211</v>
      </c>
      <c r="BM165" s="218" t="s">
        <v>695</v>
      </c>
    </row>
    <row r="166" s="2" customFormat="1">
      <c r="A166" s="40"/>
      <c r="B166" s="41"/>
      <c r="C166" s="42"/>
      <c r="D166" s="220" t="s">
        <v>213</v>
      </c>
      <c r="E166" s="42"/>
      <c r="F166" s="221" t="s">
        <v>696</v>
      </c>
      <c r="G166" s="42"/>
      <c r="H166" s="42"/>
      <c r="I166" s="222"/>
      <c r="J166" s="42"/>
      <c r="K166" s="42"/>
      <c r="L166" s="46"/>
      <c r="M166" s="223"/>
      <c r="N166" s="224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213</v>
      </c>
      <c r="AU166" s="19" t="s">
        <v>84</v>
      </c>
    </row>
    <row r="167" s="2" customFormat="1">
      <c r="A167" s="40"/>
      <c r="B167" s="41"/>
      <c r="C167" s="42"/>
      <c r="D167" s="225" t="s">
        <v>215</v>
      </c>
      <c r="E167" s="42"/>
      <c r="F167" s="226" t="s">
        <v>697</v>
      </c>
      <c r="G167" s="42"/>
      <c r="H167" s="42"/>
      <c r="I167" s="222"/>
      <c r="J167" s="42"/>
      <c r="K167" s="42"/>
      <c r="L167" s="46"/>
      <c r="M167" s="223"/>
      <c r="N167" s="224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215</v>
      </c>
      <c r="AU167" s="19" t="s">
        <v>84</v>
      </c>
    </row>
    <row r="168" s="14" customFormat="1">
      <c r="A168" s="14"/>
      <c r="B168" s="237"/>
      <c r="C168" s="238"/>
      <c r="D168" s="220" t="s">
        <v>217</v>
      </c>
      <c r="E168" s="239" t="s">
        <v>19</v>
      </c>
      <c r="F168" s="240" t="s">
        <v>698</v>
      </c>
      <c r="G168" s="238"/>
      <c r="H168" s="241">
        <v>0.059999999999999998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217</v>
      </c>
      <c r="AU168" s="247" t="s">
        <v>84</v>
      </c>
      <c r="AV168" s="14" t="s">
        <v>84</v>
      </c>
      <c r="AW168" s="14" t="s">
        <v>35</v>
      </c>
      <c r="AX168" s="14" t="s">
        <v>82</v>
      </c>
      <c r="AY168" s="247" t="s">
        <v>204</v>
      </c>
    </row>
    <row r="169" s="12" customFormat="1" ht="22.8" customHeight="1">
      <c r="A169" s="12"/>
      <c r="B169" s="191"/>
      <c r="C169" s="192"/>
      <c r="D169" s="193" t="s">
        <v>73</v>
      </c>
      <c r="E169" s="205" t="s">
        <v>103</v>
      </c>
      <c r="F169" s="205" t="s">
        <v>288</v>
      </c>
      <c r="G169" s="192"/>
      <c r="H169" s="192"/>
      <c r="I169" s="195"/>
      <c r="J169" s="206">
        <f>BK169</f>
        <v>0</v>
      </c>
      <c r="K169" s="192"/>
      <c r="L169" s="197"/>
      <c r="M169" s="198"/>
      <c r="N169" s="199"/>
      <c r="O169" s="199"/>
      <c r="P169" s="200">
        <f>SUM(P170:P174)</f>
        <v>0</v>
      </c>
      <c r="Q169" s="199"/>
      <c r="R169" s="200">
        <f>SUM(R170:R174)</f>
        <v>0.22800000000000001</v>
      </c>
      <c r="S169" s="199"/>
      <c r="T169" s="201">
        <f>SUM(T170:T174)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2" t="s">
        <v>82</v>
      </c>
      <c r="AT169" s="203" t="s">
        <v>73</v>
      </c>
      <c r="AU169" s="203" t="s">
        <v>82</v>
      </c>
      <c r="AY169" s="202" t="s">
        <v>204</v>
      </c>
      <c r="BK169" s="204">
        <f>SUM(BK170:BK174)</f>
        <v>0</v>
      </c>
    </row>
    <row r="170" s="2" customFormat="1" ht="16.5" customHeight="1">
      <c r="A170" s="40"/>
      <c r="B170" s="41"/>
      <c r="C170" s="207" t="s">
        <v>699</v>
      </c>
      <c r="D170" s="207" t="s">
        <v>206</v>
      </c>
      <c r="E170" s="208" t="s">
        <v>700</v>
      </c>
      <c r="F170" s="209" t="s">
        <v>701</v>
      </c>
      <c r="G170" s="210" t="s">
        <v>299</v>
      </c>
      <c r="H170" s="211">
        <v>1</v>
      </c>
      <c r="I170" s="212"/>
      <c r="J170" s="213">
        <f>ROUND(I170*H170,2)</f>
        <v>0</v>
      </c>
      <c r="K170" s="209" t="s">
        <v>210</v>
      </c>
      <c r="L170" s="46"/>
      <c r="M170" s="214" t="s">
        <v>19</v>
      </c>
      <c r="N170" s="215" t="s">
        <v>45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211</v>
      </c>
      <c r="AT170" s="218" t="s">
        <v>206</v>
      </c>
      <c r="AU170" s="218" t="s">
        <v>84</v>
      </c>
      <c r="AY170" s="19" t="s">
        <v>204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82</v>
      </c>
      <c r="BK170" s="219">
        <f>ROUND(I170*H170,2)</f>
        <v>0</v>
      </c>
      <c r="BL170" s="19" t="s">
        <v>211</v>
      </c>
      <c r="BM170" s="218" t="s">
        <v>702</v>
      </c>
    </row>
    <row r="171" s="2" customFormat="1">
      <c r="A171" s="40"/>
      <c r="B171" s="41"/>
      <c r="C171" s="42"/>
      <c r="D171" s="220" t="s">
        <v>213</v>
      </c>
      <c r="E171" s="42"/>
      <c r="F171" s="221" t="s">
        <v>703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213</v>
      </c>
      <c r="AU171" s="19" t="s">
        <v>84</v>
      </c>
    </row>
    <row r="172" s="2" customFormat="1">
      <c r="A172" s="40"/>
      <c r="B172" s="41"/>
      <c r="C172" s="42"/>
      <c r="D172" s="225" t="s">
        <v>215</v>
      </c>
      <c r="E172" s="42"/>
      <c r="F172" s="226" t="s">
        <v>704</v>
      </c>
      <c r="G172" s="42"/>
      <c r="H172" s="42"/>
      <c r="I172" s="222"/>
      <c r="J172" s="42"/>
      <c r="K172" s="42"/>
      <c r="L172" s="46"/>
      <c r="M172" s="223"/>
      <c r="N172" s="224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215</v>
      </c>
      <c r="AU172" s="19" t="s">
        <v>84</v>
      </c>
    </row>
    <row r="173" s="2" customFormat="1" ht="16.5" customHeight="1">
      <c r="A173" s="40"/>
      <c r="B173" s="41"/>
      <c r="C173" s="248" t="s">
        <v>296</v>
      </c>
      <c r="D173" s="248" t="s">
        <v>263</v>
      </c>
      <c r="E173" s="249" t="s">
        <v>705</v>
      </c>
      <c r="F173" s="250" t="s">
        <v>706</v>
      </c>
      <c r="G173" s="251" t="s">
        <v>299</v>
      </c>
      <c r="H173" s="252">
        <v>1</v>
      </c>
      <c r="I173" s="253"/>
      <c r="J173" s="254">
        <f>ROUND(I173*H173,2)</f>
        <v>0</v>
      </c>
      <c r="K173" s="250" t="s">
        <v>210</v>
      </c>
      <c r="L173" s="255"/>
      <c r="M173" s="256" t="s">
        <v>19</v>
      </c>
      <c r="N173" s="257" t="s">
        <v>45</v>
      </c>
      <c r="O173" s="86"/>
      <c r="P173" s="216">
        <f>O173*H173</f>
        <v>0</v>
      </c>
      <c r="Q173" s="216">
        <v>0.22800000000000001</v>
      </c>
      <c r="R173" s="216">
        <f>Q173*H173</f>
        <v>0.22800000000000001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256</v>
      </c>
      <c r="AT173" s="218" t="s">
        <v>263</v>
      </c>
      <c r="AU173" s="218" t="s">
        <v>84</v>
      </c>
      <c r="AY173" s="19" t="s">
        <v>204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82</v>
      </c>
      <c r="BK173" s="219">
        <f>ROUND(I173*H173,2)</f>
        <v>0</v>
      </c>
      <c r="BL173" s="19" t="s">
        <v>211</v>
      </c>
      <c r="BM173" s="218" t="s">
        <v>707</v>
      </c>
    </row>
    <row r="174" s="2" customFormat="1">
      <c r="A174" s="40"/>
      <c r="B174" s="41"/>
      <c r="C174" s="42"/>
      <c r="D174" s="220" t="s">
        <v>213</v>
      </c>
      <c r="E174" s="42"/>
      <c r="F174" s="221" t="s">
        <v>706</v>
      </c>
      <c r="G174" s="42"/>
      <c r="H174" s="42"/>
      <c r="I174" s="222"/>
      <c r="J174" s="42"/>
      <c r="K174" s="42"/>
      <c r="L174" s="46"/>
      <c r="M174" s="223"/>
      <c r="N174" s="224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213</v>
      </c>
      <c r="AU174" s="19" t="s">
        <v>84</v>
      </c>
    </row>
    <row r="175" s="12" customFormat="1" ht="22.8" customHeight="1">
      <c r="A175" s="12"/>
      <c r="B175" s="191"/>
      <c r="C175" s="192"/>
      <c r="D175" s="193" t="s">
        <v>73</v>
      </c>
      <c r="E175" s="205" t="s">
        <v>211</v>
      </c>
      <c r="F175" s="205" t="s">
        <v>307</v>
      </c>
      <c r="G175" s="192"/>
      <c r="H175" s="192"/>
      <c r="I175" s="195"/>
      <c r="J175" s="206">
        <f>BK175</f>
        <v>0</v>
      </c>
      <c r="K175" s="192"/>
      <c r="L175" s="197"/>
      <c r="M175" s="198"/>
      <c r="N175" s="199"/>
      <c r="O175" s="199"/>
      <c r="P175" s="200">
        <f>SUM(P176:P186)</f>
        <v>0</v>
      </c>
      <c r="Q175" s="199"/>
      <c r="R175" s="200">
        <f>SUM(R176:R186)</f>
        <v>0</v>
      </c>
      <c r="S175" s="199"/>
      <c r="T175" s="201">
        <f>SUM(T176:T186)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2" t="s">
        <v>82</v>
      </c>
      <c r="AT175" s="203" t="s">
        <v>73</v>
      </c>
      <c r="AU175" s="203" t="s">
        <v>82</v>
      </c>
      <c r="AY175" s="202" t="s">
        <v>204</v>
      </c>
      <c r="BK175" s="204">
        <f>SUM(BK176:BK186)</f>
        <v>0</v>
      </c>
    </row>
    <row r="176" s="2" customFormat="1" ht="16.5" customHeight="1">
      <c r="A176" s="40"/>
      <c r="B176" s="41"/>
      <c r="C176" s="207" t="s">
        <v>303</v>
      </c>
      <c r="D176" s="207" t="s">
        <v>206</v>
      </c>
      <c r="E176" s="208" t="s">
        <v>708</v>
      </c>
      <c r="F176" s="209" t="s">
        <v>709</v>
      </c>
      <c r="G176" s="210" t="s">
        <v>236</v>
      </c>
      <c r="H176" s="211">
        <v>8.8699999999999992</v>
      </c>
      <c r="I176" s="212"/>
      <c r="J176" s="213">
        <f>ROUND(I176*H176,2)</f>
        <v>0</v>
      </c>
      <c r="K176" s="209" t="s">
        <v>210</v>
      </c>
      <c r="L176" s="46"/>
      <c r="M176" s="214" t="s">
        <v>19</v>
      </c>
      <c r="N176" s="215" t="s">
        <v>45</v>
      </c>
      <c r="O176" s="86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211</v>
      </c>
      <c r="AT176" s="218" t="s">
        <v>206</v>
      </c>
      <c r="AU176" s="218" t="s">
        <v>84</v>
      </c>
      <c r="AY176" s="19" t="s">
        <v>204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82</v>
      </c>
      <c r="BK176" s="219">
        <f>ROUND(I176*H176,2)</f>
        <v>0</v>
      </c>
      <c r="BL176" s="19" t="s">
        <v>211</v>
      </c>
      <c r="BM176" s="218" t="s">
        <v>710</v>
      </c>
    </row>
    <row r="177" s="2" customFormat="1">
      <c r="A177" s="40"/>
      <c r="B177" s="41"/>
      <c r="C177" s="42"/>
      <c r="D177" s="220" t="s">
        <v>213</v>
      </c>
      <c r="E177" s="42"/>
      <c r="F177" s="221" t="s">
        <v>711</v>
      </c>
      <c r="G177" s="42"/>
      <c r="H177" s="42"/>
      <c r="I177" s="222"/>
      <c r="J177" s="42"/>
      <c r="K177" s="42"/>
      <c r="L177" s="46"/>
      <c r="M177" s="223"/>
      <c r="N177" s="224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213</v>
      </c>
      <c r="AU177" s="19" t="s">
        <v>84</v>
      </c>
    </row>
    <row r="178" s="2" customFormat="1">
      <c r="A178" s="40"/>
      <c r="B178" s="41"/>
      <c r="C178" s="42"/>
      <c r="D178" s="225" t="s">
        <v>215</v>
      </c>
      <c r="E178" s="42"/>
      <c r="F178" s="226" t="s">
        <v>712</v>
      </c>
      <c r="G178" s="42"/>
      <c r="H178" s="42"/>
      <c r="I178" s="222"/>
      <c r="J178" s="42"/>
      <c r="K178" s="42"/>
      <c r="L178" s="46"/>
      <c r="M178" s="223"/>
      <c r="N178" s="224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215</v>
      </c>
      <c r="AU178" s="19" t="s">
        <v>84</v>
      </c>
    </row>
    <row r="179" s="13" customFormat="1">
      <c r="A179" s="13"/>
      <c r="B179" s="227"/>
      <c r="C179" s="228"/>
      <c r="D179" s="220" t="s">
        <v>217</v>
      </c>
      <c r="E179" s="229" t="s">
        <v>19</v>
      </c>
      <c r="F179" s="230" t="s">
        <v>218</v>
      </c>
      <c r="G179" s="228"/>
      <c r="H179" s="229" t="s">
        <v>19</v>
      </c>
      <c r="I179" s="231"/>
      <c r="J179" s="228"/>
      <c r="K179" s="228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217</v>
      </c>
      <c r="AU179" s="236" t="s">
        <v>84</v>
      </c>
      <c r="AV179" s="13" t="s">
        <v>82</v>
      </c>
      <c r="AW179" s="13" t="s">
        <v>35</v>
      </c>
      <c r="AX179" s="13" t="s">
        <v>74</v>
      </c>
      <c r="AY179" s="236" t="s">
        <v>204</v>
      </c>
    </row>
    <row r="180" s="13" customFormat="1">
      <c r="A180" s="13"/>
      <c r="B180" s="227"/>
      <c r="C180" s="228"/>
      <c r="D180" s="220" t="s">
        <v>217</v>
      </c>
      <c r="E180" s="229" t="s">
        <v>19</v>
      </c>
      <c r="F180" s="230" t="s">
        <v>713</v>
      </c>
      <c r="G180" s="228"/>
      <c r="H180" s="229" t="s">
        <v>19</v>
      </c>
      <c r="I180" s="231"/>
      <c r="J180" s="228"/>
      <c r="K180" s="228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217</v>
      </c>
      <c r="AU180" s="236" t="s">
        <v>84</v>
      </c>
      <c r="AV180" s="13" t="s">
        <v>82</v>
      </c>
      <c r="AW180" s="13" t="s">
        <v>35</v>
      </c>
      <c r="AX180" s="13" t="s">
        <v>74</v>
      </c>
      <c r="AY180" s="236" t="s">
        <v>204</v>
      </c>
    </row>
    <row r="181" s="13" customFormat="1">
      <c r="A181" s="13"/>
      <c r="B181" s="227"/>
      <c r="C181" s="228"/>
      <c r="D181" s="220" t="s">
        <v>217</v>
      </c>
      <c r="E181" s="229" t="s">
        <v>19</v>
      </c>
      <c r="F181" s="230" t="s">
        <v>714</v>
      </c>
      <c r="G181" s="228"/>
      <c r="H181" s="229" t="s">
        <v>19</v>
      </c>
      <c r="I181" s="231"/>
      <c r="J181" s="228"/>
      <c r="K181" s="228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217</v>
      </c>
      <c r="AU181" s="236" t="s">
        <v>84</v>
      </c>
      <c r="AV181" s="13" t="s">
        <v>82</v>
      </c>
      <c r="AW181" s="13" t="s">
        <v>35</v>
      </c>
      <c r="AX181" s="13" t="s">
        <v>74</v>
      </c>
      <c r="AY181" s="236" t="s">
        <v>204</v>
      </c>
    </row>
    <row r="182" s="14" customFormat="1">
      <c r="A182" s="14"/>
      <c r="B182" s="237"/>
      <c r="C182" s="238"/>
      <c r="D182" s="220" t="s">
        <v>217</v>
      </c>
      <c r="E182" s="239" t="s">
        <v>19</v>
      </c>
      <c r="F182" s="240" t="s">
        <v>602</v>
      </c>
      <c r="G182" s="238"/>
      <c r="H182" s="241">
        <v>8.8699999999999992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217</v>
      </c>
      <c r="AU182" s="247" t="s">
        <v>84</v>
      </c>
      <c r="AV182" s="14" t="s">
        <v>84</v>
      </c>
      <c r="AW182" s="14" t="s">
        <v>35</v>
      </c>
      <c r="AX182" s="14" t="s">
        <v>82</v>
      </c>
      <c r="AY182" s="247" t="s">
        <v>204</v>
      </c>
    </row>
    <row r="183" s="2" customFormat="1" ht="21.75" customHeight="1">
      <c r="A183" s="40"/>
      <c r="B183" s="41"/>
      <c r="C183" s="207" t="s">
        <v>308</v>
      </c>
      <c r="D183" s="207" t="s">
        <v>206</v>
      </c>
      <c r="E183" s="208" t="s">
        <v>715</v>
      </c>
      <c r="F183" s="209" t="s">
        <v>716</v>
      </c>
      <c r="G183" s="210" t="s">
        <v>236</v>
      </c>
      <c r="H183" s="211">
        <v>3</v>
      </c>
      <c r="I183" s="212"/>
      <c r="J183" s="213">
        <f>ROUND(I183*H183,2)</f>
        <v>0</v>
      </c>
      <c r="K183" s="209" t="s">
        <v>210</v>
      </c>
      <c r="L183" s="46"/>
      <c r="M183" s="214" t="s">
        <v>19</v>
      </c>
      <c r="N183" s="215" t="s">
        <v>45</v>
      </c>
      <c r="O183" s="86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211</v>
      </c>
      <c r="AT183" s="218" t="s">
        <v>206</v>
      </c>
      <c r="AU183" s="218" t="s">
        <v>84</v>
      </c>
      <c r="AY183" s="19" t="s">
        <v>204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82</v>
      </c>
      <c r="BK183" s="219">
        <f>ROUND(I183*H183,2)</f>
        <v>0</v>
      </c>
      <c r="BL183" s="19" t="s">
        <v>211</v>
      </c>
      <c r="BM183" s="218" t="s">
        <v>717</v>
      </c>
    </row>
    <row r="184" s="2" customFormat="1">
      <c r="A184" s="40"/>
      <c r="B184" s="41"/>
      <c r="C184" s="42"/>
      <c r="D184" s="220" t="s">
        <v>213</v>
      </c>
      <c r="E184" s="42"/>
      <c r="F184" s="221" t="s">
        <v>718</v>
      </c>
      <c r="G184" s="42"/>
      <c r="H184" s="42"/>
      <c r="I184" s="222"/>
      <c r="J184" s="42"/>
      <c r="K184" s="42"/>
      <c r="L184" s="46"/>
      <c r="M184" s="223"/>
      <c r="N184" s="224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213</v>
      </c>
      <c r="AU184" s="19" t="s">
        <v>84</v>
      </c>
    </row>
    <row r="185" s="2" customFormat="1">
      <c r="A185" s="40"/>
      <c r="B185" s="41"/>
      <c r="C185" s="42"/>
      <c r="D185" s="225" t="s">
        <v>215</v>
      </c>
      <c r="E185" s="42"/>
      <c r="F185" s="226" t="s">
        <v>719</v>
      </c>
      <c r="G185" s="42"/>
      <c r="H185" s="42"/>
      <c r="I185" s="222"/>
      <c r="J185" s="42"/>
      <c r="K185" s="42"/>
      <c r="L185" s="46"/>
      <c r="M185" s="223"/>
      <c r="N185" s="224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215</v>
      </c>
      <c r="AU185" s="19" t="s">
        <v>84</v>
      </c>
    </row>
    <row r="186" s="14" customFormat="1">
      <c r="A186" s="14"/>
      <c r="B186" s="237"/>
      <c r="C186" s="238"/>
      <c r="D186" s="220" t="s">
        <v>217</v>
      </c>
      <c r="E186" s="239" t="s">
        <v>19</v>
      </c>
      <c r="F186" s="240" t="s">
        <v>720</v>
      </c>
      <c r="G186" s="238"/>
      <c r="H186" s="241">
        <v>3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217</v>
      </c>
      <c r="AU186" s="247" t="s">
        <v>84</v>
      </c>
      <c r="AV186" s="14" t="s">
        <v>84</v>
      </c>
      <c r="AW186" s="14" t="s">
        <v>35</v>
      </c>
      <c r="AX186" s="14" t="s">
        <v>82</v>
      </c>
      <c r="AY186" s="247" t="s">
        <v>204</v>
      </c>
    </row>
    <row r="187" s="12" customFormat="1" ht="22.8" customHeight="1">
      <c r="A187" s="12"/>
      <c r="B187" s="191"/>
      <c r="C187" s="192"/>
      <c r="D187" s="193" t="s">
        <v>73</v>
      </c>
      <c r="E187" s="205" t="s">
        <v>256</v>
      </c>
      <c r="F187" s="205" t="s">
        <v>721</v>
      </c>
      <c r="G187" s="192"/>
      <c r="H187" s="192"/>
      <c r="I187" s="195"/>
      <c r="J187" s="206">
        <f>BK187</f>
        <v>0</v>
      </c>
      <c r="K187" s="192"/>
      <c r="L187" s="197"/>
      <c r="M187" s="198"/>
      <c r="N187" s="199"/>
      <c r="O187" s="199"/>
      <c r="P187" s="200">
        <f>SUM(P188:P222)</f>
        <v>0</v>
      </c>
      <c r="Q187" s="199"/>
      <c r="R187" s="200">
        <f>SUM(R188:R222)</f>
        <v>0.47702376949999997</v>
      </c>
      <c r="S187" s="199"/>
      <c r="T187" s="201">
        <f>SUM(T188:T222)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2" t="s">
        <v>82</v>
      </c>
      <c r="AT187" s="203" t="s">
        <v>73</v>
      </c>
      <c r="AU187" s="203" t="s">
        <v>82</v>
      </c>
      <c r="AY187" s="202" t="s">
        <v>204</v>
      </c>
      <c r="BK187" s="204">
        <f>SUM(BK188:BK222)</f>
        <v>0</v>
      </c>
    </row>
    <row r="188" s="2" customFormat="1" ht="16.5" customHeight="1">
      <c r="A188" s="40"/>
      <c r="B188" s="41"/>
      <c r="C188" s="207" t="s">
        <v>314</v>
      </c>
      <c r="D188" s="207" t="s">
        <v>206</v>
      </c>
      <c r="E188" s="208" t="s">
        <v>722</v>
      </c>
      <c r="F188" s="209" t="s">
        <v>723</v>
      </c>
      <c r="G188" s="210" t="s">
        <v>222</v>
      </c>
      <c r="H188" s="211">
        <v>101.661</v>
      </c>
      <c r="I188" s="212"/>
      <c r="J188" s="213">
        <f>ROUND(I188*H188,2)</f>
        <v>0</v>
      </c>
      <c r="K188" s="209" t="s">
        <v>284</v>
      </c>
      <c r="L188" s="46"/>
      <c r="M188" s="214" t="s">
        <v>19</v>
      </c>
      <c r="N188" s="215" t="s">
        <v>45</v>
      </c>
      <c r="O188" s="86"/>
      <c r="P188" s="216">
        <f>O188*H188</f>
        <v>0</v>
      </c>
      <c r="Q188" s="216">
        <v>0.0027599999999999999</v>
      </c>
      <c r="R188" s="216">
        <f>Q188*H188</f>
        <v>0.28058435999999998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211</v>
      </c>
      <c r="AT188" s="218" t="s">
        <v>206</v>
      </c>
      <c r="AU188" s="218" t="s">
        <v>84</v>
      </c>
      <c r="AY188" s="19" t="s">
        <v>204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82</v>
      </c>
      <c r="BK188" s="219">
        <f>ROUND(I188*H188,2)</f>
        <v>0</v>
      </c>
      <c r="BL188" s="19" t="s">
        <v>211</v>
      </c>
      <c r="BM188" s="218" t="s">
        <v>724</v>
      </c>
    </row>
    <row r="189" s="2" customFormat="1">
      <c r="A189" s="40"/>
      <c r="B189" s="41"/>
      <c r="C189" s="42"/>
      <c r="D189" s="220" t="s">
        <v>213</v>
      </c>
      <c r="E189" s="42"/>
      <c r="F189" s="221" t="s">
        <v>725</v>
      </c>
      <c r="G189" s="42"/>
      <c r="H189" s="42"/>
      <c r="I189" s="222"/>
      <c r="J189" s="42"/>
      <c r="K189" s="42"/>
      <c r="L189" s="46"/>
      <c r="M189" s="223"/>
      <c r="N189" s="224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213</v>
      </c>
      <c r="AU189" s="19" t="s">
        <v>84</v>
      </c>
    </row>
    <row r="190" s="13" customFormat="1">
      <c r="A190" s="13"/>
      <c r="B190" s="227"/>
      <c r="C190" s="228"/>
      <c r="D190" s="220" t="s">
        <v>217</v>
      </c>
      <c r="E190" s="229" t="s">
        <v>19</v>
      </c>
      <c r="F190" s="230" t="s">
        <v>218</v>
      </c>
      <c r="G190" s="228"/>
      <c r="H190" s="229" t="s">
        <v>19</v>
      </c>
      <c r="I190" s="231"/>
      <c r="J190" s="228"/>
      <c r="K190" s="228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217</v>
      </c>
      <c r="AU190" s="236" t="s">
        <v>84</v>
      </c>
      <c r="AV190" s="13" t="s">
        <v>82</v>
      </c>
      <c r="AW190" s="13" t="s">
        <v>35</v>
      </c>
      <c r="AX190" s="13" t="s">
        <v>74</v>
      </c>
      <c r="AY190" s="236" t="s">
        <v>204</v>
      </c>
    </row>
    <row r="191" s="13" customFormat="1">
      <c r="A191" s="13"/>
      <c r="B191" s="227"/>
      <c r="C191" s="228"/>
      <c r="D191" s="220" t="s">
        <v>217</v>
      </c>
      <c r="E191" s="229" t="s">
        <v>19</v>
      </c>
      <c r="F191" s="230" t="s">
        <v>726</v>
      </c>
      <c r="G191" s="228"/>
      <c r="H191" s="229" t="s">
        <v>19</v>
      </c>
      <c r="I191" s="231"/>
      <c r="J191" s="228"/>
      <c r="K191" s="228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217</v>
      </c>
      <c r="AU191" s="236" t="s">
        <v>84</v>
      </c>
      <c r="AV191" s="13" t="s">
        <v>82</v>
      </c>
      <c r="AW191" s="13" t="s">
        <v>35</v>
      </c>
      <c r="AX191" s="13" t="s">
        <v>74</v>
      </c>
      <c r="AY191" s="236" t="s">
        <v>204</v>
      </c>
    </row>
    <row r="192" s="14" customFormat="1">
      <c r="A192" s="14"/>
      <c r="B192" s="237"/>
      <c r="C192" s="238"/>
      <c r="D192" s="220" t="s">
        <v>217</v>
      </c>
      <c r="E192" s="239" t="s">
        <v>19</v>
      </c>
      <c r="F192" s="240" t="s">
        <v>134</v>
      </c>
      <c r="G192" s="238"/>
      <c r="H192" s="241">
        <v>101.661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217</v>
      </c>
      <c r="AU192" s="247" t="s">
        <v>84</v>
      </c>
      <c r="AV192" s="14" t="s">
        <v>84</v>
      </c>
      <c r="AW192" s="14" t="s">
        <v>35</v>
      </c>
      <c r="AX192" s="14" t="s">
        <v>82</v>
      </c>
      <c r="AY192" s="247" t="s">
        <v>204</v>
      </c>
    </row>
    <row r="193" s="2" customFormat="1" ht="16.5" customHeight="1">
      <c r="A193" s="40"/>
      <c r="B193" s="41"/>
      <c r="C193" s="207" t="s">
        <v>319</v>
      </c>
      <c r="D193" s="207" t="s">
        <v>206</v>
      </c>
      <c r="E193" s="208" t="s">
        <v>727</v>
      </c>
      <c r="F193" s="209" t="s">
        <v>728</v>
      </c>
      <c r="G193" s="210" t="s">
        <v>222</v>
      </c>
      <c r="H193" s="211">
        <v>9.2100000000000009</v>
      </c>
      <c r="I193" s="212"/>
      <c r="J193" s="213">
        <f>ROUND(I193*H193,2)</f>
        <v>0</v>
      </c>
      <c r="K193" s="209" t="s">
        <v>284</v>
      </c>
      <c r="L193" s="46"/>
      <c r="M193" s="214" t="s">
        <v>19</v>
      </c>
      <c r="N193" s="215" t="s">
        <v>45</v>
      </c>
      <c r="O193" s="86"/>
      <c r="P193" s="216">
        <f>O193*H193</f>
        <v>0</v>
      </c>
      <c r="Q193" s="216">
        <v>0.0027599999999999999</v>
      </c>
      <c r="R193" s="216">
        <f>Q193*H193</f>
        <v>0.025419600000000001</v>
      </c>
      <c r="S193" s="216">
        <v>0</v>
      </c>
      <c r="T193" s="21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211</v>
      </c>
      <c r="AT193" s="218" t="s">
        <v>206</v>
      </c>
      <c r="AU193" s="218" t="s">
        <v>84</v>
      </c>
      <c r="AY193" s="19" t="s">
        <v>204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82</v>
      </c>
      <c r="BK193" s="219">
        <f>ROUND(I193*H193,2)</f>
        <v>0</v>
      </c>
      <c r="BL193" s="19" t="s">
        <v>211</v>
      </c>
      <c r="BM193" s="218" t="s">
        <v>729</v>
      </c>
    </row>
    <row r="194" s="2" customFormat="1">
      <c r="A194" s="40"/>
      <c r="B194" s="41"/>
      <c r="C194" s="42"/>
      <c r="D194" s="220" t="s">
        <v>213</v>
      </c>
      <c r="E194" s="42"/>
      <c r="F194" s="221" t="s">
        <v>730</v>
      </c>
      <c r="G194" s="42"/>
      <c r="H194" s="42"/>
      <c r="I194" s="222"/>
      <c r="J194" s="42"/>
      <c r="K194" s="42"/>
      <c r="L194" s="46"/>
      <c r="M194" s="223"/>
      <c r="N194" s="224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213</v>
      </c>
      <c r="AU194" s="19" t="s">
        <v>84</v>
      </c>
    </row>
    <row r="195" s="13" customFormat="1">
      <c r="A195" s="13"/>
      <c r="B195" s="227"/>
      <c r="C195" s="228"/>
      <c r="D195" s="220" t="s">
        <v>217</v>
      </c>
      <c r="E195" s="229" t="s">
        <v>19</v>
      </c>
      <c r="F195" s="230" t="s">
        <v>218</v>
      </c>
      <c r="G195" s="228"/>
      <c r="H195" s="229" t="s">
        <v>19</v>
      </c>
      <c r="I195" s="231"/>
      <c r="J195" s="228"/>
      <c r="K195" s="228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217</v>
      </c>
      <c r="AU195" s="236" t="s">
        <v>84</v>
      </c>
      <c r="AV195" s="13" t="s">
        <v>82</v>
      </c>
      <c r="AW195" s="13" t="s">
        <v>35</v>
      </c>
      <c r="AX195" s="13" t="s">
        <v>74</v>
      </c>
      <c r="AY195" s="236" t="s">
        <v>204</v>
      </c>
    </row>
    <row r="196" s="13" customFormat="1">
      <c r="A196" s="13"/>
      <c r="B196" s="227"/>
      <c r="C196" s="228"/>
      <c r="D196" s="220" t="s">
        <v>217</v>
      </c>
      <c r="E196" s="229" t="s">
        <v>19</v>
      </c>
      <c r="F196" s="230" t="s">
        <v>731</v>
      </c>
      <c r="G196" s="228"/>
      <c r="H196" s="229" t="s">
        <v>19</v>
      </c>
      <c r="I196" s="231"/>
      <c r="J196" s="228"/>
      <c r="K196" s="228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217</v>
      </c>
      <c r="AU196" s="236" t="s">
        <v>84</v>
      </c>
      <c r="AV196" s="13" t="s">
        <v>82</v>
      </c>
      <c r="AW196" s="13" t="s">
        <v>35</v>
      </c>
      <c r="AX196" s="13" t="s">
        <v>74</v>
      </c>
      <c r="AY196" s="236" t="s">
        <v>204</v>
      </c>
    </row>
    <row r="197" s="14" customFormat="1">
      <c r="A197" s="14"/>
      <c r="B197" s="237"/>
      <c r="C197" s="238"/>
      <c r="D197" s="220" t="s">
        <v>217</v>
      </c>
      <c r="E197" s="239" t="s">
        <v>19</v>
      </c>
      <c r="F197" s="240" t="s">
        <v>607</v>
      </c>
      <c r="G197" s="238"/>
      <c r="H197" s="241">
        <v>9.2100000000000009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217</v>
      </c>
      <c r="AU197" s="247" t="s">
        <v>84</v>
      </c>
      <c r="AV197" s="14" t="s">
        <v>84</v>
      </c>
      <c r="AW197" s="14" t="s">
        <v>35</v>
      </c>
      <c r="AX197" s="14" t="s">
        <v>82</v>
      </c>
      <c r="AY197" s="247" t="s">
        <v>204</v>
      </c>
    </row>
    <row r="198" s="2" customFormat="1" ht="16.5" customHeight="1">
      <c r="A198" s="40"/>
      <c r="B198" s="41"/>
      <c r="C198" s="207" t="s">
        <v>326</v>
      </c>
      <c r="D198" s="207" t="s">
        <v>206</v>
      </c>
      <c r="E198" s="208" t="s">
        <v>732</v>
      </c>
      <c r="F198" s="209" t="s">
        <v>733</v>
      </c>
      <c r="G198" s="210" t="s">
        <v>734</v>
      </c>
      <c r="H198" s="211">
        <v>2</v>
      </c>
      <c r="I198" s="212"/>
      <c r="J198" s="213">
        <f>ROUND(I198*H198,2)</f>
        <v>0</v>
      </c>
      <c r="K198" s="209" t="s">
        <v>284</v>
      </c>
      <c r="L198" s="46"/>
      <c r="M198" s="214" t="s">
        <v>19</v>
      </c>
      <c r="N198" s="215" t="s">
        <v>45</v>
      </c>
      <c r="O198" s="86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211</v>
      </c>
      <c r="AT198" s="218" t="s">
        <v>206</v>
      </c>
      <c r="AU198" s="218" t="s">
        <v>84</v>
      </c>
      <c r="AY198" s="19" t="s">
        <v>204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82</v>
      </c>
      <c r="BK198" s="219">
        <f>ROUND(I198*H198,2)</f>
        <v>0</v>
      </c>
      <c r="BL198" s="19" t="s">
        <v>211</v>
      </c>
      <c r="BM198" s="218" t="s">
        <v>735</v>
      </c>
    </row>
    <row r="199" s="2" customFormat="1">
      <c r="A199" s="40"/>
      <c r="B199" s="41"/>
      <c r="C199" s="42"/>
      <c r="D199" s="220" t="s">
        <v>213</v>
      </c>
      <c r="E199" s="42"/>
      <c r="F199" s="221" t="s">
        <v>733</v>
      </c>
      <c r="G199" s="42"/>
      <c r="H199" s="42"/>
      <c r="I199" s="222"/>
      <c r="J199" s="42"/>
      <c r="K199" s="42"/>
      <c r="L199" s="46"/>
      <c r="M199" s="223"/>
      <c r="N199" s="224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213</v>
      </c>
      <c r="AU199" s="19" t="s">
        <v>84</v>
      </c>
    </row>
    <row r="200" s="2" customFormat="1" ht="16.5" customHeight="1">
      <c r="A200" s="40"/>
      <c r="B200" s="41"/>
      <c r="C200" s="207" t="s">
        <v>7</v>
      </c>
      <c r="D200" s="207" t="s">
        <v>206</v>
      </c>
      <c r="E200" s="208" t="s">
        <v>736</v>
      </c>
      <c r="F200" s="209" t="s">
        <v>737</v>
      </c>
      <c r="G200" s="210" t="s">
        <v>738</v>
      </c>
      <c r="H200" s="211">
        <v>5</v>
      </c>
      <c r="I200" s="212"/>
      <c r="J200" s="213">
        <f>ROUND(I200*H200,2)</f>
        <v>0</v>
      </c>
      <c r="K200" s="209" t="s">
        <v>210</v>
      </c>
      <c r="L200" s="46"/>
      <c r="M200" s="214" t="s">
        <v>19</v>
      </c>
      <c r="N200" s="215" t="s">
        <v>45</v>
      </c>
      <c r="O200" s="86"/>
      <c r="P200" s="216">
        <f>O200*H200</f>
        <v>0</v>
      </c>
      <c r="Q200" s="216">
        <v>9.8200000000000002E-05</v>
      </c>
      <c r="R200" s="216">
        <f>Q200*H200</f>
        <v>0.00049100000000000001</v>
      </c>
      <c r="S200" s="216">
        <v>0</v>
      </c>
      <c r="T200" s="21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8" t="s">
        <v>211</v>
      </c>
      <c r="AT200" s="218" t="s">
        <v>206</v>
      </c>
      <c r="AU200" s="218" t="s">
        <v>84</v>
      </c>
      <c r="AY200" s="19" t="s">
        <v>204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9" t="s">
        <v>82</v>
      </c>
      <c r="BK200" s="219">
        <f>ROUND(I200*H200,2)</f>
        <v>0</v>
      </c>
      <c r="BL200" s="19" t="s">
        <v>211</v>
      </c>
      <c r="BM200" s="218" t="s">
        <v>739</v>
      </c>
    </row>
    <row r="201" s="2" customFormat="1">
      <c r="A201" s="40"/>
      <c r="B201" s="41"/>
      <c r="C201" s="42"/>
      <c r="D201" s="220" t="s">
        <v>213</v>
      </c>
      <c r="E201" s="42"/>
      <c r="F201" s="221" t="s">
        <v>740</v>
      </c>
      <c r="G201" s="42"/>
      <c r="H201" s="42"/>
      <c r="I201" s="222"/>
      <c r="J201" s="42"/>
      <c r="K201" s="42"/>
      <c r="L201" s="46"/>
      <c r="M201" s="223"/>
      <c r="N201" s="224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213</v>
      </c>
      <c r="AU201" s="19" t="s">
        <v>84</v>
      </c>
    </row>
    <row r="202" s="2" customFormat="1">
      <c r="A202" s="40"/>
      <c r="B202" s="41"/>
      <c r="C202" s="42"/>
      <c r="D202" s="225" t="s">
        <v>215</v>
      </c>
      <c r="E202" s="42"/>
      <c r="F202" s="226" t="s">
        <v>741</v>
      </c>
      <c r="G202" s="42"/>
      <c r="H202" s="42"/>
      <c r="I202" s="222"/>
      <c r="J202" s="42"/>
      <c r="K202" s="42"/>
      <c r="L202" s="46"/>
      <c r="M202" s="223"/>
      <c r="N202" s="224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215</v>
      </c>
      <c r="AU202" s="19" t="s">
        <v>84</v>
      </c>
    </row>
    <row r="203" s="2" customFormat="1" ht="16.5" customHeight="1">
      <c r="A203" s="40"/>
      <c r="B203" s="41"/>
      <c r="C203" s="207" t="s">
        <v>338</v>
      </c>
      <c r="D203" s="207" t="s">
        <v>206</v>
      </c>
      <c r="E203" s="208" t="s">
        <v>742</v>
      </c>
      <c r="F203" s="209" t="s">
        <v>743</v>
      </c>
      <c r="G203" s="210" t="s">
        <v>222</v>
      </c>
      <c r="H203" s="211">
        <v>110.871</v>
      </c>
      <c r="I203" s="212"/>
      <c r="J203" s="213">
        <f>ROUND(I203*H203,2)</f>
        <v>0</v>
      </c>
      <c r="K203" s="209" t="s">
        <v>210</v>
      </c>
      <c r="L203" s="46"/>
      <c r="M203" s="214" t="s">
        <v>19</v>
      </c>
      <c r="N203" s="215" t="s">
        <v>45</v>
      </c>
      <c r="O203" s="86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8" t="s">
        <v>211</v>
      </c>
      <c r="AT203" s="218" t="s">
        <v>206</v>
      </c>
      <c r="AU203" s="218" t="s">
        <v>84</v>
      </c>
      <c r="AY203" s="19" t="s">
        <v>204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9" t="s">
        <v>82</v>
      </c>
      <c r="BK203" s="219">
        <f>ROUND(I203*H203,2)</f>
        <v>0</v>
      </c>
      <c r="BL203" s="19" t="s">
        <v>211</v>
      </c>
      <c r="BM203" s="218" t="s">
        <v>744</v>
      </c>
    </row>
    <row r="204" s="2" customFormat="1">
      <c r="A204" s="40"/>
      <c r="B204" s="41"/>
      <c r="C204" s="42"/>
      <c r="D204" s="220" t="s">
        <v>213</v>
      </c>
      <c r="E204" s="42"/>
      <c r="F204" s="221" t="s">
        <v>745</v>
      </c>
      <c r="G204" s="42"/>
      <c r="H204" s="42"/>
      <c r="I204" s="222"/>
      <c r="J204" s="42"/>
      <c r="K204" s="42"/>
      <c r="L204" s="46"/>
      <c r="M204" s="223"/>
      <c r="N204" s="224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213</v>
      </c>
      <c r="AU204" s="19" t="s">
        <v>84</v>
      </c>
    </row>
    <row r="205" s="2" customFormat="1">
      <c r="A205" s="40"/>
      <c r="B205" s="41"/>
      <c r="C205" s="42"/>
      <c r="D205" s="225" t="s">
        <v>215</v>
      </c>
      <c r="E205" s="42"/>
      <c r="F205" s="226" t="s">
        <v>746</v>
      </c>
      <c r="G205" s="42"/>
      <c r="H205" s="42"/>
      <c r="I205" s="222"/>
      <c r="J205" s="42"/>
      <c r="K205" s="42"/>
      <c r="L205" s="46"/>
      <c r="M205" s="223"/>
      <c r="N205" s="224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215</v>
      </c>
      <c r="AU205" s="19" t="s">
        <v>84</v>
      </c>
    </row>
    <row r="206" s="13" customFormat="1">
      <c r="A206" s="13"/>
      <c r="B206" s="227"/>
      <c r="C206" s="228"/>
      <c r="D206" s="220" t="s">
        <v>217</v>
      </c>
      <c r="E206" s="229" t="s">
        <v>19</v>
      </c>
      <c r="F206" s="230" t="s">
        <v>218</v>
      </c>
      <c r="G206" s="228"/>
      <c r="H206" s="229" t="s">
        <v>19</v>
      </c>
      <c r="I206" s="231"/>
      <c r="J206" s="228"/>
      <c r="K206" s="228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217</v>
      </c>
      <c r="AU206" s="236" t="s">
        <v>84</v>
      </c>
      <c r="AV206" s="13" t="s">
        <v>82</v>
      </c>
      <c r="AW206" s="13" t="s">
        <v>35</v>
      </c>
      <c r="AX206" s="13" t="s">
        <v>74</v>
      </c>
      <c r="AY206" s="236" t="s">
        <v>204</v>
      </c>
    </row>
    <row r="207" s="13" customFormat="1">
      <c r="A207" s="13"/>
      <c r="B207" s="227"/>
      <c r="C207" s="228"/>
      <c r="D207" s="220" t="s">
        <v>217</v>
      </c>
      <c r="E207" s="229" t="s">
        <v>19</v>
      </c>
      <c r="F207" s="230" t="s">
        <v>747</v>
      </c>
      <c r="G207" s="228"/>
      <c r="H207" s="229" t="s">
        <v>19</v>
      </c>
      <c r="I207" s="231"/>
      <c r="J207" s="228"/>
      <c r="K207" s="228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217</v>
      </c>
      <c r="AU207" s="236" t="s">
        <v>84</v>
      </c>
      <c r="AV207" s="13" t="s">
        <v>82</v>
      </c>
      <c r="AW207" s="13" t="s">
        <v>35</v>
      </c>
      <c r="AX207" s="13" t="s">
        <v>74</v>
      </c>
      <c r="AY207" s="236" t="s">
        <v>204</v>
      </c>
    </row>
    <row r="208" s="14" customFormat="1">
      <c r="A208" s="14"/>
      <c r="B208" s="237"/>
      <c r="C208" s="238"/>
      <c r="D208" s="220" t="s">
        <v>217</v>
      </c>
      <c r="E208" s="239" t="s">
        <v>19</v>
      </c>
      <c r="F208" s="240" t="s">
        <v>137</v>
      </c>
      <c r="G208" s="238"/>
      <c r="H208" s="241">
        <v>110.871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217</v>
      </c>
      <c r="AU208" s="247" t="s">
        <v>84</v>
      </c>
      <c r="AV208" s="14" t="s">
        <v>84</v>
      </c>
      <c r="AW208" s="14" t="s">
        <v>35</v>
      </c>
      <c r="AX208" s="14" t="s">
        <v>82</v>
      </c>
      <c r="AY208" s="247" t="s">
        <v>204</v>
      </c>
    </row>
    <row r="209" s="2" customFormat="1" ht="16.5" customHeight="1">
      <c r="A209" s="40"/>
      <c r="B209" s="41"/>
      <c r="C209" s="207" t="s">
        <v>346</v>
      </c>
      <c r="D209" s="207" t="s">
        <v>206</v>
      </c>
      <c r="E209" s="208" t="s">
        <v>748</v>
      </c>
      <c r="F209" s="209" t="s">
        <v>749</v>
      </c>
      <c r="G209" s="210" t="s">
        <v>299</v>
      </c>
      <c r="H209" s="211">
        <v>6</v>
      </c>
      <c r="I209" s="212"/>
      <c r="J209" s="213">
        <f>ROUND(I209*H209,2)</f>
        <v>0</v>
      </c>
      <c r="K209" s="209" t="s">
        <v>210</v>
      </c>
      <c r="L209" s="46"/>
      <c r="M209" s="214" t="s">
        <v>19</v>
      </c>
      <c r="N209" s="215" t="s">
        <v>45</v>
      </c>
      <c r="O209" s="86"/>
      <c r="P209" s="216">
        <f>O209*H209</f>
        <v>0</v>
      </c>
      <c r="Q209" s="216">
        <v>0.026675250000000001</v>
      </c>
      <c r="R209" s="216">
        <f>Q209*H209</f>
        <v>0.16005150000000001</v>
      </c>
      <c r="S209" s="216">
        <v>0</v>
      </c>
      <c r="T209" s="217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8" t="s">
        <v>211</v>
      </c>
      <c r="AT209" s="218" t="s">
        <v>206</v>
      </c>
      <c r="AU209" s="218" t="s">
        <v>84</v>
      </c>
      <c r="AY209" s="19" t="s">
        <v>204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9" t="s">
        <v>82</v>
      </c>
      <c r="BK209" s="219">
        <f>ROUND(I209*H209,2)</f>
        <v>0</v>
      </c>
      <c r="BL209" s="19" t="s">
        <v>211</v>
      </c>
      <c r="BM209" s="218" t="s">
        <v>750</v>
      </c>
    </row>
    <row r="210" s="2" customFormat="1">
      <c r="A210" s="40"/>
      <c r="B210" s="41"/>
      <c r="C210" s="42"/>
      <c r="D210" s="220" t="s">
        <v>213</v>
      </c>
      <c r="E210" s="42"/>
      <c r="F210" s="221" t="s">
        <v>751</v>
      </c>
      <c r="G210" s="42"/>
      <c r="H210" s="42"/>
      <c r="I210" s="222"/>
      <c r="J210" s="42"/>
      <c r="K210" s="42"/>
      <c r="L210" s="46"/>
      <c r="M210" s="223"/>
      <c r="N210" s="224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213</v>
      </c>
      <c r="AU210" s="19" t="s">
        <v>84</v>
      </c>
    </row>
    <row r="211" s="2" customFormat="1">
      <c r="A211" s="40"/>
      <c r="B211" s="41"/>
      <c r="C211" s="42"/>
      <c r="D211" s="225" t="s">
        <v>215</v>
      </c>
      <c r="E211" s="42"/>
      <c r="F211" s="226" t="s">
        <v>752</v>
      </c>
      <c r="G211" s="42"/>
      <c r="H211" s="42"/>
      <c r="I211" s="222"/>
      <c r="J211" s="42"/>
      <c r="K211" s="42"/>
      <c r="L211" s="46"/>
      <c r="M211" s="223"/>
      <c r="N211" s="224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215</v>
      </c>
      <c r="AU211" s="19" t="s">
        <v>84</v>
      </c>
    </row>
    <row r="212" s="2" customFormat="1" ht="16.5" customHeight="1">
      <c r="A212" s="40"/>
      <c r="B212" s="41"/>
      <c r="C212" s="207" t="s">
        <v>353</v>
      </c>
      <c r="D212" s="207" t="s">
        <v>206</v>
      </c>
      <c r="E212" s="208" t="s">
        <v>753</v>
      </c>
      <c r="F212" s="209" t="s">
        <v>754</v>
      </c>
      <c r="G212" s="210" t="s">
        <v>236</v>
      </c>
      <c r="H212" s="211">
        <v>6</v>
      </c>
      <c r="I212" s="212"/>
      <c r="J212" s="213">
        <f>ROUND(I212*H212,2)</f>
        <v>0</v>
      </c>
      <c r="K212" s="209" t="s">
        <v>210</v>
      </c>
      <c r="L212" s="46"/>
      <c r="M212" s="214" t="s">
        <v>19</v>
      </c>
      <c r="N212" s="215" t="s">
        <v>45</v>
      </c>
      <c r="O212" s="86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211</v>
      </c>
      <c r="AT212" s="218" t="s">
        <v>206</v>
      </c>
      <c r="AU212" s="218" t="s">
        <v>84</v>
      </c>
      <c r="AY212" s="19" t="s">
        <v>204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82</v>
      </c>
      <c r="BK212" s="219">
        <f>ROUND(I212*H212,2)</f>
        <v>0</v>
      </c>
      <c r="BL212" s="19" t="s">
        <v>211</v>
      </c>
      <c r="BM212" s="218" t="s">
        <v>755</v>
      </c>
    </row>
    <row r="213" s="2" customFormat="1">
      <c r="A213" s="40"/>
      <c r="B213" s="41"/>
      <c r="C213" s="42"/>
      <c r="D213" s="220" t="s">
        <v>213</v>
      </c>
      <c r="E213" s="42"/>
      <c r="F213" s="221" t="s">
        <v>756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213</v>
      </c>
      <c r="AU213" s="19" t="s">
        <v>84</v>
      </c>
    </row>
    <row r="214" s="2" customFormat="1">
      <c r="A214" s="40"/>
      <c r="B214" s="41"/>
      <c r="C214" s="42"/>
      <c r="D214" s="225" t="s">
        <v>215</v>
      </c>
      <c r="E214" s="42"/>
      <c r="F214" s="226" t="s">
        <v>757</v>
      </c>
      <c r="G214" s="42"/>
      <c r="H214" s="42"/>
      <c r="I214" s="222"/>
      <c r="J214" s="42"/>
      <c r="K214" s="42"/>
      <c r="L214" s="46"/>
      <c r="M214" s="223"/>
      <c r="N214" s="224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215</v>
      </c>
      <c r="AU214" s="19" t="s">
        <v>84</v>
      </c>
    </row>
    <row r="215" s="13" customFormat="1">
      <c r="A215" s="13"/>
      <c r="B215" s="227"/>
      <c r="C215" s="228"/>
      <c r="D215" s="220" t="s">
        <v>217</v>
      </c>
      <c r="E215" s="229" t="s">
        <v>19</v>
      </c>
      <c r="F215" s="230" t="s">
        <v>758</v>
      </c>
      <c r="G215" s="228"/>
      <c r="H215" s="229" t="s">
        <v>19</v>
      </c>
      <c r="I215" s="231"/>
      <c r="J215" s="228"/>
      <c r="K215" s="228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217</v>
      </c>
      <c r="AU215" s="236" t="s">
        <v>84</v>
      </c>
      <c r="AV215" s="13" t="s">
        <v>82</v>
      </c>
      <c r="AW215" s="13" t="s">
        <v>35</v>
      </c>
      <c r="AX215" s="13" t="s">
        <v>74</v>
      </c>
      <c r="AY215" s="236" t="s">
        <v>204</v>
      </c>
    </row>
    <row r="216" s="14" customFormat="1">
      <c r="A216" s="14"/>
      <c r="B216" s="237"/>
      <c r="C216" s="238"/>
      <c r="D216" s="220" t="s">
        <v>217</v>
      </c>
      <c r="E216" s="239" t="s">
        <v>19</v>
      </c>
      <c r="F216" s="240" t="s">
        <v>242</v>
      </c>
      <c r="G216" s="238"/>
      <c r="H216" s="241">
        <v>6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217</v>
      </c>
      <c r="AU216" s="247" t="s">
        <v>84</v>
      </c>
      <c r="AV216" s="14" t="s">
        <v>84</v>
      </c>
      <c r="AW216" s="14" t="s">
        <v>35</v>
      </c>
      <c r="AX216" s="14" t="s">
        <v>82</v>
      </c>
      <c r="AY216" s="247" t="s">
        <v>204</v>
      </c>
    </row>
    <row r="217" s="2" customFormat="1" ht="16.5" customHeight="1">
      <c r="A217" s="40"/>
      <c r="B217" s="41"/>
      <c r="C217" s="207" t="s">
        <v>367</v>
      </c>
      <c r="D217" s="207" t="s">
        <v>206</v>
      </c>
      <c r="E217" s="208" t="s">
        <v>759</v>
      </c>
      <c r="F217" s="209" t="s">
        <v>760</v>
      </c>
      <c r="G217" s="210" t="s">
        <v>222</v>
      </c>
      <c r="H217" s="211">
        <v>110.871</v>
      </c>
      <c r="I217" s="212"/>
      <c r="J217" s="213">
        <f>ROUND(I217*H217,2)</f>
        <v>0</v>
      </c>
      <c r="K217" s="209" t="s">
        <v>210</v>
      </c>
      <c r="L217" s="46"/>
      <c r="M217" s="214" t="s">
        <v>19</v>
      </c>
      <c r="N217" s="215" t="s">
        <v>45</v>
      </c>
      <c r="O217" s="86"/>
      <c r="P217" s="216">
        <f>O217*H217</f>
        <v>0</v>
      </c>
      <c r="Q217" s="216">
        <v>9.4500000000000007E-05</v>
      </c>
      <c r="R217" s="216">
        <f>Q217*H217</f>
        <v>0.0104773095</v>
      </c>
      <c r="S217" s="216">
        <v>0</v>
      </c>
      <c r="T217" s="21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8" t="s">
        <v>211</v>
      </c>
      <c r="AT217" s="218" t="s">
        <v>206</v>
      </c>
      <c r="AU217" s="218" t="s">
        <v>84</v>
      </c>
      <c r="AY217" s="19" t="s">
        <v>204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9" t="s">
        <v>82</v>
      </c>
      <c r="BK217" s="219">
        <f>ROUND(I217*H217,2)</f>
        <v>0</v>
      </c>
      <c r="BL217" s="19" t="s">
        <v>211</v>
      </c>
      <c r="BM217" s="218" t="s">
        <v>761</v>
      </c>
    </row>
    <row r="218" s="2" customFormat="1">
      <c r="A218" s="40"/>
      <c r="B218" s="41"/>
      <c r="C218" s="42"/>
      <c r="D218" s="220" t="s">
        <v>213</v>
      </c>
      <c r="E218" s="42"/>
      <c r="F218" s="221" t="s">
        <v>762</v>
      </c>
      <c r="G218" s="42"/>
      <c r="H218" s="42"/>
      <c r="I218" s="222"/>
      <c r="J218" s="42"/>
      <c r="K218" s="42"/>
      <c r="L218" s="46"/>
      <c r="M218" s="223"/>
      <c r="N218" s="224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213</v>
      </c>
      <c r="AU218" s="19" t="s">
        <v>84</v>
      </c>
    </row>
    <row r="219" s="2" customFormat="1">
      <c r="A219" s="40"/>
      <c r="B219" s="41"/>
      <c r="C219" s="42"/>
      <c r="D219" s="225" t="s">
        <v>215</v>
      </c>
      <c r="E219" s="42"/>
      <c r="F219" s="226" t="s">
        <v>763</v>
      </c>
      <c r="G219" s="42"/>
      <c r="H219" s="42"/>
      <c r="I219" s="222"/>
      <c r="J219" s="42"/>
      <c r="K219" s="42"/>
      <c r="L219" s="46"/>
      <c r="M219" s="223"/>
      <c r="N219" s="224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215</v>
      </c>
      <c r="AU219" s="19" t="s">
        <v>84</v>
      </c>
    </row>
    <row r="220" s="13" customFormat="1">
      <c r="A220" s="13"/>
      <c r="B220" s="227"/>
      <c r="C220" s="228"/>
      <c r="D220" s="220" t="s">
        <v>217</v>
      </c>
      <c r="E220" s="229" t="s">
        <v>19</v>
      </c>
      <c r="F220" s="230" t="s">
        <v>218</v>
      </c>
      <c r="G220" s="228"/>
      <c r="H220" s="229" t="s">
        <v>19</v>
      </c>
      <c r="I220" s="231"/>
      <c r="J220" s="228"/>
      <c r="K220" s="228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217</v>
      </c>
      <c r="AU220" s="236" t="s">
        <v>84</v>
      </c>
      <c r="AV220" s="13" t="s">
        <v>82</v>
      </c>
      <c r="AW220" s="13" t="s">
        <v>35</v>
      </c>
      <c r="AX220" s="13" t="s">
        <v>74</v>
      </c>
      <c r="AY220" s="236" t="s">
        <v>204</v>
      </c>
    </row>
    <row r="221" s="13" customFormat="1">
      <c r="A221" s="13"/>
      <c r="B221" s="227"/>
      <c r="C221" s="228"/>
      <c r="D221" s="220" t="s">
        <v>217</v>
      </c>
      <c r="E221" s="229" t="s">
        <v>19</v>
      </c>
      <c r="F221" s="230" t="s">
        <v>747</v>
      </c>
      <c r="G221" s="228"/>
      <c r="H221" s="229" t="s">
        <v>19</v>
      </c>
      <c r="I221" s="231"/>
      <c r="J221" s="228"/>
      <c r="K221" s="228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217</v>
      </c>
      <c r="AU221" s="236" t="s">
        <v>84</v>
      </c>
      <c r="AV221" s="13" t="s">
        <v>82</v>
      </c>
      <c r="AW221" s="13" t="s">
        <v>35</v>
      </c>
      <c r="AX221" s="13" t="s">
        <v>74</v>
      </c>
      <c r="AY221" s="236" t="s">
        <v>204</v>
      </c>
    </row>
    <row r="222" s="14" customFormat="1">
      <c r="A222" s="14"/>
      <c r="B222" s="237"/>
      <c r="C222" s="238"/>
      <c r="D222" s="220" t="s">
        <v>217</v>
      </c>
      <c r="E222" s="239" t="s">
        <v>19</v>
      </c>
      <c r="F222" s="240" t="s">
        <v>140</v>
      </c>
      <c r="G222" s="238"/>
      <c r="H222" s="241">
        <v>110.871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217</v>
      </c>
      <c r="AU222" s="247" t="s">
        <v>84</v>
      </c>
      <c r="AV222" s="14" t="s">
        <v>84</v>
      </c>
      <c r="AW222" s="14" t="s">
        <v>35</v>
      </c>
      <c r="AX222" s="14" t="s">
        <v>82</v>
      </c>
      <c r="AY222" s="247" t="s">
        <v>204</v>
      </c>
    </row>
    <row r="223" s="12" customFormat="1" ht="22.8" customHeight="1">
      <c r="A223" s="12"/>
      <c r="B223" s="191"/>
      <c r="C223" s="192"/>
      <c r="D223" s="193" t="s">
        <v>73</v>
      </c>
      <c r="E223" s="205" t="s">
        <v>262</v>
      </c>
      <c r="F223" s="205" t="s">
        <v>433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SUM(P224:P229)</f>
        <v>0</v>
      </c>
      <c r="Q223" s="199"/>
      <c r="R223" s="200">
        <f>SUM(R224:R229)</f>
        <v>1.9253800000000001</v>
      </c>
      <c r="S223" s="199"/>
      <c r="T223" s="201">
        <f>SUM(T224:T229)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82</v>
      </c>
      <c r="AT223" s="203" t="s">
        <v>73</v>
      </c>
      <c r="AU223" s="203" t="s">
        <v>82</v>
      </c>
      <c r="AY223" s="202" t="s">
        <v>204</v>
      </c>
      <c r="BK223" s="204">
        <f>SUM(BK224:BK229)</f>
        <v>0</v>
      </c>
    </row>
    <row r="224" s="2" customFormat="1" ht="21.75" customHeight="1">
      <c r="A224" s="40"/>
      <c r="B224" s="41"/>
      <c r="C224" s="207" t="s">
        <v>450</v>
      </c>
      <c r="D224" s="207" t="s">
        <v>206</v>
      </c>
      <c r="E224" s="208" t="s">
        <v>764</v>
      </c>
      <c r="F224" s="209" t="s">
        <v>765</v>
      </c>
      <c r="G224" s="210" t="s">
        <v>222</v>
      </c>
      <c r="H224" s="211">
        <v>6</v>
      </c>
      <c r="I224" s="212"/>
      <c r="J224" s="213">
        <f>ROUND(I224*H224,2)</f>
        <v>0</v>
      </c>
      <c r="K224" s="209" t="s">
        <v>210</v>
      </c>
      <c r="L224" s="46"/>
      <c r="M224" s="214" t="s">
        <v>19</v>
      </c>
      <c r="N224" s="215" t="s">
        <v>45</v>
      </c>
      <c r="O224" s="86"/>
      <c r="P224" s="216">
        <f>O224*H224</f>
        <v>0</v>
      </c>
      <c r="Q224" s="216">
        <v>0.30618000000000001</v>
      </c>
      <c r="R224" s="216">
        <f>Q224*H224</f>
        <v>1.8370800000000001</v>
      </c>
      <c r="S224" s="216">
        <v>0</v>
      </c>
      <c r="T224" s="217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8" t="s">
        <v>211</v>
      </c>
      <c r="AT224" s="218" t="s">
        <v>206</v>
      </c>
      <c r="AU224" s="218" t="s">
        <v>84</v>
      </c>
      <c r="AY224" s="19" t="s">
        <v>204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9" t="s">
        <v>82</v>
      </c>
      <c r="BK224" s="219">
        <f>ROUND(I224*H224,2)</f>
        <v>0</v>
      </c>
      <c r="BL224" s="19" t="s">
        <v>211</v>
      </c>
      <c r="BM224" s="218" t="s">
        <v>766</v>
      </c>
    </row>
    <row r="225" s="2" customFormat="1">
      <c r="A225" s="40"/>
      <c r="B225" s="41"/>
      <c r="C225" s="42"/>
      <c r="D225" s="220" t="s">
        <v>213</v>
      </c>
      <c r="E225" s="42"/>
      <c r="F225" s="221" t="s">
        <v>767</v>
      </c>
      <c r="G225" s="42"/>
      <c r="H225" s="42"/>
      <c r="I225" s="222"/>
      <c r="J225" s="42"/>
      <c r="K225" s="42"/>
      <c r="L225" s="46"/>
      <c r="M225" s="223"/>
      <c r="N225" s="224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213</v>
      </c>
      <c r="AU225" s="19" t="s">
        <v>84</v>
      </c>
    </row>
    <row r="226" s="2" customFormat="1">
      <c r="A226" s="40"/>
      <c r="B226" s="41"/>
      <c r="C226" s="42"/>
      <c r="D226" s="225" t="s">
        <v>215</v>
      </c>
      <c r="E226" s="42"/>
      <c r="F226" s="226" t="s">
        <v>768</v>
      </c>
      <c r="G226" s="42"/>
      <c r="H226" s="42"/>
      <c r="I226" s="222"/>
      <c r="J226" s="42"/>
      <c r="K226" s="42"/>
      <c r="L226" s="46"/>
      <c r="M226" s="223"/>
      <c r="N226" s="224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215</v>
      </c>
      <c r="AU226" s="19" t="s">
        <v>84</v>
      </c>
    </row>
    <row r="227" s="2" customFormat="1" ht="24.15" customHeight="1">
      <c r="A227" s="40"/>
      <c r="B227" s="41"/>
      <c r="C227" s="207" t="s">
        <v>454</v>
      </c>
      <c r="D227" s="207" t="s">
        <v>206</v>
      </c>
      <c r="E227" s="208" t="s">
        <v>769</v>
      </c>
      <c r="F227" s="209" t="s">
        <v>770</v>
      </c>
      <c r="G227" s="210" t="s">
        <v>299</v>
      </c>
      <c r="H227" s="211">
        <v>2</v>
      </c>
      <c r="I227" s="212"/>
      <c r="J227" s="213">
        <f>ROUND(I227*H227,2)</f>
        <v>0</v>
      </c>
      <c r="K227" s="209" t="s">
        <v>210</v>
      </c>
      <c r="L227" s="46"/>
      <c r="M227" s="214" t="s">
        <v>19</v>
      </c>
      <c r="N227" s="215" t="s">
        <v>45</v>
      </c>
      <c r="O227" s="86"/>
      <c r="P227" s="216">
        <f>O227*H227</f>
        <v>0</v>
      </c>
      <c r="Q227" s="216">
        <v>0.044150000000000002</v>
      </c>
      <c r="R227" s="216">
        <f>Q227*H227</f>
        <v>0.088300000000000003</v>
      </c>
      <c r="S227" s="216">
        <v>0</v>
      </c>
      <c r="T227" s="21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8" t="s">
        <v>211</v>
      </c>
      <c r="AT227" s="218" t="s">
        <v>206</v>
      </c>
      <c r="AU227" s="218" t="s">
        <v>84</v>
      </c>
      <c r="AY227" s="19" t="s">
        <v>204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82</v>
      </c>
      <c r="BK227" s="219">
        <f>ROUND(I227*H227,2)</f>
        <v>0</v>
      </c>
      <c r="BL227" s="19" t="s">
        <v>211</v>
      </c>
      <c r="BM227" s="218" t="s">
        <v>771</v>
      </c>
    </row>
    <row r="228" s="2" customFormat="1">
      <c r="A228" s="40"/>
      <c r="B228" s="41"/>
      <c r="C228" s="42"/>
      <c r="D228" s="220" t="s">
        <v>213</v>
      </c>
      <c r="E228" s="42"/>
      <c r="F228" s="221" t="s">
        <v>772</v>
      </c>
      <c r="G228" s="42"/>
      <c r="H228" s="42"/>
      <c r="I228" s="222"/>
      <c r="J228" s="42"/>
      <c r="K228" s="42"/>
      <c r="L228" s="46"/>
      <c r="M228" s="223"/>
      <c r="N228" s="224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213</v>
      </c>
      <c r="AU228" s="19" t="s">
        <v>84</v>
      </c>
    </row>
    <row r="229" s="2" customFormat="1">
      <c r="A229" s="40"/>
      <c r="B229" s="41"/>
      <c r="C229" s="42"/>
      <c r="D229" s="225" t="s">
        <v>215</v>
      </c>
      <c r="E229" s="42"/>
      <c r="F229" s="226" t="s">
        <v>773</v>
      </c>
      <c r="G229" s="42"/>
      <c r="H229" s="42"/>
      <c r="I229" s="222"/>
      <c r="J229" s="42"/>
      <c r="K229" s="42"/>
      <c r="L229" s="46"/>
      <c r="M229" s="223"/>
      <c r="N229" s="224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215</v>
      </c>
      <c r="AU229" s="19" t="s">
        <v>84</v>
      </c>
    </row>
    <row r="230" s="12" customFormat="1" ht="22.8" customHeight="1">
      <c r="A230" s="12"/>
      <c r="B230" s="191"/>
      <c r="C230" s="192"/>
      <c r="D230" s="193" t="s">
        <v>73</v>
      </c>
      <c r="E230" s="205" t="s">
        <v>538</v>
      </c>
      <c r="F230" s="205" t="s">
        <v>539</v>
      </c>
      <c r="G230" s="192"/>
      <c r="H230" s="192"/>
      <c r="I230" s="195"/>
      <c r="J230" s="206">
        <f>BK230</f>
        <v>0</v>
      </c>
      <c r="K230" s="192"/>
      <c r="L230" s="197"/>
      <c r="M230" s="198"/>
      <c r="N230" s="199"/>
      <c r="O230" s="199"/>
      <c r="P230" s="200">
        <f>SUM(P231:P234)</f>
        <v>0</v>
      </c>
      <c r="Q230" s="199"/>
      <c r="R230" s="200">
        <f>SUM(R231:R234)</f>
        <v>0</v>
      </c>
      <c r="S230" s="199"/>
      <c r="T230" s="201">
        <f>SUM(T231:T234)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2" t="s">
        <v>82</v>
      </c>
      <c r="AT230" s="203" t="s">
        <v>73</v>
      </c>
      <c r="AU230" s="203" t="s">
        <v>82</v>
      </c>
      <c r="AY230" s="202" t="s">
        <v>204</v>
      </c>
      <c r="BK230" s="204">
        <f>SUM(BK231:BK234)</f>
        <v>0</v>
      </c>
    </row>
    <row r="231" s="2" customFormat="1" ht="21.75" customHeight="1">
      <c r="A231" s="40"/>
      <c r="B231" s="41"/>
      <c r="C231" s="207" t="s">
        <v>373</v>
      </c>
      <c r="D231" s="207" t="s">
        <v>206</v>
      </c>
      <c r="E231" s="208" t="s">
        <v>774</v>
      </c>
      <c r="F231" s="209" t="s">
        <v>775</v>
      </c>
      <c r="G231" s="210" t="s">
        <v>236</v>
      </c>
      <c r="H231" s="211">
        <v>105.548</v>
      </c>
      <c r="I231" s="212"/>
      <c r="J231" s="213">
        <f>ROUND(I231*H231,2)</f>
        <v>0</v>
      </c>
      <c r="K231" s="209" t="s">
        <v>284</v>
      </c>
      <c r="L231" s="46"/>
      <c r="M231" s="214" t="s">
        <v>19</v>
      </c>
      <c r="N231" s="215" t="s">
        <v>45</v>
      </c>
      <c r="O231" s="86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8" t="s">
        <v>211</v>
      </c>
      <c r="AT231" s="218" t="s">
        <v>206</v>
      </c>
      <c r="AU231" s="218" t="s">
        <v>84</v>
      </c>
      <c r="AY231" s="19" t="s">
        <v>204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9" t="s">
        <v>82</v>
      </c>
      <c r="BK231" s="219">
        <f>ROUND(I231*H231,2)</f>
        <v>0</v>
      </c>
      <c r="BL231" s="19" t="s">
        <v>211</v>
      </c>
      <c r="BM231" s="218" t="s">
        <v>776</v>
      </c>
    </row>
    <row r="232" s="2" customFormat="1">
      <c r="A232" s="40"/>
      <c r="B232" s="41"/>
      <c r="C232" s="42"/>
      <c r="D232" s="220" t="s">
        <v>213</v>
      </c>
      <c r="E232" s="42"/>
      <c r="F232" s="221" t="s">
        <v>775</v>
      </c>
      <c r="G232" s="42"/>
      <c r="H232" s="42"/>
      <c r="I232" s="222"/>
      <c r="J232" s="42"/>
      <c r="K232" s="42"/>
      <c r="L232" s="46"/>
      <c r="M232" s="223"/>
      <c r="N232" s="224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213</v>
      </c>
      <c r="AU232" s="19" t="s">
        <v>84</v>
      </c>
    </row>
    <row r="233" s="14" customFormat="1">
      <c r="A233" s="14"/>
      <c r="B233" s="237"/>
      <c r="C233" s="238"/>
      <c r="D233" s="220" t="s">
        <v>217</v>
      </c>
      <c r="E233" s="239" t="s">
        <v>19</v>
      </c>
      <c r="F233" s="240" t="s">
        <v>777</v>
      </c>
      <c r="G233" s="238"/>
      <c r="H233" s="241">
        <v>62.087000000000003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217</v>
      </c>
      <c r="AU233" s="247" t="s">
        <v>84</v>
      </c>
      <c r="AV233" s="14" t="s">
        <v>84</v>
      </c>
      <c r="AW233" s="14" t="s">
        <v>35</v>
      </c>
      <c r="AX233" s="14" t="s">
        <v>82</v>
      </c>
      <c r="AY233" s="247" t="s">
        <v>204</v>
      </c>
    </row>
    <row r="234" s="14" customFormat="1">
      <c r="A234" s="14"/>
      <c r="B234" s="237"/>
      <c r="C234" s="238"/>
      <c r="D234" s="220" t="s">
        <v>217</v>
      </c>
      <c r="E234" s="238"/>
      <c r="F234" s="240" t="s">
        <v>778</v>
      </c>
      <c r="G234" s="238"/>
      <c r="H234" s="241">
        <v>105.548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217</v>
      </c>
      <c r="AU234" s="247" t="s">
        <v>84</v>
      </c>
      <c r="AV234" s="14" t="s">
        <v>84</v>
      </c>
      <c r="AW234" s="14" t="s">
        <v>4</v>
      </c>
      <c r="AX234" s="14" t="s">
        <v>82</v>
      </c>
      <c r="AY234" s="247" t="s">
        <v>204</v>
      </c>
    </row>
    <row r="235" s="12" customFormat="1" ht="22.8" customHeight="1">
      <c r="A235" s="12"/>
      <c r="B235" s="191"/>
      <c r="C235" s="192"/>
      <c r="D235" s="193" t="s">
        <v>73</v>
      </c>
      <c r="E235" s="205" t="s">
        <v>556</v>
      </c>
      <c r="F235" s="205" t="s">
        <v>557</v>
      </c>
      <c r="G235" s="192"/>
      <c r="H235" s="192"/>
      <c r="I235" s="195"/>
      <c r="J235" s="206">
        <f>BK235</f>
        <v>0</v>
      </c>
      <c r="K235" s="192"/>
      <c r="L235" s="197"/>
      <c r="M235" s="198"/>
      <c r="N235" s="199"/>
      <c r="O235" s="199"/>
      <c r="P235" s="200">
        <f>SUM(P236:P238)</f>
        <v>0</v>
      </c>
      <c r="Q235" s="199"/>
      <c r="R235" s="200">
        <f>SUM(R236:R238)</f>
        <v>0</v>
      </c>
      <c r="S235" s="199"/>
      <c r="T235" s="201">
        <f>SUM(T236:T238)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2" t="s">
        <v>82</v>
      </c>
      <c r="AT235" s="203" t="s">
        <v>73</v>
      </c>
      <c r="AU235" s="203" t="s">
        <v>82</v>
      </c>
      <c r="AY235" s="202" t="s">
        <v>204</v>
      </c>
      <c r="BK235" s="204">
        <f>SUM(BK236:BK238)</f>
        <v>0</v>
      </c>
    </row>
    <row r="236" s="2" customFormat="1" ht="16.5" customHeight="1">
      <c r="A236" s="40"/>
      <c r="B236" s="41"/>
      <c r="C236" s="207" t="s">
        <v>379</v>
      </c>
      <c r="D236" s="207" t="s">
        <v>206</v>
      </c>
      <c r="E236" s="208" t="s">
        <v>779</v>
      </c>
      <c r="F236" s="209" t="s">
        <v>780</v>
      </c>
      <c r="G236" s="210" t="s">
        <v>266</v>
      </c>
      <c r="H236" s="211">
        <v>19.870000000000001</v>
      </c>
      <c r="I236" s="212"/>
      <c r="J236" s="213">
        <f>ROUND(I236*H236,2)</f>
        <v>0</v>
      </c>
      <c r="K236" s="209" t="s">
        <v>210</v>
      </c>
      <c r="L236" s="46"/>
      <c r="M236" s="214" t="s">
        <v>19</v>
      </c>
      <c r="N236" s="215" t="s">
        <v>45</v>
      </c>
      <c r="O236" s="86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8" t="s">
        <v>211</v>
      </c>
      <c r="AT236" s="218" t="s">
        <v>206</v>
      </c>
      <c r="AU236" s="218" t="s">
        <v>84</v>
      </c>
      <c r="AY236" s="19" t="s">
        <v>204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19" t="s">
        <v>82</v>
      </c>
      <c r="BK236" s="219">
        <f>ROUND(I236*H236,2)</f>
        <v>0</v>
      </c>
      <c r="BL236" s="19" t="s">
        <v>211</v>
      </c>
      <c r="BM236" s="218" t="s">
        <v>781</v>
      </c>
    </row>
    <row r="237" s="2" customFormat="1">
      <c r="A237" s="40"/>
      <c r="B237" s="41"/>
      <c r="C237" s="42"/>
      <c r="D237" s="220" t="s">
        <v>213</v>
      </c>
      <c r="E237" s="42"/>
      <c r="F237" s="221" t="s">
        <v>782</v>
      </c>
      <c r="G237" s="42"/>
      <c r="H237" s="42"/>
      <c r="I237" s="222"/>
      <c r="J237" s="42"/>
      <c r="K237" s="42"/>
      <c r="L237" s="46"/>
      <c r="M237" s="223"/>
      <c r="N237" s="224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213</v>
      </c>
      <c r="AU237" s="19" t="s">
        <v>84</v>
      </c>
    </row>
    <row r="238" s="2" customFormat="1">
      <c r="A238" s="40"/>
      <c r="B238" s="41"/>
      <c r="C238" s="42"/>
      <c r="D238" s="225" t="s">
        <v>215</v>
      </c>
      <c r="E238" s="42"/>
      <c r="F238" s="226" t="s">
        <v>783</v>
      </c>
      <c r="G238" s="42"/>
      <c r="H238" s="42"/>
      <c r="I238" s="222"/>
      <c r="J238" s="42"/>
      <c r="K238" s="42"/>
      <c r="L238" s="46"/>
      <c r="M238" s="223"/>
      <c r="N238" s="224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215</v>
      </c>
      <c r="AU238" s="19" t="s">
        <v>84</v>
      </c>
    </row>
    <row r="239" s="12" customFormat="1" ht="25.92" customHeight="1">
      <c r="A239" s="12"/>
      <c r="B239" s="191"/>
      <c r="C239" s="192"/>
      <c r="D239" s="193" t="s">
        <v>73</v>
      </c>
      <c r="E239" s="194" t="s">
        <v>263</v>
      </c>
      <c r="F239" s="194" t="s">
        <v>784</v>
      </c>
      <c r="G239" s="192"/>
      <c r="H239" s="192"/>
      <c r="I239" s="195"/>
      <c r="J239" s="196">
        <f>BK239</f>
        <v>0</v>
      </c>
      <c r="K239" s="192"/>
      <c r="L239" s="197"/>
      <c r="M239" s="198"/>
      <c r="N239" s="199"/>
      <c r="O239" s="199"/>
      <c r="P239" s="200">
        <f>P240+P263</f>
        <v>0</v>
      </c>
      <c r="Q239" s="199"/>
      <c r="R239" s="200">
        <f>R240+R263</f>
        <v>0.0115411</v>
      </c>
      <c r="S239" s="199"/>
      <c r="T239" s="201">
        <f>T240+T263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2" t="s">
        <v>103</v>
      </c>
      <c r="AT239" s="203" t="s">
        <v>73</v>
      </c>
      <c r="AU239" s="203" t="s">
        <v>74</v>
      </c>
      <c r="AY239" s="202" t="s">
        <v>204</v>
      </c>
      <c r="BK239" s="204">
        <f>BK240+BK263</f>
        <v>0</v>
      </c>
    </row>
    <row r="240" s="12" customFormat="1" ht="22.8" customHeight="1">
      <c r="A240" s="12"/>
      <c r="B240" s="191"/>
      <c r="C240" s="192"/>
      <c r="D240" s="193" t="s">
        <v>73</v>
      </c>
      <c r="E240" s="205" t="s">
        <v>785</v>
      </c>
      <c r="F240" s="205" t="s">
        <v>786</v>
      </c>
      <c r="G240" s="192"/>
      <c r="H240" s="192"/>
      <c r="I240" s="195"/>
      <c r="J240" s="206">
        <f>BK240</f>
        <v>0</v>
      </c>
      <c r="K240" s="192"/>
      <c r="L240" s="197"/>
      <c r="M240" s="198"/>
      <c r="N240" s="199"/>
      <c r="O240" s="199"/>
      <c r="P240" s="200">
        <f>SUM(P241:P262)</f>
        <v>0</v>
      </c>
      <c r="Q240" s="199"/>
      <c r="R240" s="200">
        <f>SUM(R241:R262)</f>
        <v>0.01008508</v>
      </c>
      <c r="S240" s="199"/>
      <c r="T240" s="201">
        <f>SUM(T241:T262)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2" t="s">
        <v>103</v>
      </c>
      <c r="AT240" s="203" t="s">
        <v>73</v>
      </c>
      <c r="AU240" s="203" t="s">
        <v>82</v>
      </c>
      <c r="AY240" s="202" t="s">
        <v>204</v>
      </c>
      <c r="BK240" s="204">
        <f>SUM(BK241:BK262)</f>
        <v>0</v>
      </c>
    </row>
    <row r="241" s="2" customFormat="1" ht="16.5" customHeight="1">
      <c r="A241" s="40"/>
      <c r="B241" s="41"/>
      <c r="C241" s="207" t="s">
        <v>385</v>
      </c>
      <c r="D241" s="207" t="s">
        <v>206</v>
      </c>
      <c r="E241" s="208" t="s">
        <v>787</v>
      </c>
      <c r="F241" s="209" t="s">
        <v>788</v>
      </c>
      <c r="G241" s="210" t="s">
        <v>299</v>
      </c>
      <c r="H241" s="211">
        <v>6</v>
      </c>
      <c r="I241" s="212"/>
      <c r="J241" s="213">
        <f>ROUND(I241*H241,2)</f>
        <v>0</v>
      </c>
      <c r="K241" s="209" t="s">
        <v>210</v>
      </c>
      <c r="L241" s="46"/>
      <c r="M241" s="214" t="s">
        <v>19</v>
      </c>
      <c r="N241" s="215" t="s">
        <v>45</v>
      </c>
      <c r="O241" s="86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8" t="s">
        <v>789</v>
      </c>
      <c r="AT241" s="218" t="s">
        <v>206</v>
      </c>
      <c r="AU241" s="218" t="s">
        <v>84</v>
      </c>
      <c r="AY241" s="19" t="s">
        <v>204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19" t="s">
        <v>82</v>
      </c>
      <c r="BK241" s="219">
        <f>ROUND(I241*H241,2)</f>
        <v>0</v>
      </c>
      <c r="BL241" s="19" t="s">
        <v>789</v>
      </c>
      <c r="BM241" s="218" t="s">
        <v>790</v>
      </c>
    </row>
    <row r="242" s="2" customFormat="1">
      <c r="A242" s="40"/>
      <c r="B242" s="41"/>
      <c r="C242" s="42"/>
      <c r="D242" s="220" t="s">
        <v>213</v>
      </c>
      <c r="E242" s="42"/>
      <c r="F242" s="221" t="s">
        <v>791</v>
      </c>
      <c r="G242" s="42"/>
      <c r="H242" s="42"/>
      <c r="I242" s="222"/>
      <c r="J242" s="42"/>
      <c r="K242" s="42"/>
      <c r="L242" s="46"/>
      <c r="M242" s="223"/>
      <c r="N242" s="224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213</v>
      </c>
      <c r="AU242" s="19" t="s">
        <v>84</v>
      </c>
    </row>
    <row r="243" s="2" customFormat="1">
      <c r="A243" s="40"/>
      <c r="B243" s="41"/>
      <c r="C243" s="42"/>
      <c r="D243" s="225" t="s">
        <v>215</v>
      </c>
      <c r="E243" s="42"/>
      <c r="F243" s="226" t="s">
        <v>792</v>
      </c>
      <c r="G243" s="42"/>
      <c r="H243" s="42"/>
      <c r="I243" s="222"/>
      <c r="J243" s="42"/>
      <c r="K243" s="42"/>
      <c r="L243" s="46"/>
      <c r="M243" s="223"/>
      <c r="N243" s="224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215</v>
      </c>
      <c r="AU243" s="19" t="s">
        <v>84</v>
      </c>
    </row>
    <row r="244" s="2" customFormat="1" ht="16.5" customHeight="1">
      <c r="A244" s="40"/>
      <c r="B244" s="41"/>
      <c r="C244" s="207" t="s">
        <v>392</v>
      </c>
      <c r="D244" s="207" t="s">
        <v>206</v>
      </c>
      <c r="E244" s="208" t="s">
        <v>793</v>
      </c>
      <c r="F244" s="209" t="s">
        <v>794</v>
      </c>
      <c r="G244" s="210" t="s">
        <v>299</v>
      </c>
      <c r="H244" s="211">
        <v>1</v>
      </c>
      <c r="I244" s="212"/>
      <c r="J244" s="213">
        <f>ROUND(I244*H244,2)</f>
        <v>0</v>
      </c>
      <c r="K244" s="209" t="s">
        <v>210</v>
      </c>
      <c r="L244" s="46"/>
      <c r="M244" s="214" t="s">
        <v>19</v>
      </c>
      <c r="N244" s="215" t="s">
        <v>45</v>
      </c>
      <c r="O244" s="86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8" t="s">
        <v>789</v>
      </c>
      <c r="AT244" s="218" t="s">
        <v>206</v>
      </c>
      <c r="AU244" s="218" t="s">
        <v>84</v>
      </c>
      <c r="AY244" s="19" t="s">
        <v>204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19" t="s">
        <v>82</v>
      </c>
      <c r="BK244" s="219">
        <f>ROUND(I244*H244,2)</f>
        <v>0</v>
      </c>
      <c r="BL244" s="19" t="s">
        <v>789</v>
      </c>
      <c r="BM244" s="218" t="s">
        <v>795</v>
      </c>
    </row>
    <row r="245" s="2" customFormat="1">
      <c r="A245" s="40"/>
      <c r="B245" s="41"/>
      <c r="C245" s="42"/>
      <c r="D245" s="220" t="s">
        <v>213</v>
      </c>
      <c r="E245" s="42"/>
      <c r="F245" s="221" t="s">
        <v>796</v>
      </c>
      <c r="G245" s="42"/>
      <c r="H245" s="42"/>
      <c r="I245" s="222"/>
      <c r="J245" s="42"/>
      <c r="K245" s="42"/>
      <c r="L245" s="46"/>
      <c r="M245" s="223"/>
      <c r="N245" s="224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213</v>
      </c>
      <c r="AU245" s="19" t="s">
        <v>84</v>
      </c>
    </row>
    <row r="246" s="2" customFormat="1">
      <c r="A246" s="40"/>
      <c r="B246" s="41"/>
      <c r="C246" s="42"/>
      <c r="D246" s="225" t="s">
        <v>215</v>
      </c>
      <c r="E246" s="42"/>
      <c r="F246" s="226" t="s">
        <v>797</v>
      </c>
      <c r="G246" s="42"/>
      <c r="H246" s="42"/>
      <c r="I246" s="222"/>
      <c r="J246" s="42"/>
      <c r="K246" s="42"/>
      <c r="L246" s="46"/>
      <c r="M246" s="223"/>
      <c r="N246" s="224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215</v>
      </c>
      <c r="AU246" s="19" t="s">
        <v>84</v>
      </c>
    </row>
    <row r="247" s="2" customFormat="1" ht="16.5" customHeight="1">
      <c r="A247" s="40"/>
      <c r="B247" s="41"/>
      <c r="C247" s="248" t="s">
        <v>397</v>
      </c>
      <c r="D247" s="248" t="s">
        <v>263</v>
      </c>
      <c r="E247" s="249" t="s">
        <v>798</v>
      </c>
      <c r="F247" s="250" t="s">
        <v>799</v>
      </c>
      <c r="G247" s="251" t="s">
        <v>299</v>
      </c>
      <c r="H247" s="252">
        <v>1</v>
      </c>
      <c r="I247" s="253"/>
      <c r="J247" s="254">
        <f>ROUND(I247*H247,2)</f>
        <v>0</v>
      </c>
      <c r="K247" s="250" t="s">
        <v>210</v>
      </c>
      <c r="L247" s="255"/>
      <c r="M247" s="256" t="s">
        <v>19</v>
      </c>
      <c r="N247" s="257" t="s">
        <v>45</v>
      </c>
      <c r="O247" s="86"/>
      <c r="P247" s="216">
        <f>O247*H247</f>
        <v>0</v>
      </c>
      <c r="Q247" s="216">
        <v>0.00040000000000000002</v>
      </c>
      <c r="R247" s="216">
        <f>Q247*H247</f>
        <v>0.00040000000000000002</v>
      </c>
      <c r="S247" s="216">
        <v>0</v>
      </c>
      <c r="T247" s="21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8" t="s">
        <v>800</v>
      </c>
      <c r="AT247" s="218" t="s">
        <v>263</v>
      </c>
      <c r="AU247" s="218" t="s">
        <v>84</v>
      </c>
      <c r="AY247" s="19" t="s">
        <v>204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9" t="s">
        <v>82</v>
      </c>
      <c r="BK247" s="219">
        <f>ROUND(I247*H247,2)</f>
        <v>0</v>
      </c>
      <c r="BL247" s="19" t="s">
        <v>789</v>
      </c>
      <c r="BM247" s="218" t="s">
        <v>801</v>
      </c>
    </row>
    <row r="248" s="2" customFormat="1">
      <c r="A248" s="40"/>
      <c r="B248" s="41"/>
      <c r="C248" s="42"/>
      <c r="D248" s="220" t="s">
        <v>213</v>
      </c>
      <c r="E248" s="42"/>
      <c r="F248" s="221" t="s">
        <v>799</v>
      </c>
      <c r="G248" s="42"/>
      <c r="H248" s="42"/>
      <c r="I248" s="222"/>
      <c r="J248" s="42"/>
      <c r="K248" s="42"/>
      <c r="L248" s="46"/>
      <c r="M248" s="223"/>
      <c r="N248" s="224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213</v>
      </c>
      <c r="AU248" s="19" t="s">
        <v>84</v>
      </c>
    </row>
    <row r="249" s="2" customFormat="1" ht="24.15" customHeight="1">
      <c r="A249" s="40"/>
      <c r="B249" s="41"/>
      <c r="C249" s="207" t="s">
        <v>404</v>
      </c>
      <c r="D249" s="207" t="s">
        <v>206</v>
      </c>
      <c r="E249" s="208" t="s">
        <v>802</v>
      </c>
      <c r="F249" s="209" t="s">
        <v>803</v>
      </c>
      <c r="G249" s="210" t="s">
        <v>222</v>
      </c>
      <c r="H249" s="211">
        <v>24.266999999999999</v>
      </c>
      <c r="I249" s="212"/>
      <c r="J249" s="213">
        <f>ROUND(I249*H249,2)</f>
        <v>0</v>
      </c>
      <c r="K249" s="209" t="s">
        <v>210</v>
      </c>
      <c r="L249" s="46"/>
      <c r="M249" s="214" t="s">
        <v>19</v>
      </c>
      <c r="N249" s="215" t="s">
        <v>45</v>
      </c>
      <c r="O249" s="86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8" t="s">
        <v>789</v>
      </c>
      <c r="AT249" s="218" t="s">
        <v>206</v>
      </c>
      <c r="AU249" s="218" t="s">
        <v>84</v>
      </c>
      <c r="AY249" s="19" t="s">
        <v>204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9" t="s">
        <v>82</v>
      </c>
      <c r="BK249" s="219">
        <f>ROUND(I249*H249,2)</f>
        <v>0</v>
      </c>
      <c r="BL249" s="19" t="s">
        <v>789</v>
      </c>
      <c r="BM249" s="218" t="s">
        <v>804</v>
      </c>
    </row>
    <row r="250" s="2" customFormat="1">
      <c r="A250" s="40"/>
      <c r="B250" s="41"/>
      <c r="C250" s="42"/>
      <c r="D250" s="220" t="s">
        <v>213</v>
      </c>
      <c r="E250" s="42"/>
      <c r="F250" s="221" t="s">
        <v>805</v>
      </c>
      <c r="G250" s="42"/>
      <c r="H250" s="42"/>
      <c r="I250" s="222"/>
      <c r="J250" s="42"/>
      <c r="K250" s="42"/>
      <c r="L250" s="46"/>
      <c r="M250" s="223"/>
      <c r="N250" s="224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213</v>
      </c>
      <c r="AU250" s="19" t="s">
        <v>84</v>
      </c>
    </row>
    <row r="251" s="2" customFormat="1">
      <c r="A251" s="40"/>
      <c r="B251" s="41"/>
      <c r="C251" s="42"/>
      <c r="D251" s="225" t="s">
        <v>215</v>
      </c>
      <c r="E251" s="42"/>
      <c r="F251" s="226" t="s">
        <v>806</v>
      </c>
      <c r="G251" s="42"/>
      <c r="H251" s="42"/>
      <c r="I251" s="222"/>
      <c r="J251" s="42"/>
      <c r="K251" s="42"/>
      <c r="L251" s="46"/>
      <c r="M251" s="223"/>
      <c r="N251" s="224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215</v>
      </c>
      <c r="AU251" s="19" t="s">
        <v>84</v>
      </c>
    </row>
    <row r="252" s="13" customFormat="1">
      <c r="A252" s="13"/>
      <c r="B252" s="227"/>
      <c r="C252" s="228"/>
      <c r="D252" s="220" t="s">
        <v>217</v>
      </c>
      <c r="E252" s="229" t="s">
        <v>19</v>
      </c>
      <c r="F252" s="230" t="s">
        <v>218</v>
      </c>
      <c r="G252" s="228"/>
      <c r="H252" s="229" t="s">
        <v>19</v>
      </c>
      <c r="I252" s="231"/>
      <c r="J252" s="228"/>
      <c r="K252" s="228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217</v>
      </c>
      <c r="AU252" s="236" t="s">
        <v>84</v>
      </c>
      <c r="AV252" s="13" t="s">
        <v>82</v>
      </c>
      <c r="AW252" s="13" t="s">
        <v>35</v>
      </c>
      <c r="AX252" s="13" t="s">
        <v>74</v>
      </c>
      <c r="AY252" s="236" t="s">
        <v>204</v>
      </c>
    </row>
    <row r="253" s="13" customFormat="1">
      <c r="A253" s="13"/>
      <c r="B253" s="227"/>
      <c r="C253" s="228"/>
      <c r="D253" s="220" t="s">
        <v>217</v>
      </c>
      <c r="E253" s="229" t="s">
        <v>19</v>
      </c>
      <c r="F253" s="230" t="s">
        <v>807</v>
      </c>
      <c r="G253" s="228"/>
      <c r="H253" s="229" t="s">
        <v>19</v>
      </c>
      <c r="I253" s="231"/>
      <c r="J253" s="228"/>
      <c r="K253" s="228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217</v>
      </c>
      <c r="AU253" s="236" t="s">
        <v>84</v>
      </c>
      <c r="AV253" s="13" t="s">
        <v>82</v>
      </c>
      <c r="AW253" s="13" t="s">
        <v>35</v>
      </c>
      <c r="AX253" s="13" t="s">
        <v>74</v>
      </c>
      <c r="AY253" s="236" t="s">
        <v>204</v>
      </c>
    </row>
    <row r="254" s="14" customFormat="1">
      <c r="A254" s="14"/>
      <c r="B254" s="237"/>
      <c r="C254" s="238"/>
      <c r="D254" s="220" t="s">
        <v>217</v>
      </c>
      <c r="E254" s="239" t="s">
        <v>19</v>
      </c>
      <c r="F254" s="240" t="s">
        <v>100</v>
      </c>
      <c r="G254" s="238"/>
      <c r="H254" s="241">
        <v>24.266999999999999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217</v>
      </c>
      <c r="AU254" s="247" t="s">
        <v>84</v>
      </c>
      <c r="AV254" s="14" t="s">
        <v>84</v>
      </c>
      <c r="AW254" s="14" t="s">
        <v>35</v>
      </c>
      <c r="AX254" s="14" t="s">
        <v>82</v>
      </c>
      <c r="AY254" s="247" t="s">
        <v>204</v>
      </c>
    </row>
    <row r="255" s="2" customFormat="1" ht="16.5" customHeight="1">
      <c r="A255" s="40"/>
      <c r="B255" s="41"/>
      <c r="C255" s="248" t="s">
        <v>409</v>
      </c>
      <c r="D255" s="248" t="s">
        <v>263</v>
      </c>
      <c r="E255" s="249" t="s">
        <v>808</v>
      </c>
      <c r="F255" s="250" t="s">
        <v>809</v>
      </c>
      <c r="G255" s="251" t="s">
        <v>222</v>
      </c>
      <c r="H255" s="252">
        <v>26.693999999999999</v>
      </c>
      <c r="I255" s="253"/>
      <c r="J255" s="254">
        <f>ROUND(I255*H255,2)</f>
        <v>0</v>
      </c>
      <c r="K255" s="250" t="s">
        <v>210</v>
      </c>
      <c r="L255" s="255"/>
      <c r="M255" s="256" t="s">
        <v>19</v>
      </c>
      <c r="N255" s="257" t="s">
        <v>45</v>
      </c>
      <c r="O255" s="86"/>
      <c r="P255" s="216">
        <f>O255*H255</f>
        <v>0</v>
      </c>
      <c r="Q255" s="216">
        <v>0.00017000000000000001</v>
      </c>
      <c r="R255" s="216">
        <f>Q255*H255</f>
        <v>0.0045379800000000005</v>
      </c>
      <c r="S255" s="216">
        <v>0</v>
      </c>
      <c r="T255" s="217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8" t="s">
        <v>810</v>
      </c>
      <c r="AT255" s="218" t="s">
        <v>263</v>
      </c>
      <c r="AU255" s="218" t="s">
        <v>84</v>
      </c>
      <c r="AY255" s="19" t="s">
        <v>204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9" t="s">
        <v>82</v>
      </c>
      <c r="BK255" s="219">
        <f>ROUND(I255*H255,2)</f>
        <v>0</v>
      </c>
      <c r="BL255" s="19" t="s">
        <v>810</v>
      </c>
      <c r="BM255" s="218" t="s">
        <v>811</v>
      </c>
    </row>
    <row r="256" s="2" customFormat="1">
      <c r="A256" s="40"/>
      <c r="B256" s="41"/>
      <c r="C256" s="42"/>
      <c r="D256" s="220" t="s">
        <v>213</v>
      </c>
      <c r="E256" s="42"/>
      <c r="F256" s="221" t="s">
        <v>809</v>
      </c>
      <c r="G256" s="42"/>
      <c r="H256" s="42"/>
      <c r="I256" s="222"/>
      <c r="J256" s="42"/>
      <c r="K256" s="42"/>
      <c r="L256" s="46"/>
      <c r="M256" s="223"/>
      <c r="N256" s="224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213</v>
      </c>
      <c r="AU256" s="19" t="s">
        <v>84</v>
      </c>
    </row>
    <row r="257" s="14" customFormat="1">
      <c r="A257" s="14"/>
      <c r="B257" s="237"/>
      <c r="C257" s="238"/>
      <c r="D257" s="220" t="s">
        <v>217</v>
      </c>
      <c r="E257" s="238"/>
      <c r="F257" s="240" t="s">
        <v>812</v>
      </c>
      <c r="G257" s="238"/>
      <c r="H257" s="241">
        <v>26.693999999999999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217</v>
      </c>
      <c r="AU257" s="247" t="s">
        <v>84</v>
      </c>
      <c r="AV257" s="14" t="s">
        <v>84</v>
      </c>
      <c r="AW257" s="14" t="s">
        <v>4</v>
      </c>
      <c r="AX257" s="14" t="s">
        <v>82</v>
      </c>
      <c r="AY257" s="247" t="s">
        <v>204</v>
      </c>
    </row>
    <row r="258" s="2" customFormat="1" ht="16.5" customHeight="1">
      <c r="A258" s="40"/>
      <c r="B258" s="41"/>
      <c r="C258" s="248" t="s">
        <v>413</v>
      </c>
      <c r="D258" s="248" t="s">
        <v>263</v>
      </c>
      <c r="E258" s="249" t="s">
        <v>813</v>
      </c>
      <c r="F258" s="250" t="s">
        <v>814</v>
      </c>
      <c r="G258" s="251" t="s">
        <v>222</v>
      </c>
      <c r="H258" s="252">
        <v>27.09</v>
      </c>
      <c r="I258" s="253"/>
      <c r="J258" s="254">
        <f>ROUND(I258*H258,2)</f>
        <v>0</v>
      </c>
      <c r="K258" s="250" t="s">
        <v>210</v>
      </c>
      <c r="L258" s="255"/>
      <c r="M258" s="256" t="s">
        <v>19</v>
      </c>
      <c r="N258" s="257" t="s">
        <v>45</v>
      </c>
      <c r="O258" s="86"/>
      <c r="P258" s="216">
        <f>O258*H258</f>
        <v>0</v>
      </c>
      <c r="Q258" s="216">
        <v>0.00019000000000000001</v>
      </c>
      <c r="R258" s="216">
        <f>Q258*H258</f>
        <v>0.0051470999999999999</v>
      </c>
      <c r="S258" s="216">
        <v>0</v>
      </c>
      <c r="T258" s="217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8" t="s">
        <v>810</v>
      </c>
      <c r="AT258" s="218" t="s">
        <v>263</v>
      </c>
      <c r="AU258" s="218" t="s">
        <v>84</v>
      </c>
      <c r="AY258" s="19" t="s">
        <v>204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19" t="s">
        <v>82</v>
      </c>
      <c r="BK258" s="219">
        <f>ROUND(I258*H258,2)</f>
        <v>0</v>
      </c>
      <c r="BL258" s="19" t="s">
        <v>810</v>
      </c>
      <c r="BM258" s="218" t="s">
        <v>815</v>
      </c>
    </row>
    <row r="259" s="2" customFormat="1">
      <c r="A259" s="40"/>
      <c r="B259" s="41"/>
      <c r="C259" s="42"/>
      <c r="D259" s="220" t="s">
        <v>213</v>
      </c>
      <c r="E259" s="42"/>
      <c r="F259" s="221" t="s">
        <v>814</v>
      </c>
      <c r="G259" s="42"/>
      <c r="H259" s="42"/>
      <c r="I259" s="222"/>
      <c r="J259" s="42"/>
      <c r="K259" s="42"/>
      <c r="L259" s="46"/>
      <c r="M259" s="223"/>
      <c r="N259" s="224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213</v>
      </c>
      <c r="AU259" s="19" t="s">
        <v>84</v>
      </c>
    </row>
    <row r="260" s="14" customFormat="1">
      <c r="A260" s="14"/>
      <c r="B260" s="237"/>
      <c r="C260" s="238"/>
      <c r="D260" s="220" t="s">
        <v>217</v>
      </c>
      <c r="E260" s="238"/>
      <c r="F260" s="240" t="s">
        <v>816</v>
      </c>
      <c r="G260" s="238"/>
      <c r="H260" s="241">
        <v>27.09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217</v>
      </c>
      <c r="AU260" s="247" t="s">
        <v>84</v>
      </c>
      <c r="AV260" s="14" t="s">
        <v>84</v>
      </c>
      <c r="AW260" s="14" t="s">
        <v>4</v>
      </c>
      <c r="AX260" s="14" t="s">
        <v>82</v>
      </c>
      <c r="AY260" s="247" t="s">
        <v>204</v>
      </c>
    </row>
    <row r="261" s="2" customFormat="1" ht="16.5" customHeight="1">
      <c r="A261" s="40"/>
      <c r="B261" s="41"/>
      <c r="C261" s="207" t="s">
        <v>420</v>
      </c>
      <c r="D261" s="207" t="s">
        <v>206</v>
      </c>
      <c r="E261" s="208" t="s">
        <v>817</v>
      </c>
      <c r="F261" s="209" t="s">
        <v>818</v>
      </c>
      <c r="G261" s="210" t="s">
        <v>734</v>
      </c>
      <c r="H261" s="211">
        <v>1</v>
      </c>
      <c r="I261" s="212"/>
      <c r="J261" s="213">
        <f>ROUND(I261*H261,2)</f>
        <v>0</v>
      </c>
      <c r="K261" s="209" t="s">
        <v>284</v>
      </c>
      <c r="L261" s="46"/>
      <c r="M261" s="214" t="s">
        <v>19</v>
      </c>
      <c r="N261" s="215" t="s">
        <v>45</v>
      </c>
      <c r="O261" s="86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8" t="s">
        <v>789</v>
      </c>
      <c r="AT261" s="218" t="s">
        <v>206</v>
      </c>
      <c r="AU261" s="218" t="s">
        <v>84</v>
      </c>
      <c r="AY261" s="19" t="s">
        <v>204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9" t="s">
        <v>82</v>
      </c>
      <c r="BK261" s="219">
        <f>ROUND(I261*H261,2)</f>
        <v>0</v>
      </c>
      <c r="BL261" s="19" t="s">
        <v>789</v>
      </c>
      <c r="BM261" s="218" t="s">
        <v>819</v>
      </c>
    </row>
    <row r="262" s="2" customFormat="1">
      <c r="A262" s="40"/>
      <c r="B262" s="41"/>
      <c r="C262" s="42"/>
      <c r="D262" s="220" t="s">
        <v>213</v>
      </c>
      <c r="E262" s="42"/>
      <c r="F262" s="221" t="s">
        <v>818</v>
      </c>
      <c r="G262" s="42"/>
      <c r="H262" s="42"/>
      <c r="I262" s="222"/>
      <c r="J262" s="42"/>
      <c r="K262" s="42"/>
      <c r="L262" s="46"/>
      <c r="M262" s="223"/>
      <c r="N262" s="224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213</v>
      </c>
      <c r="AU262" s="19" t="s">
        <v>84</v>
      </c>
    </row>
    <row r="263" s="12" customFormat="1" ht="22.8" customHeight="1">
      <c r="A263" s="12"/>
      <c r="B263" s="191"/>
      <c r="C263" s="192"/>
      <c r="D263" s="193" t="s">
        <v>73</v>
      </c>
      <c r="E263" s="205" t="s">
        <v>820</v>
      </c>
      <c r="F263" s="205" t="s">
        <v>821</v>
      </c>
      <c r="G263" s="192"/>
      <c r="H263" s="192"/>
      <c r="I263" s="195"/>
      <c r="J263" s="206">
        <f>BK263</f>
        <v>0</v>
      </c>
      <c r="K263" s="192"/>
      <c r="L263" s="197"/>
      <c r="M263" s="198"/>
      <c r="N263" s="199"/>
      <c r="O263" s="199"/>
      <c r="P263" s="200">
        <f>SUM(P264:P287)</f>
        <v>0</v>
      </c>
      <c r="Q263" s="199"/>
      <c r="R263" s="200">
        <f>SUM(R264:R287)</f>
        <v>0.0014560199999999999</v>
      </c>
      <c r="S263" s="199"/>
      <c r="T263" s="201">
        <f>SUM(T264:T287)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2" t="s">
        <v>103</v>
      </c>
      <c r="AT263" s="203" t="s">
        <v>73</v>
      </c>
      <c r="AU263" s="203" t="s">
        <v>82</v>
      </c>
      <c r="AY263" s="202" t="s">
        <v>204</v>
      </c>
      <c r="BK263" s="204">
        <f>SUM(BK264:BK287)</f>
        <v>0</v>
      </c>
    </row>
    <row r="264" s="2" customFormat="1" ht="16.5" customHeight="1">
      <c r="A264" s="40"/>
      <c r="B264" s="41"/>
      <c r="C264" s="207" t="s">
        <v>426</v>
      </c>
      <c r="D264" s="207" t="s">
        <v>206</v>
      </c>
      <c r="E264" s="208" t="s">
        <v>822</v>
      </c>
      <c r="F264" s="209" t="s">
        <v>823</v>
      </c>
      <c r="G264" s="210" t="s">
        <v>222</v>
      </c>
      <c r="H264" s="211">
        <v>24.266999999999999</v>
      </c>
      <c r="I264" s="212"/>
      <c r="J264" s="213">
        <f>ROUND(I264*H264,2)</f>
        <v>0</v>
      </c>
      <c r="K264" s="209" t="s">
        <v>210</v>
      </c>
      <c r="L264" s="46"/>
      <c r="M264" s="214" t="s">
        <v>19</v>
      </c>
      <c r="N264" s="215" t="s">
        <v>45</v>
      </c>
      <c r="O264" s="86"/>
      <c r="P264" s="216">
        <f>O264*H264</f>
        <v>0</v>
      </c>
      <c r="Q264" s="216">
        <v>0</v>
      </c>
      <c r="R264" s="216">
        <f>Q264*H264</f>
        <v>0</v>
      </c>
      <c r="S264" s="216">
        <v>0</v>
      </c>
      <c r="T264" s="217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8" t="s">
        <v>789</v>
      </c>
      <c r="AT264" s="218" t="s">
        <v>206</v>
      </c>
      <c r="AU264" s="218" t="s">
        <v>84</v>
      </c>
      <c r="AY264" s="19" t="s">
        <v>204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19" t="s">
        <v>82</v>
      </c>
      <c r="BK264" s="219">
        <f>ROUND(I264*H264,2)</f>
        <v>0</v>
      </c>
      <c r="BL264" s="19" t="s">
        <v>789</v>
      </c>
      <c r="BM264" s="218" t="s">
        <v>824</v>
      </c>
    </row>
    <row r="265" s="2" customFormat="1">
      <c r="A265" s="40"/>
      <c r="B265" s="41"/>
      <c r="C265" s="42"/>
      <c r="D265" s="220" t="s">
        <v>213</v>
      </c>
      <c r="E265" s="42"/>
      <c r="F265" s="221" t="s">
        <v>825</v>
      </c>
      <c r="G265" s="42"/>
      <c r="H265" s="42"/>
      <c r="I265" s="222"/>
      <c r="J265" s="42"/>
      <c r="K265" s="42"/>
      <c r="L265" s="46"/>
      <c r="M265" s="223"/>
      <c r="N265" s="224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213</v>
      </c>
      <c r="AU265" s="19" t="s">
        <v>84</v>
      </c>
    </row>
    <row r="266" s="2" customFormat="1">
      <c r="A266" s="40"/>
      <c r="B266" s="41"/>
      <c r="C266" s="42"/>
      <c r="D266" s="225" t="s">
        <v>215</v>
      </c>
      <c r="E266" s="42"/>
      <c r="F266" s="226" t="s">
        <v>826</v>
      </c>
      <c r="G266" s="42"/>
      <c r="H266" s="42"/>
      <c r="I266" s="222"/>
      <c r="J266" s="42"/>
      <c r="K266" s="42"/>
      <c r="L266" s="46"/>
      <c r="M266" s="223"/>
      <c r="N266" s="224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215</v>
      </c>
      <c r="AU266" s="19" t="s">
        <v>84</v>
      </c>
    </row>
    <row r="267" s="13" customFormat="1">
      <c r="A267" s="13"/>
      <c r="B267" s="227"/>
      <c r="C267" s="228"/>
      <c r="D267" s="220" t="s">
        <v>217</v>
      </c>
      <c r="E267" s="229" t="s">
        <v>19</v>
      </c>
      <c r="F267" s="230" t="s">
        <v>218</v>
      </c>
      <c r="G267" s="228"/>
      <c r="H267" s="229" t="s">
        <v>19</v>
      </c>
      <c r="I267" s="231"/>
      <c r="J267" s="228"/>
      <c r="K267" s="228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217</v>
      </c>
      <c r="AU267" s="236" t="s">
        <v>84</v>
      </c>
      <c r="AV267" s="13" t="s">
        <v>82</v>
      </c>
      <c r="AW267" s="13" t="s">
        <v>35</v>
      </c>
      <c r="AX267" s="13" t="s">
        <v>74</v>
      </c>
      <c r="AY267" s="236" t="s">
        <v>204</v>
      </c>
    </row>
    <row r="268" s="13" customFormat="1">
      <c r="A268" s="13"/>
      <c r="B268" s="227"/>
      <c r="C268" s="228"/>
      <c r="D268" s="220" t="s">
        <v>217</v>
      </c>
      <c r="E268" s="229" t="s">
        <v>19</v>
      </c>
      <c r="F268" s="230" t="s">
        <v>807</v>
      </c>
      <c r="G268" s="228"/>
      <c r="H268" s="229" t="s">
        <v>19</v>
      </c>
      <c r="I268" s="231"/>
      <c r="J268" s="228"/>
      <c r="K268" s="228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217</v>
      </c>
      <c r="AU268" s="236" t="s">
        <v>84</v>
      </c>
      <c r="AV268" s="13" t="s">
        <v>82</v>
      </c>
      <c r="AW268" s="13" t="s">
        <v>35</v>
      </c>
      <c r="AX268" s="13" t="s">
        <v>74</v>
      </c>
      <c r="AY268" s="236" t="s">
        <v>204</v>
      </c>
    </row>
    <row r="269" s="14" customFormat="1">
      <c r="A269" s="14"/>
      <c r="B269" s="237"/>
      <c r="C269" s="238"/>
      <c r="D269" s="220" t="s">
        <v>217</v>
      </c>
      <c r="E269" s="239" t="s">
        <v>19</v>
      </c>
      <c r="F269" s="240" t="s">
        <v>100</v>
      </c>
      <c r="G269" s="238"/>
      <c r="H269" s="241">
        <v>24.266999999999999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217</v>
      </c>
      <c r="AU269" s="247" t="s">
        <v>84</v>
      </c>
      <c r="AV269" s="14" t="s">
        <v>84</v>
      </c>
      <c r="AW269" s="14" t="s">
        <v>35</v>
      </c>
      <c r="AX269" s="14" t="s">
        <v>82</v>
      </c>
      <c r="AY269" s="247" t="s">
        <v>204</v>
      </c>
    </row>
    <row r="270" s="2" customFormat="1" ht="16.5" customHeight="1">
      <c r="A270" s="40"/>
      <c r="B270" s="41"/>
      <c r="C270" s="207" t="s">
        <v>434</v>
      </c>
      <c r="D270" s="207" t="s">
        <v>206</v>
      </c>
      <c r="E270" s="208" t="s">
        <v>827</v>
      </c>
      <c r="F270" s="209" t="s">
        <v>828</v>
      </c>
      <c r="G270" s="210" t="s">
        <v>222</v>
      </c>
      <c r="H270" s="211">
        <v>24.266999999999999</v>
      </c>
      <c r="I270" s="212"/>
      <c r="J270" s="213">
        <f>ROUND(I270*H270,2)</f>
        <v>0</v>
      </c>
      <c r="K270" s="209" t="s">
        <v>210</v>
      </c>
      <c r="L270" s="46"/>
      <c r="M270" s="214" t="s">
        <v>19</v>
      </c>
      <c r="N270" s="215" t="s">
        <v>45</v>
      </c>
      <c r="O270" s="86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8" t="s">
        <v>789</v>
      </c>
      <c r="AT270" s="218" t="s">
        <v>206</v>
      </c>
      <c r="AU270" s="218" t="s">
        <v>84</v>
      </c>
      <c r="AY270" s="19" t="s">
        <v>204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9" t="s">
        <v>82</v>
      </c>
      <c r="BK270" s="219">
        <f>ROUND(I270*H270,2)</f>
        <v>0</v>
      </c>
      <c r="BL270" s="19" t="s">
        <v>789</v>
      </c>
      <c r="BM270" s="218" t="s">
        <v>829</v>
      </c>
    </row>
    <row r="271" s="2" customFormat="1">
      <c r="A271" s="40"/>
      <c r="B271" s="41"/>
      <c r="C271" s="42"/>
      <c r="D271" s="220" t="s">
        <v>213</v>
      </c>
      <c r="E271" s="42"/>
      <c r="F271" s="221" t="s">
        <v>830</v>
      </c>
      <c r="G271" s="42"/>
      <c r="H271" s="42"/>
      <c r="I271" s="222"/>
      <c r="J271" s="42"/>
      <c r="K271" s="42"/>
      <c r="L271" s="46"/>
      <c r="M271" s="223"/>
      <c r="N271" s="224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213</v>
      </c>
      <c r="AU271" s="19" t="s">
        <v>84</v>
      </c>
    </row>
    <row r="272" s="2" customFormat="1">
      <c r="A272" s="40"/>
      <c r="B272" s="41"/>
      <c r="C272" s="42"/>
      <c r="D272" s="225" t="s">
        <v>215</v>
      </c>
      <c r="E272" s="42"/>
      <c r="F272" s="226" t="s">
        <v>831</v>
      </c>
      <c r="G272" s="42"/>
      <c r="H272" s="42"/>
      <c r="I272" s="222"/>
      <c r="J272" s="42"/>
      <c r="K272" s="42"/>
      <c r="L272" s="46"/>
      <c r="M272" s="223"/>
      <c r="N272" s="224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215</v>
      </c>
      <c r="AU272" s="19" t="s">
        <v>84</v>
      </c>
    </row>
    <row r="273" s="13" customFormat="1">
      <c r="A273" s="13"/>
      <c r="B273" s="227"/>
      <c r="C273" s="228"/>
      <c r="D273" s="220" t="s">
        <v>217</v>
      </c>
      <c r="E273" s="229" t="s">
        <v>19</v>
      </c>
      <c r="F273" s="230" t="s">
        <v>218</v>
      </c>
      <c r="G273" s="228"/>
      <c r="H273" s="229" t="s">
        <v>19</v>
      </c>
      <c r="I273" s="231"/>
      <c r="J273" s="228"/>
      <c r="K273" s="228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217</v>
      </c>
      <c r="AU273" s="236" t="s">
        <v>84</v>
      </c>
      <c r="AV273" s="13" t="s">
        <v>82</v>
      </c>
      <c r="AW273" s="13" t="s">
        <v>35</v>
      </c>
      <c r="AX273" s="13" t="s">
        <v>74</v>
      </c>
      <c r="AY273" s="236" t="s">
        <v>204</v>
      </c>
    </row>
    <row r="274" s="13" customFormat="1">
      <c r="A274" s="13"/>
      <c r="B274" s="227"/>
      <c r="C274" s="228"/>
      <c r="D274" s="220" t="s">
        <v>217</v>
      </c>
      <c r="E274" s="229" t="s">
        <v>19</v>
      </c>
      <c r="F274" s="230" t="s">
        <v>807</v>
      </c>
      <c r="G274" s="228"/>
      <c r="H274" s="229" t="s">
        <v>19</v>
      </c>
      <c r="I274" s="231"/>
      <c r="J274" s="228"/>
      <c r="K274" s="228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217</v>
      </c>
      <c r="AU274" s="236" t="s">
        <v>84</v>
      </c>
      <c r="AV274" s="13" t="s">
        <v>82</v>
      </c>
      <c r="AW274" s="13" t="s">
        <v>35</v>
      </c>
      <c r="AX274" s="13" t="s">
        <v>74</v>
      </c>
      <c r="AY274" s="236" t="s">
        <v>204</v>
      </c>
    </row>
    <row r="275" s="14" customFormat="1">
      <c r="A275" s="14"/>
      <c r="B275" s="237"/>
      <c r="C275" s="238"/>
      <c r="D275" s="220" t="s">
        <v>217</v>
      </c>
      <c r="E275" s="239" t="s">
        <v>19</v>
      </c>
      <c r="F275" s="240" t="s">
        <v>100</v>
      </c>
      <c r="G275" s="238"/>
      <c r="H275" s="241">
        <v>24.266999999999999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217</v>
      </c>
      <c r="AU275" s="247" t="s">
        <v>84</v>
      </c>
      <c r="AV275" s="14" t="s">
        <v>84</v>
      </c>
      <c r="AW275" s="14" t="s">
        <v>35</v>
      </c>
      <c r="AX275" s="14" t="s">
        <v>82</v>
      </c>
      <c r="AY275" s="247" t="s">
        <v>204</v>
      </c>
    </row>
    <row r="276" s="2" customFormat="1" ht="16.5" customHeight="1">
      <c r="A276" s="40"/>
      <c r="B276" s="41"/>
      <c r="C276" s="207" t="s">
        <v>440</v>
      </c>
      <c r="D276" s="207" t="s">
        <v>206</v>
      </c>
      <c r="E276" s="208" t="s">
        <v>832</v>
      </c>
      <c r="F276" s="209" t="s">
        <v>833</v>
      </c>
      <c r="G276" s="210" t="s">
        <v>222</v>
      </c>
      <c r="H276" s="211">
        <v>24.266999999999999</v>
      </c>
      <c r="I276" s="212"/>
      <c r="J276" s="213">
        <f>ROUND(I276*H276,2)</f>
        <v>0</v>
      </c>
      <c r="K276" s="209" t="s">
        <v>210</v>
      </c>
      <c r="L276" s="46"/>
      <c r="M276" s="214" t="s">
        <v>19</v>
      </c>
      <c r="N276" s="215" t="s">
        <v>45</v>
      </c>
      <c r="O276" s="86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8" t="s">
        <v>789</v>
      </c>
      <c r="AT276" s="218" t="s">
        <v>206</v>
      </c>
      <c r="AU276" s="218" t="s">
        <v>84</v>
      </c>
      <c r="AY276" s="19" t="s">
        <v>204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9" t="s">
        <v>82</v>
      </c>
      <c r="BK276" s="219">
        <f>ROUND(I276*H276,2)</f>
        <v>0</v>
      </c>
      <c r="BL276" s="19" t="s">
        <v>789</v>
      </c>
      <c r="BM276" s="218" t="s">
        <v>834</v>
      </c>
    </row>
    <row r="277" s="2" customFormat="1">
      <c r="A277" s="40"/>
      <c r="B277" s="41"/>
      <c r="C277" s="42"/>
      <c r="D277" s="220" t="s">
        <v>213</v>
      </c>
      <c r="E277" s="42"/>
      <c r="F277" s="221" t="s">
        <v>835</v>
      </c>
      <c r="G277" s="42"/>
      <c r="H277" s="42"/>
      <c r="I277" s="222"/>
      <c r="J277" s="42"/>
      <c r="K277" s="42"/>
      <c r="L277" s="46"/>
      <c r="M277" s="223"/>
      <c r="N277" s="224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213</v>
      </c>
      <c r="AU277" s="19" t="s">
        <v>84</v>
      </c>
    </row>
    <row r="278" s="2" customFormat="1">
      <c r="A278" s="40"/>
      <c r="B278" s="41"/>
      <c r="C278" s="42"/>
      <c r="D278" s="225" t="s">
        <v>215</v>
      </c>
      <c r="E278" s="42"/>
      <c r="F278" s="226" t="s">
        <v>836</v>
      </c>
      <c r="G278" s="42"/>
      <c r="H278" s="42"/>
      <c r="I278" s="222"/>
      <c r="J278" s="42"/>
      <c r="K278" s="42"/>
      <c r="L278" s="46"/>
      <c r="M278" s="223"/>
      <c r="N278" s="224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215</v>
      </c>
      <c r="AU278" s="19" t="s">
        <v>84</v>
      </c>
    </row>
    <row r="279" s="13" customFormat="1">
      <c r="A279" s="13"/>
      <c r="B279" s="227"/>
      <c r="C279" s="228"/>
      <c r="D279" s="220" t="s">
        <v>217</v>
      </c>
      <c r="E279" s="229" t="s">
        <v>19</v>
      </c>
      <c r="F279" s="230" t="s">
        <v>218</v>
      </c>
      <c r="G279" s="228"/>
      <c r="H279" s="229" t="s">
        <v>19</v>
      </c>
      <c r="I279" s="231"/>
      <c r="J279" s="228"/>
      <c r="K279" s="228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217</v>
      </c>
      <c r="AU279" s="236" t="s">
        <v>84</v>
      </c>
      <c r="AV279" s="13" t="s">
        <v>82</v>
      </c>
      <c r="AW279" s="13" t="s">
        <v>35</v>
      </c>
      <c r="AX279" s="13" t="s">
        <v>74</v>
      </c>
      <c r="AY279" s="236" t="s">
        <v>204</v>
      </c>
    </row>
    <row r="280" s="13" customFormat="1">
      <c r="A280" s="13"/>
      <c r="B280" s="227"/>
      <c r="C280" s="228"/>
      <c r="D280" s="220" t="s">
        <v>217</v>
      </c>
      <c r="E280" s="229" t="s">
        <v>19</v>
      </c>
      <c r="F280" s="230" t="s">
        <v>807</v>
      </c>
      <c r="G280" s="228"/>
      <c r="H280" s="229" t="s">
        <v>19</v>
      </c>
      <c r="I280" s="231"/>
      <c r="J280" s="228"/>
      <c r="K280" s="228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217</v>
      </c>
      <c r="AU280" s="236" t="s">
        <v>84</v>
      </c>
      <c r="AV280" s="13" t="s">
        <v>82</v>
      </c>
      <c r="AW280" s="13" t="s">
        <v>35</v>
      </c>
      <c r="AX280" s="13" t="s">
        <v>74</v>
      </c>
      <c r="AY280" s="236" t="s">
        <v>204</v>
      </c>
    </row>
    <row r="281" s="14" customFormat="1">
      <c r="A281" s="14"/>
      <c r="B281" s="237"/>
      <c r="C281" s="238"/>
      <c r="D281" s="220" t="s">
        <v>217</v>
      </c>
      <c r="E281" s="239" t="s">
        <v>19</v>
      </c>
      <c r="F281" s="240" t="s">
        <v>100</v>
      </c>
      <c r="G281" s="238"/>
      <c r="H281" s="241">
        <v>24.266999999999999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217</v>
      </c>
      <c r="AU281" s="247" t="s">
        <v>84</v>
      </c>
      <c r="AV281" s="14" t="s">
        <v>84</v>
      </c>
      <c r="AW281" s="14" t="s">
        <v>35</v>
      </c>
      <c r="AX281" s="14" t="s">
        <v>82</v>
      </c>
      <c r="AY281" s="247" t="s">
        <v>204</v>
      </c>
    </row>
    <row r="282" s="2" customFormat="1" ht="16.5" customHeight="1">
      <c r="A282" s="40"/>
      <c r="B282" s="41"/>
      <c r="C282" s="207" t="s">
        <v>444</v>
      </c>
      <c r="D282" s="207" t="s">
        <v>206</v>
      </c>
      <c r="E282" s="208" t="s">
        <v>837</v>
      </c>
      <c r="F282" s="209" t="s">
        <v>838</v>
      </c>
      <c r="G282" s="210" t="s">
        <v>222</v>
      </c>
      <c r="H282" s="211">
        <v>24.266999999999999</v>
      </c>
      <c r="I282" s="212"/>
      <c r="J282" s="213">
        <f>ROUND(I282*H282,2)</f>
        <v>0</v>
      </c>
      <c r="K282" s="209" t="s">
        <v>210</v>
      </c>
      <c r="L282" s="46"/>
      <c r="M282" s="214" t="s">
        <v>19</v>
      </c>
      <c r="N282" s="215" t="s">
        <v>45</v>
      </c>
      <c r="O282" s="86"/>
      <c r="P282" s="216">
        <f>O282*H282</f>
        <v>0</v>
      </c>
      <c r="Q282" s="216">
        <v>6.0000000000000002E-05</v>
      </c>
      <c r="R282" s="216">
        <f>Q282*H282</f>
        <v>0.0014560199999999999</v>
      </c>
      <c r="S282" s="216">
        <v>0</v>
      </c>
      <c r="T282" s="217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8" t="s">
        <v>789</v>
      </c>
      <c r="AT282" s="218" t="s">
        <v>206</v>
      </c>
      <c r="AU282" s="218" t="s">
        <v>84</v>
      </c>
      <c r="AY282" s="19" t="s">
        <v>204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19" t="s">
        <v>82</v>
      </c>
      <c r="BK282" s="219">
        <f>ROUND(I282*H282,2)</f>
        <v>0</v>
      </c>
      <c r="BL282" s="19" t="s">
        <v>789</v>
      </c>
      <c r="BM282" s="218" t="s">
        <v>839</v>
      </c>
    </row>
    <row r="283" s="2" customFormat="1">
      <c r="A283" s="40"/>
      <c r="B283" s="41"/>
      <c r="C283" s="42"/>
      <c r="D283" s="220" t="s">
        <v>213</v>
      </c>
      <c r="E283" s="42"/>
      <c r="F283" s="221" t="s">
        <v>840</v>
      </c>
      <c r="G283" s="42"/>
      <c r="H283" s="42"/>
      <c r="I283" s="222"/>
      <c r="J283" s="42"/>
      <c r="K283" s="42"/>
      <c r="L283" s="46"/>
      <c r="M283" s="223"/>
      <c r="N283" s="224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213</v>
      </c>
      <c r="AU283" s="19" t="s">
        <v>84</v>
      </c>
    </row>
    <row r="284" s="2" customFormat="1">
      <c r="A284" s="40"/>
      <c r="B284" s="41"/>
      <c r="C284" s="42"/>
      <c r="D284" s="225" t="s">
        <v>215</v>
      </c>
      <c r="E284" s="42"/>
      <c r="F284" s="226" t="s">
        <v>841</v>
      </c>
      <c r="G284" s="42"/>
      <c r="H284" s="42"/>
      <c r="I284" s="222"/>
      <c r="J284" s="42"/>
      <c r="K284" s="42"/>
      <c r="L284" s="46"/>
      <c r="M284" s="223"/>
      <c r="N284" s="224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215</v>
      </c>
      <c r="AU284" s="19" t="s">
        <v>84</v>
      </c>
    </row>
    <row r="285" s="13" customFormat="1">
      <c r="A285" s="13"/>
      <c r="B285" s="227"/>
      <c r="C285" s="228"/>
      <c r="D285" s="220" t="s">
        <v>217</v>
      </c>
      <c r="E285" s="229" t="s">
        <v>19</v>
      </c>
      <c r="F285" s="230" t="s">
        <v>218</v>
      </c>
      <c r="G285" s="228"/>
      <c r="H285" s="229" t="s">
        <v>19</v>
      </c>
      <c r="I285" s="231"/>
      <c r="J285" s="228"/>
      <c r="K285" s="228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217</v>
      </c>
      <c r="AU285" s="236" t="s">
        <v>84</v>
      </c>
      <c r="AV285" s="13" t="s">
        <v>82</v>
      </c>
      <c r="AW285" s="13" t="s">
        <v>35</v>
      </c>
      <c r="AX285" s="13" t="s">
        <v>74</v>
      </c>
      <c r="AY285" s="236" t="s">
        <v>204</v>
      </c>
    </row>
    <row r="286" s="13" customFormat="1">
      <c r="A286" s="13"/>
      <c r="B286" s="227"/>
      <c r="C286" s="228"/>
      <c r="D286" s="220" t="s">
        <v>217</v>
      </c>
      <c r="E286" s="229" t="s">
        <v>19</v>
      </c>
      <c r="F286" s="230" t="s">
        <v>807</v>
      </c>
      <c r="G286" s="228"/>
      <c r="H286" s="229" t="s">
        <v>19</v>
      </c>
      <c r="I286" s="231"/>
      <c r="J286" s="228"/>
      <c r="K286" s="228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217</v>
      </c>
      <c r="AU286" s="236" t="s">
        <v>84</v>
      </c>
      <c r="AV286" s="13" t="s">
        <v>82</v>
      </c>
      <c r="AW286" s="13" t="s">
        <v>35</v>
      </c>
      <c r="AX286" s="13" t="s">
        <v>74</v>
      </c>
      <c r="AY286" s="236" t="s">
        <v>204</v>
      </c>
    </row>
    <row r="287" s="14" customFormat="1">
      <c r="A287" s="14"/>
      <c r="B287" s="237"/>
      <c r="C287" s="238"/>
      <c r="D287" s="220" t="s">
        <v>217</v>
      </c>
      <c r="E287" s="239" t="s">
        <v>19</v>
      </c>
      <c r="F287" s="240" t="s">
        <v>100</v>
      </c>
      <c r="G287" s="238"/>
      <c r="H287" s="241">
        <v>24.266999999999999</v>
      </c>
      <c r="I287" s="242"/>
      <c r="J287" s="238"/>
      <c r="K287" s="238"/>
      <c r="L287" s="243"/>
      <c r="M287" s="259"/>
      <c r="N287" s="260"/>
      <c r="O287" s="260"/>
      <c r="P287" s="260"/>
      <c r="Q287" s="260"/>
      <c r="R287" s="260"/>
      <c r="S287" s="260"/>
      <c r="T287" s="261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217</v>
      </c>
      <c r="AU287" s="247" t="s">
        <v>84</v>
      </c>
      <c r="AV287" s="14" t="s">
        <v>84</v>
      </c>
      <c r="AW287" s="14" t="s">
        <v>35</v>
      </c>
      <c r="AX287" s="14" t="s">
        <v>82</v>
      </c>
      <c r="AY287" s="247" t="s">
        <v>204</v>
      </c>
    </row>
    <row r="288" s="2" customFormat="1" ht="6.96" customHeight="1">
      <c r="A288" s="40"/>
      <c r="B288" s="61"/>
      <c r="C288" s="62"/>
      <c r="D288" s="62"/>
      <c r="E288" s="62"/>
      <c r="F288" s="62"/>
      <c r="G288" s="62"/>
      <c r="H288" s="62"/>
      <c r="I288" s="62"/>
      <c r="J288" s="62"/>
      <c r="K288" s="62"/>
      <c r="L288" s="46"/>
      <c r="M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</row>
  </sheetData>
  <sheetProtection sheet="1" autoFilter="0" formatColumns="0" formatRows="0" objects="1" scenarios="1" spinCount="100000" saltValue="NIY+gg98cwPUwbIdbZIX1HEctO5iY69spIM6WkridclEVt3QUox5dj36rC/Zhuk1+/rBpSRbq7FemR3SiCkh3Q==" hashValue="Y1RZhaFkc4BSkFH8CC0n5xPNHONls+vsphStrEe9Y+fJlU9QlT/KoU8Osc87+zrIQKysUrVwrnnGAk7mQduKSw==" algorithmName="SHA-512" password="CA9C"/>
  <autoFilter ref="C90:K28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5_01/131151100"/>
    <hyperlink ref="F103" r:id="rId2" display="https://podminky.urs.cz/item/CS_URS_2025_01/132151251"/>
    <hyperlink ref="F109" r:id="rId3" display="https://podminky.urs.cz/item/CS_URS_2025_01/151811131"/>
    <hyperlink ref="F115" r:id="rId4" display="https://podminky.urs.cz/item/CS_URS_2025_01/151811231"/>
    <hyperlink ref="F118" r:id="rId5" display="https://podminky.urs.cz/item/CS_URS_2025_01/174151101"/>
    <hyperlink ref="F125" r:id="rId6" display="https://podminky.urs.cz/item/CS_URS_2025_01/175151101"/>
    <hyperlink ref="F135" r:id="rId7" display="https://podminky.urs.cz/item/CS_URS_2025_01/181951112"/>
    <hyperlink ref="F145" r:id="rId8" display="https://podminky.urs.cz/item/CS_URS_2025_01/211531111"/>
    <hyperlink ref="F151" r:id="rId9" display="https://podminky.urs.cz/item/CS_URS_2025_01/211971110"/>
    <hyperlink ref="F161" r:id="rId10" display="https://podminky.urs.cz/item/CS_URS_2025_01/212752101"/>
    <hyperlink ref="F167" r:id="rId11" display="https://podminky.urs.cz/item/CS_URS_2025_01/273362021"/>
    <hyperlink ref="F172" r:id="rId12" display="https://podminky.urs.cz/item/CS_URS_2025_01/382413121"/>
    <hyperlink ref="F178" r:id="rId13" display="https://podminky.urs.cz/item/CS_URS_2025_01/451573111"/>
    <hyperlink ref="F185" r:id="rId14" display="https://podminky.urs.cz/item/CS_URS_2025_01/452311151"/>
    <hyperlink ref="F202" r:id="rId15" display="https://podminky.urs.cz/item/CS_URS_2025_01/892312121"/>
    <hyperlink ref="F205" r:id="rId16" display="https://podminky.urs.cz/item/CS_URS_2025_01/892351111"/>
    <hyperlink ref="F211" r:id="rId17" display="https://podminky.urs.cz/item/CS_URS_2025_01/894811213"/>
    <hyperlink ref="F214" r:id="rId18" display="https://podminky.urs.cz/item/CS_URS_2025_01/899623141"/>
    <hyperlink ref="F219" r:id="rId19" display="https://podminky.urs.cz/item/CS_URS_2025_01/899722113"/>
    <hyperlink ref="F226" r:id="rId20" display="https://podminky.urs.cz/item/CS_URS_2025_01/935921113"/>
    <hyperlink ref="F229" r:id="rId21" display="https://podminky.urs.cz/item/CS_URS_2025_01/935921117"/>
    <hyperlink ref="F238" r:id="rId22" display="https://podminky.urs.cz/item/CS_URS_2025_01/998276101"/>
    <hyperlink ref="F243" r:id="rId23" display="https://podminky.urs.cz/item/CS_URS_2025_01/210100001"/>
    <hyperlink ref="F246" r:id="rId24" display="https://podminky.urs.cz/item/CS_URS_2025_01/210120511"/>
    <hyperlink ref="F251" r:id="rId25" display="https://podminky.urs.cz/item/CS_URS_2025_01/210812011"/>
    <hyperlink ref="F266" r:id="rId26" display="https://podminky.urs.cz/item/CS_URS_2025_01/460161131"/>
    <hyperlink ref="F272" r:id="rId27" display="https://podminky.urs.cz/item/CS_URS_2025_01/460431141"/>
    <hyperlink ref="F278" r:id="rId28" display="https://podminky.urs.cz/item/CS_URS_2025_01/460661111"/>
    <hyperlink ref="F284" r:id="rId29" display="https://podminky.urs.cz/item/CS_URS_2025_01/46067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  <c r="AZ2" s="130" t="s">
        <v>100</v>
      </c>
      <c r="BA2" s="130" t="s">
        <v>842</v>
      </c>
      <c r="BB2" s="130" t="s">
        <v>19</v>
      </c>
      <c r="BC2" s="130" t="s">
        <v>843</v>
      </c>
      <c r="BD2" s="13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104</v>
      </c>
      <c r="BA3" s="130" t="s">
        <v>844</v>
      </c>
      <c r="BB3" s="130" t="s">
        <v>19</v>
      </c>
      <c r="BC3" s="130" t="s">
        <v>843</v>
      </c>
      <c r="BD3" s="130" t="s">
        <v>103</v>
      </c>
    </row>
    <row r="4" s="1" customFormat="1" ht="24.96" customHeight="1">
      <c r="B4" s="22"/>
      <c r="D4" s="133" t="s">
        <v>107</v>
      </c>
      <c r="L4" s="22"/>
      <c r="M4" s="134" t="s">
        <v>10</v>
      </c>
      <c r="AT4" s="19" t="s">
        <v>4</v>
      </c>
      <c r="AZ4" s="130" t="s">
        <v>108</v>
      </c>
      <c r="BA4" s="130" t="s">
        <v>845</v>
      </c>
      <c r="BB4" s="130" t="s">
        <v>19</v>
      </c>
      <c r="BC4" s="130" t="s">
        <v>843</v>
      </c>
      <c r="BD4" s="130" t="s">
        <v>103</v>
      </c>
    </row>
    <row r="5" s="1" customFormat="1" ht="6.96" customHeight="1">
      <c r="B5" s="22"/>
      <c r="L5" s="22"/>
      <c r="AZ5" s="130" t="s">
        <v>111</v>
      </c>
      <c r="BA5" s="130" t="s">
        <v>846</v>
      </c>
      <c r="BB5" s="130" t="s">
        <v>19</v>
      </c>
      <c r="BC5" s="130" t="s">
        <v>847</v>
      </c>
      <c r="BD5" s="130" t="s">
        <v>103</v>
      </c>
    </row>
    <row r="6" s="1" customFormat="1" ht="12" customHeight="1">
      <c r="B6" s="22"/>
      <c r="D6" s="135" t="s">
        <v>16</v>
      </c>
      <c r="L6" s="22"/>
      <c r="AZ6" s="130" t="s">
        <v>114</v>
      </c>
      <c r="BA6" s="130" t="s">
        <v>848</v>
      </c>
      <c r="BB6" s="130" t="s">
        <v>19</v>
      </c>
      <c r="BC6" s="130" t="s">
        <v>849</v>
      </c>
      <c r="BD6" s="130" t="s">
        <v>103</v>
      </c>
    </row>
    <row r="7" s="1" customFormat="1" ht="16.5" customHeight="1">
      <c r="B7" s="22"/>
      <c r="E7" s="136" t="str">
        <f>'Rekapitulace stavby'!K6</f>
        <v>Rozšíření parkoviště, SPgŠ a SOŠ Kladno</v>
      </c>
      <c r="F7" s="135"/>
      <c r="G7" s="135"/>
      <c r="H7" s="135"/>
      <c r="L7" s="22"/>
      <c r="AZ7" s="130" t="s">
        <v>117</v>
      </c>
      <c r="BA7" s="130" t="s">
        <v>850</v>
      </c>
      <c r="BB7" s="130" t="s">
        <v>19</v>
      </c>
      <c r="BC7" s="130" t="s">
        <v>851</v>
      </c>
      <c r="BD7" s="130" t="s">
        <v>103</v>
      </c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852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10. 3. 2025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32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33</v>
      </c>
      <c r="F21" s="40"/>
      <c r="G21" s="40"/>
      <c r="H21" s="40"/>
      <c r="I21" s="135" t="s">
        <v>28</v>
      </c>
      <c r="J21" s="139" t="s">
        <v>34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ROUND(J85,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ROUND((SUM(BE85:BE170)),  2)</f>
        <v>0</v>
      </c>
      <c r="G33" s="40"/>
      <c r="H33" s="40"/>
      <c r="I33" s="151">
        <v>0.20999999999999999</v>
      </c>
      <c r="J33" s="150">
        <f>ROUND(((SUM(BE85:BE170))*I33),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ROUND((SUM(BF85:BF170)),  2)</f>
        <v>0</v>
      </c>
      <c r="G34" s="40"/>
      <c r="H34" s="40"/>
      <c r="I34" s="151">
        <v>0.12</v>
      </c>
      <c r="J34" s="150">
        <f>ROUND(((SUM(BF85:BF170))*I34),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ROUND((SUM(BG85:BG170)),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ROUND((SUM(BH85:BH170)),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ROUND((SUM(BI85:BI170)),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174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Rozšíření parkoviště, SPgŠ a SOŠ Kladno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SO_103 - Přeložka vodovodu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č. parc. 543</v>
      </c>
      <c r="G52" s="42"/>
      <c r="H52" s="42"/>
      <c r="I52" s="34" t="s">
        <v>23</v>
      </c>
      <c r="J52" s="74" t="str">
        <f>IF(J12="","",J12)</f>
        <v>10. 3. 2025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SPgŠ a SOŠ Kladno p.o., nám. E. Beneše, 272 01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175</v>
      </c>
      <c r="D57" s="165"/>
      <c r="E57" s="165"/>
      <c r="F57" s="165"/>
      <c r="G57" s="165"/>
      <c r="H57" s="165"/>
      <c r="I57" s="165"/>
      <c r="J57" s="166" t="s">
        <v>176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177</v>
      </c>
    </row>
    <row r="60" s="9" customFormat="1" ht="24.96" customHeight="1">
      <c r="A60" s="9"/>
      <c r="B60" s="168"/>
      <c r="C60" s="169"/>
      <c r="D60" s="170" t="s">
        <v>178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179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181</v>
      </c>
      <c r="E62" s="177"/>
      <c r="F62" s="177"/>
      <c r="G62" s="177"/>
      <c r="H62" s="177"/>
      <c r="I62" s="177"/>
      <c r="J62" s="178">
        <f>J114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853</v>
      </c>
      <c r="E63" s="177"/>
      <c r="F63" s="177"/>
      <c r="G63" s="177"/>
      <c r="H63" s="177"/>
      <c r="I63" s="177"/>
      <c r="J63" s="178">
        <f>J121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185</v>
      </c>
      <c r="E64" s="177"/>
      <c r="F64" s="177"/>
      <c r="G64" s="177"/>
      <c r="H64" s="177"/>
      <c r="I64" s="177"/>
      <c r="J64" s="178">
        <f>J162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186</v>
      </c>
      <c r="E65" s="177"/>
      <c r="F65" s="177"/>
      <c r="G65" s="177"/>
      <c r="H65" s="177"/>
      <c r="I65" s="177"/>
      <c r="J65" s="178">
        <f>J167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189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3" t="str">
        <f>E7</f>
        <v>Rozšíření parkoviště, SPgŠ a SOŠ Kladno</v>
      </c>
      <c r="F75" s="34"/>
      <c r="G75" s="34"/>
      <c r="H75" s="34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120</v>
      </c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SO_103 - Přeložka vodovodu</v>
      </c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č. parc. 543</v>
      </c>
      <c r="G79" s="42"/>
      <c r="H79" s="42"/>
      <c r="I79" s="34" t="s">
        <v>23</v>
      </c>
      <c r="J79" s="74" t="str">
        <f>IF(J12="","",J12)</f>
        <v>10. 3. 2025</v>
      </c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 xml:space="preserve">SPgŠ a SOŠ Kladno p.o., nám. E. Beneše, 272 01 </v>
      </c>
      <c r="G81" s="42"/>
      <c r="H81" s="42"/>
      <c r="I81" s="34" t="s">
        <v>31</v>
      </c>
      <c r="J81" s="38" t="str">
        <f>E21</f>
        <v>Ateliér Civilista s.r.o., Bratronice 241, 273 63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0"/>
      <c r="B84" s="181"/>
      <c r="C84" s="182" t="s">
        <v>190</v>
      </c>
      <c r="D84" s="183" t="s">
        <v>59</v>
      </c>
      <c r="E84" s="183" t="s">
        <v>55</v>
      </c>
      <c r="F84" s="183" t="s">
        <v>56</v>
      </c>
      <c r="G84" s="183" t="s">
        <v>191</v>
      </c>
      <c r="H84" s="183" t="s">
        <v>192</v>
      </c>
      <c r="I84" s="183" t="s">
        <v>193</v>
      </c>
      <c r="J84" s="183" t="s">
        <v>176</v>
      </c>
      <c r="K84" s="184" t="s">
        <v>194</v>
      </c>
      <c r="L84" s="185"/>
      <c r="M84" s="94" t="s">
        <v>19</v>
      </c>
      <c r="N84" s="95" t="s">
        <v>44</v>
      </c>
      <c r="O84" s="95" t="s">
        <v>195</v>
      </c>
      <c r="P84" s="95" t="s">
        <v>196</v>
      </c>
      <c r="Q84" s="95" t="s">
        <v>197</v>
      </c>
      <c r="R84" s="95" t="s">
        <v>198</v>
      </c>
      <c r="S84" s="95" t="s">
        <v>199</v>
      </c>
      <c r="T84" s="96" t="s">
        <v>200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0"/>
      <c r="B85" s="41"/>
      <c r="C85" s="101" t="s">
        <v>201</v>
      </c>
      <c r="D85" s="42"/>
      <c r="E85" s="42"/>
      <c r="F85" s="42"/>
      <c r="G85" s="42"/>
      <c r="H85" s="42"/>
      <c r="I85" s="42"/>
      <c r="J85" s="186">
        <f>BK85</f>
        <v>0</v>
      </c>
      <c r="K85" s="42"/>
      <c r="L85" s="46"/>
      <c r="M85" s="97"/>
      <c r="N85" s="187"/>
      <c r="O85" s="98"/>
      <c r="P85" s="188">
        <f>P86</f>
        <v>0</v>
      </c>
      <c r="Q85" s="98"/>
      <c r="R85" s="188">
        <f>R86</f>
        <v>34.064622279999995</v>
      </c>
      <c r="S85" s="98"/>
      <c r="T85" s="189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177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73</v>
      </c>
      <c r="E86" s="194" t="s">
        <v>202</v>
      </c>
      <c r="F86" s="194" t="s">
        <v>203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P87+P114+P121+P162+P167</f>
        <v>0</v>
      </c>
      <c r="Q86" s="199"/>
      <c r="R86" s="200">
        <f>R87+R114+R121+R162+R167</f>
        <v>34.064622279999995</v>
      </c>
      <c r="S86" s="199"/>
      <c r="T86" s="201">
        <f>T87+T114+T121+T162+T167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82</v>
      </c>
      <c r="AT86" s="203" t="s">
        <v>73</v>
      </c>
      <c r="AU86" s="203" t="s">
        <v>74</v>
      </c>
      <c r="AY86" s="202" t="s">
        <v>204</v>
      </c>
      <c r="BK86" s="204">
        <f>BK87+BK114+BK121+BK162+BK167</f>
        <v>0</v>
      </c>
    </row>
    <row r="87" s="12" customFormat="1" ht="22.8" customHeight="1">
      <c r="A87" s="12"/>
      <c r="B87" s="191"/>
      <c r="C87" s="192"/>
      <c r="D87" s="193" t="s">
        <v>73</v>
      </c>
      <c r="E87" s="205" t="s">
        <v>82</v>
      </c>
      <c r="F87" s="205" t="s">
        <v>205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SUM(P88:P113)</f>
        <v>0</v>
      </c>
      <c r="Q87" s="199"/>
      <c r="R87" s="200">
        <f>SUM(R88:R113)</f>
        <v>24.324999999999999</v>
      </c>
      <c r="S87" s="199"/>
      <c r="T87" s="201">
        <f>SUM(T88:T113)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82</v>
      </c>
      <c r="AT87" s="203" t="s">
        <v>73</v>
      </c>
      <c r="AU87" s="203" t="s">
        <v>82</v>
      </c>
      <c r="AY87" s="202" t="s">
        <v>204</v>
      </c>
      <c r="BK87" s="204">
        <f>SUM(BK88:BK113)</f>
        <v>0</v>
      </c>
    </row>
    <row r="88" s="2" customFormat="1" ht="21.75" customHeight="1">
      <c r="A88" s="40"/>
      <c r="B88" s="41"/>
      <c r="C88" s="207" t="s">
        <v>82</v>
      </c>
      <c r="D88" s="207" t="s">
        <v>206</v>
      </c>
      <c r="E88" s="208" t="s">
        <v>854</v>
      </c>
      <c r="F88" s="209" t="s">
        <v>855</v>
      </c>
      <c r="G88" s="210" t="s">
        <v>236</v>
      </c>
      <c r="H88" s="211">
        <v>65.879999999999995</v>
      </c>
      <c r="I88" s="212"/>
      <c r="J88" s="213">
        <f>ROUND(I88*H88,2)</f>
        <v>0</v>
      </c>
      <c r="K88" s="209" t="s">
        <v>210</v>
      </c>
      <c r="L88" s="46"/>
      <c r="M88" s="214" t="s">
        <v>19</v>
      </c>
      <c r="N88" s="215" t="s">
        <v>45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211</v>
      </c>
      <c r="AT88" s="218" t="s">
        <v>206</v>
      </c>
      <c r="AU88" s="218" t="s">
        <v>84</v>
      </c>
      <c r="AY88" s="19" t="s">
        <v>204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82</v>
      </c>
      <c r="BK88" s="219">
        <f>ROUND(I88*H88,2)</f>
        <v>0</v>
      </c>
      <c r="BL88" s="19" t="s">
        <v>211</v>
      </c>
      <c r="BM88" s="218" t="s">
        <v>856</v>
      </c>
    </row>
    <row r="89" s="2" customFormat="1">
      <c r="A89" s="40"/>
      <c r="B89" s="41"/>
      <c r="C89" s="42"/>
      <c r="D89" s="220" t="s">
        <v>213</v>
      </c>
      <c r="E89" s="42"/>
      <c r="F89" s="221" t="s">
        <v>855</v>
      </c>
      <c r="G89" s="42"/>
      <c r="H89" s="42"/>
      <c r="I89" s="222"/>
      <c r="J89" s="42"/>
      <c r="K89" s="42"/>
      <c r="L89" s="46"/>
      <c r="M89" s="223"/>
      <c r="N89" s="224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213</v>
      </c>
      <c r="AU89" s="19" t="s">
        <v>84</v>
      </c>
    </row>
    <row r="90" s="2" customFormat="1">
      <c r="A90" s="40"/>
      <c r="B90" s="41"/>
      <c r="C90" s="42"/>
      <c r="D90" s="225" t="s">
        <v>215</v>
      </c>
      <c r="E90" s="42"/>
      <c r="F90" s="226" t="s">
        <v>857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215</v>
      </c>
      <c r="AU90" s="19" t="s">
        <v>84</v>
      </c>
    </row>
    <row r="91" s="13" customFormat="1">
      <c r="A91" s="13"/>
      <c r="B91" s="227"/>
      <c r="C91" s="228"/>
      <c r="D91" s="220" t="s">
        <v>217</v>
      </c>
      <c r="E91" s="229" t="s">
        <v>19</v>
      </c>
      <c r="F91" s="230" t="s">
        <v>218</v>
      </c>
      <c r="G91" s="228"/>
      <c r="H91" s="229" t="s">
        <v>19</v>
      </c>
      <c r="I91" s="231"/>
      <c r="J91" s="228"/>
      <c r="K91" s="228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217</v>
      </c>
      <c r="AU91" s="236" t="s">
        <v>84</v>
      </c>
      <c r="AV91" s="13" t="s">
        <v>82</v>
      </c>
      <c r="AW91" s="13" t="s">
        <v>35</v>
      </c>
      <c r="AX91" s="13" t="s">
        <v>74</v>
      </c>
      <c r="AY91" s="236" t="s">
        <v>204</v>
      </c>
    </row>
    <row r="92" s="13" customFormat="1">
      <c r="A92" s="13"/>
      <c r="B92" s="227"/>
      <c r="C92" s="228"/>
      <c r="D92" s="220" t="s">
        <v>217</v>
      </c>
      <c r="E92" s="229" t="s">
        <v>19</v>
      </c>
      <c r="F92" s="230" t="s">
        <v>858</v>
      </c>
      <c r="G92" s="228"/>
      <c r="H92" s="229" t="s">
        <v>19</v>
      </c>
      <c r="I92" s="231"/>
      <c r="J92" s="228"/>
      <c r="K92" s="228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217</v>
      </c>
      <c r="AU92" s="236" t="s">
        <v>84</v>
      </c>
      <c r="AV92" s="13" t="s">
        <v>82</v>
      </c>
      <c r="AW92" s="13" t="s">
        <v>35</v>
      </c>
      <c r="AX92" s="13" t="s">
        <v>74</v>
      </c>
      <c r="AY92" s="236" t="s">
        <v>204</v>
      </c>
    </row>
    <row r="93" s="14" customFormat="1">
      <c r="A93" s="14"/>
      <c r="B93" s="237"/>
      <c r="C93" s="238"/>
      <c r="D93" s="220" t="s">
        <v>217</v>
      </c>
      <c r="E93" s="239" t="s">
        <v>19</v>
      </c>
      <c r="F93" s="240" t="s">
        <v>111</v>
      </c>
      <c r="G93" s="238"/>
      <c r="H93" s="241">
        <v>65.879999999999995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217</v>
      </c>
      <c r="AU93" s="247" t="s">
        <v>84</v>
      </c>
      <c r="AV93" s="14" t="s">
        <v>84</v>
      </c>
      <c r="AW93" s="14" t="s">
        <v>35</v>
      </c>
      <c r="AX93" s="14" t="s">
        <v>82</v>
      </c>
      <c r="AY93" s="247" t="s">
        <v>204</v>
      </c>
    </row>
    <row r="94" s="2" customFormat="1" ht="16.5" customHeight="1">
      <c r="A94" s="40"/>
      <c r="B94" s="41"/>
      <c r="C94" s="207" t="s">
        <v>84</v>
      </c>
      <c r="D94" s="207" t="s">
        <v>206</v>
      </c>
      <c r="E94" s="208" t="s">
        <v>859</v>
      </c>
      <c r="F94" s="209" t="s">
        <v>860</v>
      </c>
      <c r="G94" s="210" t="s">
        <v>236</v>
      </c>
      <c r="H94" s="211">
        <v>20</v>
      </c>
      <c r="I94" s="212"/>
      <c r="J94" s="213">
        <f>ROUND(I94*H94,2)</f>
        <v>0</v>
      </c>
      <c r="K94" s="209" t="s">
        <v>210</v>
      </c>
      <c r="L94" s="46"/>
      <c r="M94" s="214" t="s">
        <v>19</v>
      </c>
      <c r="N94" s="215" t="s">
        <v>45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211</v>
      </c>
      <c r="AT94" s="218" t="s">
        <v>206</v>
      </c>
      <c r="AU94" s="218" t="s">
        <v>84</v>
      </c>
      <c r="AY94" s="19" t="s">
        <v>204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82</v>
      </c>
      <c r="BK94" s="219">
        <f>ROUND(I94*H94,2)</f>
        <v>0</v>
      </c>
      <c r="BL94" s="19" t="s">
        <v>211</v>
      </c>
      <c r="BM94" s="218" t="s">
        <v>861</v>
      </c>
    </row>
    <row r="95" s="2" customFormat="1">
      <c r="A95" s="40"/>
      <c r="B95" s="41"/>
      <c r="C95" s="42"/>
      <c r="D95" s="220" t="s">
        <v>213</v>
      </c>
      <c r="E95" s="42"/>
      <c r="F95" s="221" t="s">
        <v>860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213</v>
      </c>
      <c r="AU95" s="19" t="s">
        <v>84</v>
      </c>
    </row>
    <row r="96" s="2" customFormat="1">
      <c r="A96" s="40"/>
      <c r="B96" s="41"/>
      <c r="C96" s="42"/>
      <c r="D96" s="225" t="s">
        <v>215</v>
      </c>
      <c r="E96" s="42"/>
      <c r="F96" s="226" t="s">
        <v>862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215</v>
      </c>
      <c r="AU96" s="19" t="s">
        <v>84</v>
      </c>
    </row>
    <row r="97" s="2" customFormat="1" ht="21.75" customHeight="1">
      <c r="A97" s="40"/>
      <c r="B97" s="41"/>
      <c r="C97" s="207" t="s">
        <v>103</v>
      </c>
      <c r="D97" s="207" t="s">
        <v>206</v>
      </c>
      <c r="E97" s="208" t="s">
        <v>863</v>
      </c>
      <c r="F97" s="209" t="s">
        <v>864</v>
      </c>
      <c r="G97" s="210" t="s">
        <v>236</v>
      </c>
      <c r="H97" s="211">
        <v>45.609000000000002</v>
      </c>
      <c r="I97" s="212"/>
      <c r="J97" s="213">
        <f>ROUND(I97*H97,2)</f>
        <v>0</v>
      </c>
      <c r="K97" s="209" t="s">
        <v>210</v>
      </c>
      <c r="L97" s="46"/>
      <c r="M97" s="214" t="s">
        <v>19</v>
      </c>
      <c r="N97" s="215" t="s">
        <v>45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211</v>
      </c>
      <c r="AT97" s="218" t="s">
        <v>206</v>
      </c>
      <c r="AU97" s="218" t="s">
        <v>84</v>
      </c>
      <c r="AY97" s="19" t="s">
        <v>204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82</v>
      </c>
      <c r="BK97" s="219">
        <f>ROUND(I97*H97,2)</f>
        <v>0</v>
      </c>
      <c r="BL97" s="19" t="s">
        <v>211</v>
      </c>
      <c r="BM97" s="218" t="s">
        <v>865</v>
      </c>
    </row>
    <row r="98" s="2" customFormat="1">
      <c r="A98" s="40"/>
      <c r="B98" s="41"/>
      <c r="C98" s="42"/>
      <c r="D98" s="220" t="s">
        <v>213</v>
      </c>
      <c r="E98" s="42"/>
      <c r="F98" s="221" t="s">
        <v>864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213</v>
      </c>
      <c r="AU98" s="19" t="s">
        <v>84</v>
      </c>
    </row>
    <row r="99" s="2" customFormat="1">
      <c r="A99" s="40"/>
      <c r="B99" s="41"/>
      <c r="C99" s="42"/>
      <c r="D99" s="225" t="s">
        <v>215</v>
      </c>
      <c r="E99" s="42"/>
      <c r="F99" s="226" t="s">
        <v>866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215</v>
      </c>
      <c r="AU99" s="19" t="s">
        <v>84</v>
      </c>
    </row>
    <row r="100" s="14" customFormat="1">
      <c r="A100" s="14"/>
      <c r="B100" s="237"/>
      <c r="C100" s="238"/>
      <c r="D100" s="220" t="s">
        <v>217</v>
      </c>
      <c r="E100" s="239" t="s">
        <v>19</v>
      </c>
      <c r="F100" s="240" t="s">
        <v>867</v>
      </c>
      <c r="G100" s="238"/>
      <c r="H100" s="241">
        <v>45.609000000000002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217</v>
      </c>
      <c r="AU100" s="247" t="s">
        <v>84</v>
      </c>
      <c r="AV100" s="14" t="s">
        <v>84</v>
      </c>
      <c r="AW100" s="14" t="s">
        <v>35</v>
      </c>
      <c r="AX100" s="14" t="s">
        <v>82</v>
      </c>
      <c r="AY100" s="247" t="s">
        <v>204</v>
      </c>
    </row>
    <row r="101" s="2" customFormat="1" ht="16.5" customHeight="1">
      <c r="A101" s="40"/>
      <c r="B101" s="41"/>
      <c r="C101" s="207" t="s">
        <v>211</v>
      </c>
      <c r="D101" s="207" t="s">
        <v>206</v>
      </c>
      <c r="E101" s="208" t="s">
        <v>642</v>
      </c>
      <c r="F101" s="209" t="s">
        <v>643</v>
      </c>
      <c r="G101" s="210" t="s">
        <v>236</v>
      </c>
      <c r="H101" s="211">
        <v>45.609000000000002</v>
      </c>
      <c r="I101" s="212"/>
      <c r="J101" s="213">
        <f>ROUND(I101*H101,2)</f>
        <v>0</v>
      </c>
      <c r="K101" s="209" t="s">
        <v>210</v>
      </c>
      <c r="L101" s="46"/>
      <c r="M101" s="214" t="s">
        <v>19</v>
      </c>
      <c r="N101" s="215" t="s">
        <v>45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211</v>
      </c>
      <c r="AT101" s="218" t="s">
        <v>206</v>
      </c>
      <c r="AU101" s="218" t="s">
        <v>84</v>
      </c>
      <c r="AY101" s="19" t="s">
        <v>204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82</v>
      </c>
      <c r="BK101" s="219">
        <f>ROUND(I101*H101,2)</f>
        <v>0</v>
      </c>
      <c r="BL101" s="19" t="s">
        <v>211</v>
      </c>
      <c r="BM101" s="218" t="s">
        <v>868</v>
      </c>
    </row>
    <row r="102" s="2" customFormat="1">
      <c r="A102" s="40"/>
      <c r="B102" s="41"/>
      <c r="C102" s="42"/>
      <c r="D102" s="220" t="s">
        <v>213</v>
      </c>
      <c r="E102" s="42"/>
      <c r="F102" s="221" t="s">
        <v>643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213</v>
      </c>
      <c r="AU102" s="19" t="s">
        <v>84</v>
      </c>
    </row>
    <row r="103" s="2" customFormat="1">
      <c r="A103" s="40"/>
      <c r="B103" s="41"/>
      <c r="C103" s="42"/>
      <c r="D103" s="225" t="s">
        <v>215</v>
      </c>
      <c r="E103" s="42"/>
      <c r="F103" s="226" t="s">
        <v>646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215</v>
      </c>
      <c r="AU103" s="19" t="s">
        <v>84</v>
      </c>
    </row>
    <row r="104" s="14" customFormat="1">
      <c r="A104" s="14"/>
      <c r="B104" s="237"/>
      <c r="C104" s="238"/>
      <c r="D104" s="220" t="s">
        <v>217</v>
      </c>
      <c r="E104" s="239" t="s">
        <v>19</v>
      </c>
      <c r="F104" s="240" t="s">
        <v>867</v>
      </c>
      <c r="G104" s="238"/>
      <c r="H104" s="241">
        <v>45.609000000000002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217</v>
      </c>
      <c r="AU104" s="247" t="s">
        <v>84</v>
      </c>
      <c r="AV104" s="14" t="s">
        <v>84</v>
      </c>
      <c r="AW104" s="14" t="s">
        <v>35</v>
      </c>
      <c r="AX104" s="14" t="s">
        <v>82</v>
      </c>
      <c r="AY104" s="247" t="s">
        <v>204</v>
      </c>
    </row>
    <row r="105" s="2" customFormat="1" ht="16.5" customHeight="1">
      <c r="A105" s="40"/>
      <c r="B105" s="41"/>
      <c r="C105" s="207" t="s">
        <v>233</v>
      </c>
      <c r="D105" s="207" t="s">
        <v>206</v>
      </c>
      <c r="E105" s="208" t="s">
        <v>869</v>
      </c>
      <c r="F105" s="209" t="s">
        <v>870</v>
      </c>
      <c r="G105" s="210" t="s">
        <v>236</v>
      </c>
      <c r="H105" s="211">
        <v>15.202999999999999</v>
      </c>
      <c r="I105" s="212"/>
      <c r="J105" s="213">
        <f>ROUND(I105*H105,2)</f>
        <v>0</v>
      </c>
      <c r="K105" s="209" t="s">
        <v>210</v>
      </c>
      <c r="L105" s="46"/>
      <c r="M105" s="214" t="s">
        <v>19</v>
      </c>
      <c r="N105" s="215" t="s">
        <v>45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211</v>
      </c>
      <c r="AT105" s="218" t="s">
        <v>206</v>
      </c>
      <c r="AU105" s="218" t="s">
        <v>84</v>
      </c>
      <c r="AY105" s="19" t="s">
        <v>204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82</v>
      </c>
      <c r="BK105" s="219">
        <f>ROUND(I105*H105,2)</f>
        <v>0</v>
      </c>
      <c r="BL105" s="19" t="s">
        <v>211</v>
      </c>
      <c r="BM105" s="218" t="s">
        <v>871</v>
      </c>
    </row>
    <row r="106" s="2" customFormat="1">
      <c r="A106" s="40"/>
      <c r="B106" s="41"/>
      <c r="C106" s="42"/>
      <c r="D106" s="220" t="s">
        <v>213</v>
      </c>
      <c r="E106" s="42"/>
      <c r="F106" s="221" t="s">
        <v>870</v>
      </c>
      <c r="G106" s="42"/>
      <c r="H106" s="42"/>
      <c r="I106" s="222"/>
      <c r="J106" s="42"/>
      <c r="K106" s="42"/>
      <c r="L106" s="46"/>
      <c r="M106" s="223"/>
      <c r="N106" s="22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213</v>
      </c>
      <c r="AU106" s="19" t="s">
        <v>84</v>
      </c>
    </row>
    <row r="107" s="2" customFormat="1">
      <c r="A107" s="40"/>
      <c r="B107" s="41"/>
      <c r="C107" s="42"/>
      <c r="D107" s="225" t="s">
        <v>215</v>
      </c>
      <c r="E107" s="42"/>
      <c r="F107" s="226" t="s">
        <v>872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215</v>
      </c>
      <c r="AU107" s="19" t="s">
        <v>84</v>
      </c>
    </row>
    <row r="108" s="13" customFormat="1">
      <c r="A108" s="13"/>
      <c r="B108" s="227"/>
      <c r="C108" s="228"/>
      <c r="D108" s="220" t="s">
        <v>217</v>
      </c>
      <c r="E108" s="229" t="s">
        <v>19</v>
      </c>
      <c r="F108" s="230" t="s">
        <v>218</v>
      </c>
      <c r="G108" s="228"/>
      <c r="H108" s="229" t="s">
        <v>19</v>
      </c>
      <c r="I108" s="231"/>
      <c r="J108" s="228"/>
      <c r="K108" s="228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217</v>
      </c>
      <c r="AU108" s="236" t="s">
        <v>84</v>
      </c>
      <c r="AV108" s="13" t="s">
        <v>82</v>
      </c>
      <c r="AW108" s="13" t="s">
        <v>35</v>
      </c>
      <c r="AX108" s="13" t="s">
        <v>74</v>
      </c>
      <c r="AY108" s="236" t="s">
        <v>204</v>
      </c>
    </row>
    <row r="109" s="13" customFormat="1">
      <c r="A109" s="13"/>
      <c r="B109" s="227"/>
      <c r="C109" s="228"/>
      <c r="D109" s="220" t="s">
        <v>217</v>
      </c>
      <c r="E109" s="229" t="s">
        <v>19</v>
      </c>
      <c r="F109" s="230" t="s">
        <v>873</v>
      </c>
      <c r="G109" s="228"/>
      <c r="H109" s="229" t="s">
        <v>19</v>
      </c>
      <c r="I109" s="231"/>
      <c r="J109" s="228"/>
      <c r="K109" s="228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217</v>
      </c>
      <c r="AU109" s="236" t="s">
        <v>84</v>
      </c>
      <c r="AV109" s="13" t="s">
        <v>82</v>
      </c>
      <c r="AW109" s="13" t="s">
        <v>35</v>
      </c>
      <c r="AX109" s="13" t="s">
        <v>74</v>
      </c>
      <c r="AY109" s="236" t="s">
        <v>204</v>
      </c>
    </row>
    <row r="110" s="14" customFormat="1">
      <c r="A110" s="14"/>
      <c r="B110" s="237"/>
      <c r="C110" s="238"/>
      <c r="D110" s="220" t="s">
        <v>217</v>
      </c>
      <c r="E110" s="239" t="s">
        <v>19</v>
      </c>
      <c r="F110" s="240" t="s">
        <v>114</v>
      </c>
      <c r="G110" s="238"/>
      <c r="H110" s="241">
        <v>15.202999999999999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217</v>
      </c>
      <c r="AU110" s="247" t="s">
        <v>84</v>
      </c>
      <c r="AV110" s="14" t="s">
        <v>84</v>
      </c>
      <c r="AW110" s="14" t="s">
        <v>35</v>
      </c>
      <c r="AX110" s="14" t="s">
        <v>82</v>
      </c>
      <c r="AY110" s="247" t="s">
        <v>204</v>
      </c>
    </row>
    <row r="111" s="2" customFormat="1" ht="16.5" customHeight="1">
      <c r="A111" s="40"/>
      <c r="B111" s="41"/>
      <c r="C111" s="248" t="s">
        <v>242</v>
      </c>
      <c r="D111" s="248" t="s">
        <v>263</v>
      </c>
      <c r="E111" s="249" t="s">
        <v>874</v>
      </c>
      <c r="F111" s="250" t="s">
        <v>875</v>
      </c>
      <c r="G111" s="251" t="s">
        <v>266</v>
      </c>
      <c r="H111" s="252">
        <v>24.324999999999999</v>
      </c>
      <c r="I111" s="253"/>
      <c r="J111" s="254">
        <f>ROUND(I111*H111,2)</f>
        <v>0</v>
      </c>
      <c r="K111" s="250" t="s">
        <v>210</v>
      </c>
      <c r="L111" s="255"/>
      <c r="M111" s="256" t="s">
        <v>19</v>
      </c>
      <c r="N111" s="257" t="s">
        <v>45</v>
      </c>
      <c r="O111" s="86"/>
      <c r="P111" s="216">
        <f>O111*H111</f>
        <v>0</v>
      </c>
      <c r="Q111" s="216">
        <v>1</v>
      </c>
      <c r="R111" s="216">
        <f>Q111*H111</f>
        <v>24.324999999999999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256</v>
      </c>
      <c r="AT111" s="218" t="s">
        <v>263</v>
      </c>
      <c r="AU111" s="218" t="s">
        <v>84</v>
      </c>
      <c r="AY111" s="19" t="s">
        <v>204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82</v>
      </c>
      <c r="BK111" s="219">
        <f>ROUND(I111*H111,2)</f>
        <v>0</v>
      </c>
      <c r="BL111" s="19" t="s">
        <v>211</v>
      </c>
      <c r="BM111" s="218" t="s">
        <v>876</v>
      </c>
    </row>
    <row r="112" s="2" customFormat="1">
      <c r="A112" s="40"/>
      <c r="B112" s="41"/>
      <c r="C112" s="42"/>
      <c r="D112" s="220" t="s">
        <v>213</v>
      </c>
      <c r="E112" s="42"/>
      <c r="F112" s="221" t="s">
        <v>875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213</v>
      </c>
      <c r="AU112" s="19" t="s">
        <v>84</v>
      </c>
    </row>
    <row r="113" s="14" customFormat="1">
      <c r="A113" s="14"/>
      <c r="B113" s="237"/>
      <c r="C113" s="238"/>
      <c r="D113" s="220" t="s">
        <v>217</v>
      </c>
      <c r="E113" s="238"/>
      <c r="F113" s="240" t="s">
        <v>877</v>
      </c>
      <c r="G113" s="238"/>
      <c r="H113" s="241">
        <v>24.324999999999999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217</v>
      </c>
      <c r="AU113" s="247" t="s">
        <v>84</v>
      </c>
      <c r="AV113" s="14" t="s">
        <v>84</v>
      </c>
      <c r="AW113" s="14" t="s">
        <v>4</v>
      </c>
      <c r="AX113" s="14" t="s">
        <v>82</v>
      </c>
      <c r="AY113" s="247" t="s">
        <v>204</v>
      </c>
    </row>
    <row r="114" s="12" customFormat="1" ht="22.8" customHeight="1">
      <c r="A114" s="12"/>
      <c r="B114" s="191"/>
      <c r="C114" s="192"/>
      <c r="D114" s="193" t="s">
        <v>73</v>
      </c>
      <c r="E114" s="205" t="s">
        <v>211</v>
      </c>
      <c r="F114" s="205" t="s">
        <v>307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f>SUM(P115:P120)</f>
        <v>0</v>
      </c>
      <c r="Q114" s="199"/>
      <c r="R114" s="200">
        <f>SUM(R115:R120)</f>
        <v>9.5824223599999989</v>
      </c>
      <c r="S114" s="199"/>
      <c r="T114" s="201">
        <f>SUM(T115:T120)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82</v>
      </c>
      <c r="AT114" s="203" t="s">
        <v>73</v>
      </c>
      <c r="AU114" s="203" t="s">
        <v>82</v>
      </c>
      <c r="AY114" s="202" t="s">
        <v>204</v>
      </c>
      <c r="BK114" s="204">
        <f>SUM(BK115:BK120)</f>
        <v>0</v>
      </c>
    </row>
    <row r="115" s="2" customFormat="1" ht="16.5" customHeight="1">
      <c r="A115" s="40"/>
      <c r="B115" s="41"/>
      <c r="C115" s="207" t="s">
        <v>249</v>
      </c>
      <c r="D115" s="207" t="s">
        <v>206</v>
      </c>
      <c r="E115" s="208" t="s">
        <v>708</v>
      </c>
      <c r="F115" s="209" t="s">
        <v>709</v>
      </c>
      <c r="G115" s="210" t="s">
        <v>236</v>
      </c>
      <c r="H115" s="211">
        <v>5.0679999999999996</v>
      </c>
      <c r="I115" s="212"/>
      <c r="J115" s="213">
        <f>ROUND(I115*H115,2)</f>
        <v>0</v>
      </c>
      <c r="K115" s="209" t="s">
        <v>210</v>
      </c>
      <c r="L115" s="46"/>
      <c r="M115" s="214" t="s">
        <v>19</v>
      </c>
      <c r="N115" s="215" t="s">
        <v>45</v>
      </c>
      <c r="O115" s="86"/>
      <c r="P115" s="216">
        <f>O115*H115</f>
        <v>0</v>
      </c>
      <c r="Q115" s="216">
        <v>1.8907700000000001</v>
      </c>
      <c r="R115" s="216">
        <f>Q115*H115</f>
        <v>9.5824223599999989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211</v>
      </c>
      <c r="AT115" s="218" t="s">
        <v>206</v>
      </c>
      <c r="AU115" s="218" t="s">
        <v>84</v>
      </c>
      <c r="AY115" s="19" t="s">
        <v>204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82</v>
      </c>
      <c r="BK115" s="219">
        <f>ROUND(I115*H115,2)</f>
        <v>0</v>
      </c>
      <c r="BL115" s="19" t="s">
        <v>211</v>
      </c>
      <c r="BM115" s="218" t="s">
        <v>878</v>
      </c>
    </row>
    <row r="116" s="2" customFormat="1">
      <c r="A116" s="40"/>
      <c r="B116" s="41"/>
      <c r="C116" s="42"/>
      <c r="D116" s="220" t="s">
        <v>213</v>
      </c>
      <c r="E116" s="42"/>
      <c r="F116" s="221" t="s">
        <v>709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213</v>
      </c>
      <c r="AU116" s="19" t="s">
        <v>84</v>
      </c>
    </row>
    <row r="117" s="2" customFormat="1">
      <c r="A117" s="40"/>
      <c r="B117" s="41"/>
      <c r="C117" s="42"/>
      <c r="D117" s="225" t="s">
        <v>215</v>
      </c>
      <c r="E117" s="42"/>
      <c r="F117" s="226" t="s">
        <v>712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215</v>
      </c>
      <c r="AU117" s="19" t="s">
        <v>84</v>
      </c>
    </row>
    <row r="118" s="13" customFormat="1">
      <c r="A118" s="13"/>
      <c r="B118" s="227"/>
      <c r="C118" s="228"/>
      <c r="D118" s="220" t="s">
        <v>217</v>
      </c>
      <c r="E118" s="229" t="s">
        <v>19</v>
      </c>
      <c r="F118" s="230" t="s">
        <v>218</v>
      </c>
      <c r="G118" s="228"/>
      <c r="H118" s="229" t="s">
        <v>19</v>
      </c>
      <c r="I118" s="231"/>
      <c r="J118" s="228"/>
      <c r="K118" s="228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217</v>
      </c>
      <c r="AU118" s="236" t="s">
        <v>84</v>
      </c>
      <c r="AV118" s="13" t="s">
        <v>82</v>
      </c>
      <c r="AW118" s="13" t="s">
        <v>35</v>
      </c>
      <c r="AX118" s="13" t="s">
        <v>74</v>
      </c>
      <c r="AY118" s="236" t="s">
        <v>204</v>
      </c>
    </row>
    <row r="119" s="13" customFormat="1">
      <c r="A119" s="13"/>
      <c r="B119" s="227"/>
      <c r="C119" s="228"/>
      <c r="D119" s="220" t="s">
        <v>217</v>
      </c>
      <c r="E119" s="229" t="s">
        <v>19</v>
      </c>
      <c r="F119" s="230" t="s">
        <v>879</v>
      </c>
      <c r="G119" s="228"/>
      <c r="H119" s="229" t="s">
        <v>19</v>
      </c>
      <c r="I119" s="231"/>
      <c r="J119" s="228"/>
      <c r="K119" s="228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217</v>
      </c>
      <c r="AU119" s="236" t="s">
        <v>84</v>
      </c>
      <c r="AV119" s="13" t="s">
        <v>82</v>
      </c>
      <c r="AW119" s="13" t="s">
        <v>35</v>
      </c>
      <c r="AX119" s="13" t="s">
        <v>74</v>
      </c>
      <c r="AY119" s="236" t="s">
        <v>204</v>
      </c>
    </row>
    <row r="120" s="14" customFormat="1">
      <c r="A120" s="14"/>
      <c r="B120" s="237"/>
      <c r="C120" s="238"/>
      <c r="D120" s="220" t="s">
        <v>217</v>
      </c>
      <c r="E120" s="239" t="s">
        <v>19</v>
      </c>
      <c r="F120" s="240" t="s">
        <v>117</v>
      </c>
      <c r="G120" s="238"/>
      <c r="H120" s="241">
        <v>5.0679999999999996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217</v>
      </c>
      <c r="AU120" s="247" t="s">
        <v>84</v>
      </c>
      <c r="AV120" s="14" t="s">
        <v>84</v>
      </c>
      <c r="AW120" s="14" t="s">
        <v>35</v>
      </c>
      <c r="AX120" s="14" t="s">
        <v>82</v>
      </c>
      <c r="AY120" s="247" t="s">
        <v>204</v>
      </c>
    </row>
    <row r="121" s="12" customFormat="1" ht="22.8" customHeight="1">
      <c r="A121" s="12"/>
      <c r="B121" s="191"/>
      <c r="C121" s="192"/>
      <c r="D121" s="193" t="s">
        <v>73</v>
      </c>
      <c r="E121" s="205" t="s">
        <v>256</v>
      </c>
      <c r="F121" s="205" t="s">
        <v>880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SUM(P122:P161)</f>
        <v>0</v>
      </c>
      <c r="Q121" s="199"/>
      <c r="R121" s="200">
        <f>SUM(R122:R161)</f>
        <v>0.15719991999999999</v>
      </c>
      <c r="S121" s="199"/>
      <c r="T121" s="201">
        <f>SUM(T122:T161)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82</v>
      </c>
      <c r="AT121" s="203" t="s">
        <v>73</v>
      </c>
      <c r="AU121" s="203" t="s">
        <v>82</v>
      </c>
      <c r="AY121" s="202" t="s">
        <v>204</v>
      </c>
      <c r="BK121" s="204">
        <f>SUM(BK122:BK161)</f>
        <v>0</v>
      </c>
    </row>
    <row r="122" s="2" customFormat="1" ht="16.5" customHeight="1">
      <c r="A122" s="40"/>
      <c r="B122" s="41"/>
      <c r="C122" s="207" t="s">
        <v>256</v>
      </c>
      <c r="D122" s="207" t="s">
        <v>206</v>
      </c>
      <c r="E122" s="208" t="s">
        <v>881</v>
      </c>
      <c r="F122" s="209" t="s">
        <v>882</v>
      </c>
      <c r="G122" s="210" t="s">
        <v>222</v>
      </c>
      <c r="H122" s="211">
        <v>63.345999999999997</v>
      </c>
      <c r="I122" s="212"/>
      <c r="J122" s="213">
        <f>ROUND(I122*H122,2)</f>
        <v>0</v>
      </c>
      <c r="K122" s="209" t="s">
        <v>210</v>
      </c>
      <c r="L122" s="46"/>
      <c r="M122" s="214" t="s">
        <v>19</v>
      </c>
      <c r="N122" s="215" t="s">
        <v>45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211</v>
      </c>
      <c r="AT122" s="218" t="s">
        <v>206</v>
      </c>
      <c r="AU122" s="218" t="s">
        <v>84</v>
      </c>
      <c r="AY122" s="19" t="s">
        <v>204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82</v>
      </c>
      <c r="BK122" s="219">
        <f>ROUND(I122*H122,2)</f>
        <v>0</v>
      </c>
      <c r="BL122" s="19" t="s">
        <v>211</v>
      </c>
      <c r="BM122" s="218" t="s">
        <v>883</v>
      </c>
    </row>
    <row r="123" s="2" customFormat="1">
      <c r="A123" s="40"/>
      <c r="B123" s="41"/>
      <c r="C123" s="42"/>
      <c r="D123" s="220" t="s">
        <v>213</v>
      </c>
      <c r="E123" s="42"/>
      <c r="F123" s="221" t="s">
        <v>884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213</v>
      </c>
      <c r="AU123" s="19" t="s">
        <v>84</v>
      </c>
    </row>
    <row r="124" s="2" customFormat="1">
      <c r="A124" s="40"/>
      <c r="B124" s="41"/>
      <c r="C124" s="42"/>
      <c r="D124" s="225" t="s">
        <v>215</v>
      </c>
      <c r="E124" s="42"/>
      <c r="F124" s="226" t="s">
        <v>885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215</v>
      </c>
      <c r="AU124" s="19" t="s">
        <v>84</v>
      </c>
    </row>
    <row r="125" s="13" customFormat="1">
      <c r="A125" s="13"/>
      <c r="B125" s="227"/>
      <c r="C125" s="228"/>
      <c r="D125" s="220" t="s">
        <v>217</v>
      </c>
      <c r="E125" s="229" t="s">
        <v>19</v>
      </c>
      <c r="F125" s="230" t="s">
        <v>218</v>
      </c>
      <c r="G125" s="228"/>
      <c r="H125" s="229" t="s">
        <v>19</v>
      </c>
      <c r="I125" s="231"/>
      <c r="J125" s="228"/>
      <c r="K125" s="228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217</v>
      </c>
      <c r="AU125" s="236" t="s">
        <v>84</v>
      </c>
      <c r="AV125" s="13" t="s">
        <v>82</v>
      </c>
      <c r="AW125" s="13" t="s">
        <v>35</v>
      </c>
      <c r="AX125" s="13" t="s">
        <v>74</v>
      </c>
      <c r="AY125" s="236" t="s">
        <v>204</v>
      </c>
    </row>
    <row r="126" s="13" customFormat="1">
      <c r="A126" s="13"/>
      <c r="B126" s="227"/>
      <c r="C126" s="228"/>
      <c r="D126" s="220" t="s">
        <v>217</v>
      </c>
      <c r="E126" s="229" t="s">
        <v>19</v>
      </c>
      <c r="F126" s="230" t="s">
        <v>886</v>
      </c>
      <c r="G126" s="228"/>
      <c r="H126" s="229" t="s">
        <v>19</v>
      </c>
      <c r="I126" s="231"/>
      <c r="J126" s="228"/>
      <c r="K126" s="228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217</v>
      </c>
      <c r="AU126" s="236" t="s">
        <v>84</v>
      </c>
      <c r="AV126" s="13" t="s">
        <v>82</v>
      </c>
      <c r="AW126" s="13" t="s">
        <v>35</v>
      </c>
      <c r="AX126" s="13" t="s">
        <v>74</v>
      </c>
      <c r="AY126" s="236" t="s">
        <v>204</v>
      </c>
    </row>
    <row r="127" s="14" customFormat="1">
      <c r="A127" s="14"/>
      <c r="B127" s="237"/>
      <c r="C127" s="238"/>
      <c r="D127" s="220" t="s">
        <v>217</v>
      </c>
      <c r="E127" s="239" t="s">
        <v>19</v>
      </c>
      <c r="F127" s="240" t="s">
        <v>100</v>
      </c>
      <c r="G127" s="238"/>
      <c r="H127" s="241">
        <v>63.345999999999997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217</v>
      </c>
      <c r="AU127" s="247" t="s">
        <v>84</v>
      </c>
      <c r="AV127" s="14" t="s">
        <v>84</v>
      </c>
      <c r="AW127" s="14" t="s">
        <v>35</v>
      </c>
      <c r="AX127" s="14" t="s">
        <v>82</v>
      </c>
      <c r="AY127" s="247" t="s">
        <v>204</v>
      </c>
    </row>
    <row r="128" s="2" customFormat="1" ht="16.5" customHeight="1">
      <c r="A128" s="40"/>
      <c r="B128" s="41"/>
      <c r="C128" s="248" t="s">
        <v>262</v>
      </c>
      <c r="D128" s="248" t="s">
        <v>263</v>
      </c>
      <c r="E128" s="249" t="s">
        <v>887</v>
      </c>
      <c r="F128" s="250" t="s">
        <v>888</v>
      </c>
      <c r="G128" s="251" t="s">
        <v>222</v>
      </c>
      <c r="H128" s="252">
        <v>64.296000000000006</v>
      </c>
      <c r="I128" s="253"/>
      <c r="J128" s="254">
        <f>ROUND(I128*H128,2)</f>
        <v>0</v>
      </c>
      <c r="K128" s="250" t="s">
        <v>210</v>
      </c>
      <c r="L128" s="255"/>
      <c r="M128" s="256" t="s">
        <v>19</v>
      </c>
      <c r="N128" s="257" t="s">
        <v>45</v>
      </c>
      <c r="O128" s="86"/>
      <c r="P128" s="216">
        <f>O128*H128</f>
        <v>0</v>
      </c>
      <c r="Q128" s="216">
        <v>0.00027</v>
      </c>
      <c r="R128" s="216">
        <f>Q128*H128</f>
        <v>0.017359920000000001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256</v>
      </c>
      <c r="AT128" s="218" t="s">
        <v>263</v>
      </c>
      <c r="AU128" s="218" t="s">
        <v>84</v>
      </c>
      <c r="AY128" s="19" t="s">
        <v>204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82</v>
      </c>
      <c r="BK128" s="219">
        <f>ROUND(I128*H128,2)</f>
        <v>0</v>
      </c>
      <c r="BL128" s="19" t="s">
        <v>211</v>
      </c>
      <c r="BM128" s="218" t="s">
        <v>889</v>
      </c>
    </row>
    <row r="129" s="2" customFormat="1">
      <c r="A129" s="40"/>
      <c r="B129" s="41"/>
      <c r="C129" s="42"/>
      <c r="D129" s="220" t="s">
        <v>213</v>
      </c>
      <c r="E129" s="42"/>
      <c r="F129" s="221" t="s">
        <v>888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213</v>
      </c>
      <c r="AU129" s="19" t="s">
        <v>84</v>
      </c>
    </row>
    <row r="130" s="14" customFormat="1">
      <c r="A130" s="14"/>
      <c r="B130" s="237"/>
      <c r="C130" s="238"/>
      <c r="D130" s="220" t="s">
        <v>217</v>
      </c>
      <c r="E130" s="238"/>
      <c r="F130" s="240" t="s">
        <v>890</v>
      </c>
      <c r="G130" s="238"/>
      <c r="H130" s="241">
        <v>64.296000000000006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217</v>
      </c>
      <c r="AU130" s="247" t="s">
        <v>84</v>
      </c>
      <c r="AV130" s="14" t="s">
        <v>84</v>
      </c>
      <c r="AW130" s="14" t="s">
        <v>4</v>
      </c>
      <c r="AX130" s="14" t="s">
        <v>82</v>
      </c>
      <c r="AY130" s="247" t="s">
        <v>204</v>
      </c>
    </row>
    <row r="131" s="2" customFormat="1" ht="16.5" customHeight="1">
      <c r="A131" s="40"/>
      <c r="B131" s="41"/>
      <c r="C131" s="207" t="s">
        <v>269</v>
      </c>
      <c r="D131" s="207" t="s">
        <v>206</v>
      </c>
      <c r="E131" s="208" t="s">
        <v>891</v>
      </c>
      <c r="F131" s="209" t="s">
        <v>892</v>
      </c>
      <c r="G131" s="210" t="s">
        <v>299</v>
      </c>
      <c r="H131" s="211">
        <v>2</v>
      </c>
      <c r="I131" s="212"/>
      <c r="J131" s="213">
        <f>ROUND(I131*H131,2)</f>
        <v>0</v>
      </c>
      <c r="K131" s="209" t="s">
        <v>210</v>
      </c>
      <c r="L131" s="46"/>
      <c r="M131" s="214" t="s">
        <v>19</v>
      </c>
      <c r="N131" s="215" t="s">
        <v>45</v>
      </c>
      <c r="O131" s="86"/>
      <c r="P131" s="216">
        <f>O131*H131</f>
        <v>0</v>
      </c>
      <c r="Q131" s="216">
        <v>0.00072000000000000005</v>
      </c>
      <c r="R131" s="216">
        <f>Q131*H131</f>
        <v>0.0014400000000000001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211</v>
      </c>
      <c r="AT131" s="218" t="s">
        <v>206</v>
      </c>
      <c r="AU131" s="218" t="s">
        <v>84</v>
      </c>
      <c r="AY131" s="19" t="s">
        <v>204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82</v>
      </c>
      <c r="BK131" s="219">
        <f>ROUND(I131*H131,2)</f>
        <v>0</v>
      </c>
      <c r="BL131" s="19" t="s">
        <v>211</v>
      </c>
      <c r="BM131" s="218" t="s">
        <v>893</v>
      </c>
    </row>
    <row r="132" s="2" customFormat="1">
      <c r="A132" s="40"/>
      <c r="B132" s="41"/>
      <c r="C132" s="42"/>
      <c r="D132" s="220" t="s">
        <v>213</v>
      </c>
      <c r="E132" s="42"/>
      <c r="F132" s="221" t="s">
        <v>892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213</v>
      </c>
      <c r="AU132" s="19" t="s">
        <v>84</v>
      </c>
    </row>
    <row r="133" s="2" customFormat="1">
      <c r="A133" s="40"/>
      <c r="B133" s="41"/>
      <c r="C133" s="42"/>
      <c r="D133" s="225" t="s">
        <v>215</v>
      </c>
      <c r="E133" s="42"/>
      <c r="F133" s="226" t="s">
        <v>894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215</v>
      </c>
      <c r="AU133" s="19" t="s">
        <v>84</v>
      </c>
    </row>
    <row r="134" s="2" customFormat="1" ht="16.5" customHeight="1">
      <c r="A134" s="40"/>
      <c r="B134" s="41"/>
      <c r="C134" s="248" t="s">
        <v>275</v>
      </c>
      <c r="D134" s="248" t="s">
        <v>263</v>
      </c>
      <c r="E134" s="249" t="s">
        <v>895</v>
      </c>
      <c r="F134" s="250" t="s">
        <v>896</v>
      </c>
      <c r="G134" s="251" t="s">
        <v>299</v>
      </c>
      <c r="H134" s="252">
        <v>2</v>
      </c>
      <c r="I134" s="253"/>
      <c r="J134" s="254">
        <f>ROUND(I134*H134,2)</f>
        <v>0</v>
      </c>
      <c r="K134" s="250" t="s">
        <v>210</v>
      </c>
      <c r="L134" s="255"/>
      <c r="M134" s="256" t="s">
        <v>19</v>
      </c>
      <c r="N134" s="257" t="s">
        <v>45</v>
      </c>
      <c r="O134" s="86"/>
      <c r="P134" s="216">
        <f>O134*H134</f>
        <v>0</v>
      </c>
      <c r="Q134" s="216">
        <v>0.010500000000000001</v>
      </c>
      <c r="R134" s="216">
        <f>Q134*H134</f>
        <v>0.021000000000000001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256</v>
      </c>
      <c r="AT134" s="218" t="s">
        <v>263</v>
      </c>
      <c r="AU134" s="218" t="s">
        <v>84</v>
      </c>
      <c r="AY134" s="19" t="s">
        <v>204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82</v>
      </c>
      <c r="BK134" s="219">
        <f>ROUND(I134*H134,2)</f>
        <v>0</v>
      </c>
      <c r="BL134" s="19" t="s">
        <v>211</v>
      </c>
      <c r="BM134" s="218" t="s">
        <v>897</v>
      </c>
    </row>
    <row r="135" s="2" customFormat="1">
      <c r="A135" s="40"/>
      <c r="B135" s="41"/>
      <c r="C135" s="42"/>
      <c r="D135" s="220" t="s">
        <v>213</v>
      </c>
      <c r="E135" s="42"/>
      <c r="F135" s="221" t="s">
        <v>896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213</v>
      </c>
      <c r="AU135" s="19" t="s">
        <v>84</v>
      </c>
    </row>
    <row r="136" s="2" customFormat="1" ht="16.5" customHeight="1">
      <c r="A136" s="40"/>
      <c r="B136" s="41"/>
      <c r="C136" s="248" t="s">
        <v>8</v>
      </c>
      <c r="D136" s="248" t="s">
        <v>263</v>
      </c>
      <c r="E136" s="249" t="s">
        <v>898</v>
      </c>
      <c r="F136" s="250" t="s">
        <v>899</v>
      </c>
      <c r="G136" s="251" t="s">
        <v>299</v>
      </c>
      <c r="H136" s="252">
        <v>2</v>
      </c>
      <c r="I136" s="253"/>
      <c r="J136" s="254">
        <f>ROUND(I136*H136,2)</f>
        <v>0</v>
      </c>
      <c r="K136" s="250" t="s">
        <v>210</v>
      </c>
      <c r="L136" s="255"/>
      <c r="M136" s="256" t="s">
        <v>19</v>
      </c>
      <c r="N136" s="257" t="s">
        <v>45</v>
      </c>
      <c r="O136" s="86"/>
      <c r="P136" s="216">
        <f>O136*H136</f>
        <v>0</v>
      </c>
      <c r="Q136" s="216">
        <v>0.0035000000000000001</v>
      </c>
      <c r="R136" s="216">
        <f>Q136*H136</f>
        <v>0.0070000000000000001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256</v>
      </c>
      <c r="AT136" s="218" t="s">
        <v>263</v>
      </c>
      <c r="AU136" s="218" t="s">
        <v>84</v>
      </c>
      <c r="AY136" s="19" t="s">
        <v>204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82</v>
      </c>
      <c r="BK136" s="219">
        <f>ROUND(I136*H136,2)</f>
        <v>0</v>
      </c>
      <c r="BL136" s="19" t="s">
        <v>211</v>
      </c>
      <c r="BM136" s="218" t="s">
        <v>900</v>
      </c>
    </row>
    <row r="137" s="2" customFormat="1">
      <c r="A137" s="40"/>
      <c r="B137" s="41"/>
      <c r="C137" s="42"/>
      <c r="D137" s="220" t="s">
        <v>213</v>
      </c>
      <c r="E137" s="42"/>
      <c r="F137" s="221" t="s">
        <v>899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213</v>
      </c>
      <c r="AU137" s="19" t="s">
        <v>84</v>
      </c>
    </row>
    <row r="138" s="2" customFormat="1" ht="16.5" customHeight="1">
      <c r="A138" s="40"/>
      <c r="B138" s="41"/>
      <c r="C138" s="207" t="s">
        <v>289</v>
      </c>
      <c r="D138" s="207" t="s">
        <v>206</v>
      </c>
      <c r="E138" s="208" t="s">
        <v>901</v>
      </c>
      <c r="F138" s="209" t="s">
        <v>902</v>
      </c>
      <c r="G138" s="210" t="s">
        <v>299</v>
      </c>
      <c r="H138" s="211">
        <v>1</v>
      </c>
      <c r="I138" s="212"/>
      <c r="J138" s="213">
        <f>ROUND(I138*H138,2)</f>
        <v>0</v>
      </c>
      <c r="K138" s="209" t="s">
        <v>210</v>
      </c>
      <c r="L138" s="46"/>
      <c r="M138" s="214" t="s">
        <v>19</v>
      </c>
      <c r="N138" s="215" t="s">
        <v>45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211</v>
      </c>
      <c r="AT138" s="218" t="s">
        <v>206</v>
      </c>
      <c r="AU138" s="218" t="s">
        <v>84</v>
      </c>
      <c r="AY138" s="19" t="s">
        <v>204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82</v>
      </c>
      <c r="BK138" s="219">
        <f>ROUND(I138*H138,2)</f>
        <v>0</v>
      </c>
      <c r="BL138" s="19" t="s">
        <v>211</v>
      </c>
      <c r="BM138" s="218" t="s">
        <v>903</v>
      </c>
    </row>
    <row r="139" s="2" customFormat="1">
      <c r="A139" s="40"/>
      <c r="B139" s="41"/>
      <c r="C139" s="42"/>
      <c r="D139" s="220" t="s">
        <v>213</v>
      </c>
      <c r="E139" s="42"/>
      <c r="F139" s="221" t="s">
        <v>902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213</v>
      </c>
      <c r="AU139" s="19" t="s">
        <v>84</v>
      </c>
    </row>
    <row r="140" s="2" customFormat="1">
      <c r="A140" s="40"/>
      <c r="B140" s="41"/>
      <c r="C140" s="42"/>
      <c r="D140" s="225" t="s">
        <v>215</v>
      </c>
      <c r="E140" s="42"/>
      <c r="F140" s="226" t="s">
        <v>904</v>
      </c>
      <c r="G140" s="42"/>
      <c r="H140" s="42"/>
      <c r="I140" s="222"/>
      <c r="J140" s="42"/>
      <c r="K140" s="42"/>
      <c r="L140" s="46"/>
      <c r="M140" s="223"/>
      <c r="N140" s="22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215</v>
      </c>
      <c r="AU140" s="19" t="s">
        <v>84</v>
      </c>
    </row>
    <row r="141" s="2" customFormat="1" ht="21.75" customHeight="1">
      <c r="A141" s="40"/>
      <c r="B141" s="41"/>
      <c r="C141" s="248" t="s">
        <v>699</v>
      </c>
      <c r="D141" s="248" t="s">
        <v>263</v>
      </c>
      <c r="E141" s="249" t="s">
        <v>905</v>
      </c>
      <c r="F141" s="250" t="s">
        <v>906</v>
      </c>
      <c r="G141" s="251" t="s">
        <v>299</v>
      </c>
      <c r="H141" s="252">
        <v>2</v>
      </c>
      <c r="I141" s="253"/>
      <c r="J141" s="254">
        <f>ROUND(I141*H141,2)</f>
        <v>0</v>
      </c>
      <c r="K141" s="250" t="s">
        <v>210</v>
      </c>
      <c r="L141" s="255"/>
      <c r="M141" s="256" t="s">
        <v>19</v>
      </c>
      <c r="N141" s="257" t="s">
        <v>45</v>
      </c>
      <c r="O141" s="86"/>
      <c r="P141" s="216">
        <f>O141*H141</f>
        <v>0</v>
      </c>
      <c r="Q141" s="216">
        <v>0.0019</v>
      </c>
      <c r="R141" s="216">
        <f>Q141*H141</f>
        <v>0.0038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256</v>
      </c>
      <c r="AT141" s="218" t="s">
        <v>263</v>
      </c>
      <c r="AU141" s="218" t="s">
        <v>84</v>
      </c>
      <c r="AY141" s="19" t="s">
        <v>204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82</v>
      </c>
      <c r="BK141" s="219">
        <f>ROUND(I141*H141,2)</f>
        <v>0</v>
      </c>
      <c r="BL141" s="19" t="s">
        <v>211</v>
      </c>
      <c r="BM141" s="218" t="s">
        <v>907</v>
      </c>
    </row>
    <row r="142" s="2" customFormat="1">
      <c r="A142" s="40"/>
      <c r="B142" s="41"/>
      <c r="C142" s="42"/>
      <c r="D142" s="220" t="s">
        <v>213</v>
      </c>
      <c r="E142" s="42"/>
      <c r="F142" s="221" t="s">
        <v>906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213</v>
      </c>
      <c r="AU142" s="19" t="s">
        <v>84</v>
      </c>
    </row>
    <row r="143" s="2" customFormat="1" ht="16.5" customHeight="1">
      <c r="A143" s="40"/>
      <c r="B143" s="41"/>
      <c r="C143" s="207" t="s">
        <v>296</v>
      </c>
      <c r="D143" s="207" t="s">
        <v>206</v>
      </c>
      <c r="E143" s="208" t="s">
        <v>908</v>
      </c>
      <c r="F143" s="209" t="s">
        <v>909</v>
      </c>
      <c r="G143" s="210" t="s">
        <v>222</v>
      </c>
      <c r="H143" s="211">
        <v>63.345999999999997</v>
      </c>
      <c r="I143" s="212"/>
      <c r="J143" s="213">
        <f>ROUND(I143*H143,2)</f>
        <v>0</v>
      </c>
      <c r="K143" s="209" t="s">
        <v>210</v>
      </c>
      <c r="L143" s="46"/>
      <c r="M143" s="214" t="s">
        <v>19</v>
      </c>
      <c r="N143" s="215" t="s">
        <v>45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211</v>
      </c>
      <c r="AT143" s="218" t="s">
        <v>206</v>
      </c>
      <c r="AU143" s="218" t="s">
        <v>84</v>
      </c>
      <c r="AY143" s="19" t="s">
        <v>204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82</v>
      </c>
      <c r="BK143" s="219">
        <f>ROUND(I143*H143,2)</f>
        <v>0</v>
      </c>
      <c r="BL143" s="19" t="s">
        <v>211</v>
      </c>
      <c r="BM143" s="218" t="s">
        <v>910</v>
      </c>
    </row>
    <row r="144" s="2" customFormat="1">
      <c r="A144" s="40"/>
      <c r="B144" s="41"/>
      <c r="C144" s="42"/>
      <c r="D144" s="220" t="s">
        <v>213</v>
      </c>
      <c r="E144" s="42"/>
      <c r="F144" s="221" t="s">
        <v>909</v>
      </c>
      <c r="G144" s="42"/>
      <c r="H144" s="42"/>
      <c r="I144" s="222"/>
      <c r="J144" s="42"/>
      <c r="K144" s="42"/>
      <c r="L144" s="46"/>
      <c r="M144" s="223"/>
      <c r="N144" s="224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213</v>
      </c>
      <c r="AU144" s="19" t="s">
        <v>84</v>
      </c>
    </row>
    <row r="145" s="2" customFormat="1">
      <c r="A145" s="40"/>
      <c r="B145" s="41"/>
      <c r="C145" s="42"/>
      <c r="D145" s="225" t="s">
        <v>215</v>
      </c>
      <c r="E145" s="42"/>
      <c r="F145" s="226" t="s">
        <v>911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215</v>
      </c>
      <c r="AU145" s="19" t="s">
        <v>84</v>
      </c>
    </row>
    <row r="146" s="13" customFormat="1">
      <c r="A146" s="13"/>
      <c r="B146" s="227"/>
      <c r="C146" s="228"/>
      <c r="D146" s="220" t="s">
        <v>217</v>
      </c>
      <c r="E146" s="229" t="s">
        <v>19</v>
      </c>
      <c r="F146" s="230" t="s">
        <v>218</v>
      </c>
      <c r="G146" s="228"/>
      <c r="H146" s="229" t="s">
        <v>19</v>
      </c>
      <c r="I146" s="231"/>
      <c r="J146" s="228"/>
      <c r="K146" s="228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217</v>
      </c>
      <c r="AU146" s="236" t="s">
        <v>84</v>
      </c>
      <c r="AV146" s="13" t="s">
        <v>82</v>
      </c>
      <c r="AW146" s="13" t="s">
        <v>35</v>
      </c>
      <c r="AX146" s="13" t="s">
        <v>74</v>
      </c>
      <c r="AY146" s="236" t="s">
        <v>204</v>
      </c>
    </row>
    <row r="147" s="13" customFormat="1">
      <c r="A147" s="13"/>
      <c r="B147" s="227"/>
      <c r="C147" s="228"/>
      <c r="D147" s="220" t="s">
        <v>217</v>
      </c>
      <c r="E147" s="229" t="s">
        <v>19</v>
      </c>
      <c r="F147" s="230" t="s">
        <v>886</v>
      </c>
      <c r="G147" s="228"/>
      <c r="H147" s="229" t="s">
        <v>19</v>
      </c>
      <c r="I147" s="231"/>
      <c r="J147" s="228"/>
      <c r="K147" s="228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217</v>
      </c>
      <c r="AU147" s="236" t="s">
        <v>84</v>
      </c>
      <c r="AV147" s="13" t="s">
        <v>82</v>
      </c>
      <c r="AW147" s="13" t="s">
        <v>35</v>
      </c>
      <c r="AX147" s="13" t="s">
        <v>74</v>
      </c>
      <c r="AY147" s="236" t="s">
        <v>204</v>
      </c>
    </row>
    <row r="148" s="14" customFormat="1">
      <c r="A148" s="14"/>
      <c r="B148" s="237"/>
      <c r="C148" s="238"/>
      <c r="D148" s="220" t="s">
        <v>217</v>
      </c>
      <c r="E148" s="239" t="s">
        <v>19</v>
      </c>
      <c r="F148" s="240" t="s">
        <v>104</v>
      </c>
      <c r="G148" s="238"/>
      <c r="H148" s="241">
        <v>63.345999999999997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217</v>
      </c>
      <c r="AU148" s="247" t="s">
        <v>84</v>
      </c>
      <c r="AV148" s="14" t="s">
        <v>84</v>
      </c>
      <c r="AW148" s="14" t="s">
        <v>35</v>
      </c>
      <c r="AX148" s="14" t="s">
        <v>82</v>
      </c>
      <c r="AY148" s="247" t="s">
        <v>204</v>
      </c>
    </row>
    <row r="149" s="2" customFormat="1" ht="16.5" customHeight="1">
      <c r="A149" s="40"/>
      <c r="B149" s="41"/>
      <c r="C149" s="207" t="s">
        <v>303</v>
      </c>
      <c r="D149" s="207" t="s">
        <v>206</v>
      </c>
      <c r="E149" s="208" t="s">
        <v>912</v>
      </c>
      <c r="F149" s="209" t="s">
        <v>913</v>
      </c>
      <c r="G149" s="210" t="s">
        <v>222</v>
      </c>
      <c r="H149" s="211">
        <v>63.345999999999997</v>
      </c>
      <c r="I149" s="212"/>
      <c r="J149" s="213">
        <f>ROUND(I149*H149,2)</f>
        <v>0</v>
      </c>
      <c r="K149" s="209" t="s">
        <v>210</v>
      </c>
      <c r="L149" s="46"/>
      <c r="M149" s="214" t="s">
        <v>19</v>
      </c>
      <c r="N149" s="215" t="s">
        <v>45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211</v>
      </c>
      <c r="AT149" s="218" t="s">
        <v>206</v>
      </c>
      <c r="AU149" s="218" t="s">
        <v>84</v>
      </c>
      <c r="AY149" s="19" t="s">
        <v>204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82</v>
      </c>
      <c r="BK149" s="219">
        <f>ROUND(I149*H149,2)</f>
        <v>0</v>
      </c>
      <c r="BL149" s="19" t="s">
        <v>211</v>
      </c>
      <c r="BM149" s="218" t="s">
        <v>914</v>
      </c>
    </row>
    <row r="150" s="2" customFormat="1">
      <c r="A150" s="40"/>
      <c r="B150" s="41"/>
      <c r="C150" s="42"/>
      <c r="D150" s="220" t="s">
        <v>213</v>
      </c>
      <c r="E150" s="42"/>
      <c r="F150" s="221" t="s">
        <v>913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213</v>
      </c>
      <c r="AU150" s="19" t="s">
        <v>84</v>
      </c>
    </row>
    <row r="151" s="2" customFormat="1">
      <c r="A151" s="40"/>
      <c r="B151" s="41"/>
      <c r="C151" s="42"/>
      <c r="D151" s="225" t="s">
        <v>215</v>
      </c>
      <c r="E151" s="42"/>
      <c r="F151" s="226" t="s">
        <v>915</v>
      </c>
      <c r="G151" s="42"/>
      <c r="H151" s="42"/>
      <c r="I151" s="222"/>
      <c r="J151" s="42"/>
      <c r="K151" s="42"/>
      <c r="L151" s="46"/>
      <c r="M151" s="223"/>
      <c r="N151" s="224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215</v>
      </c>
      <c r="AU151" s="19" t="s">
        <v>84</v>
      </c>
    </row>
    <row r="152" s="13" customFormat="1">
      <c r="A152" s="13"/>
      <c r="B152" s="227"/>
      <c r="C152" s="228"/>
      <c r="D152" s="220" t="s">
        <v>217</v>
      </c>
      <c r="E152" s="229" t="s">
        <v>19</v>
      </c>
      <c r="F152" s="230" t="s">
        <v>218</v>
      </c>
      <c r="G152" s="228"/>
      <c r="H152" s="229" t="s">
        <v>19</v>
      </c>
      <c r="I152" s="231"/>
      <c r="J152" s="228"/>
      <c r="K152" s="228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217</v>
      </c>
      <c r="AU152" s="236" t="s">
        <v>84</v>
      </c>
      <c r="AV152" s="13" t="s">
        <v>82</v>
      </c>
      <c r="AW152" s="13" t="s">
        <v>35</v>
      </c>
      <c r="AX152" s="13" t="s">
        <v>74</v>
      </c>
      <c r="AY152" s="236" t="s">
        <v>204</v>
      </c>
    </row>
    <row r="153" s="13" customFormat="1">
      <c r="A153" s="13"/>
      <c r="B153" s="227"/>
      <c r="C153" s="228"/>
      <c r="D153" s="220" t="s">
        <v>217</v>
      </c>
      <c r="E153" s="229" t="s">
        <v>19</v>
      </c>
      <c r="F153" s="230" t="s">
        <v>886</v>
      </c>
      <c r="G153" s="228"/>
      <c r="H153" s="229" t="s">
        <v>19</v>
      </c>
      <c r="I153" s="231"/>
      <c r="J153" s="228"/>
      <c r="K153" s="228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217</v>
      </c>
      <c r="AU153" s="236" t="s">
        <v>84</v>
      </c>
      <c r="AV153" s="13" t="s">
        <v>82</v>
      </c>
      <c r="AW153" s="13" t="s">
        <v>35</v>
      </c>
      <c r="AX153" s="13" t="s">
        <v>74</v>
      </c>
      <c r="AY153" s="236" t="s">
        <v>204</v>
      </c>
    </row>
    <row r="154" s="14" customFormat="1">
      <c r="A154" s="14"/>
      <c r="B154" s="237"/>
      <c r="C154" s="238"/>
      <c r="D154" s="220" t="s">
        <v>217</v>
      </c>
      <c r="E154" s="239" t="s">
        <v>19</v>
      </c>
      <c r="F154" s="240" t="s">
        <v>108</v>
      </c>
      <c r="G154" s="238"/>
      <c r="H154" s="241">
        <v>63.345999999999997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217</v>
      </c>
      <c r="AU154" s="247" t="s">
        <v>84</v>
      </c>
      <c r="AV154" s="14" t="s">
        <v>84</v>
      </c>
      <c r="AW154" s="14" t="s">
        <v>35</v>
      </c>
      <c r="AX154" s="14" t="s">
        <v>82</v>
      </c>
      <c r="AY154" s="247" t="s">
        <v>204</v>
      </c>
    </row>
    <row r="155" s="2" customFormat="1" ht="16.5" customHeight="1">
      <c r="A155" s="40"/>
      <c r="B155" s="41"/>
      <c r="C155" s="207" t="s">
        <v>308</v>
      </c>
      <c r="D155" s="207" t="s">
        <v>206</v>
      </c>
      <c r="E155" s="208" t="s">
        <v>916</v>
      </c>
      <c r="F155" s="209" t="s">
        <v>917</v>
      </c>
      <c r="G155" s="210" t="s">
        <v>299</v>
      </c>
      <c r="H155" s="211">
        <v>2</v>
      </c>
      <c r="I155" s="212"/>
      <c r="J155" s="213">
        <f>ROUND(I155*H155,2)</f>
        <v>0</v>
      </c>
      <c r="K155" s="209" t="s">
        <v>210</v>
      </c>
      <c r="L155" s="46"/>
      <c r="M155" s="214" t="s">
        <v>19</v>
      </c>
      <c r="N155" s="215" t="s">
        <v>45</v>
      </c>
      <c r="O155" s="86"/>
      <c r="P155" s="216">
        <f>O155*H155</f>
        <v>0</v>
      </c>
      <c r="Q155" s="216">
        <v>0.040000000000000001</v>
      </c>
      <c r="R155" s="216">
        <f>Q155*H155</f>
        <v>0.080000000000000002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211</v>
      </c>
      <c r="AT155" s="218" t="s">
        <v>206</v>
      </c>
      <c r="AU155" s="218" t="s">
        <v>84</v>
      </c>
      <c r="AY155" s="19" t="s">
        <v>204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82</v>
      </c>
      <c r="BK155" s="219">
        <f>ROUND(I155*H155,2)</f>
        <v>0</v>
      </c>
      <c r="BL155" s="19" t="s">
        <v>211</v>
      </c>
      <c r="BM155" s="218" t="s">
        <v>918</v>
      </c>
    </row>
    <row r="156" s="2" customFormat="1">
      <c r="A156" s="40"/>
      <c r="B156" s="41"/>
      <c r="C156" s="42"/>
      <c r="D156" s="220" t="s">
        <v>213</v>
      </c>
      <c r="E156" s="42"/>
      <c r="F156" s="221" t="s">
        <v>917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213</v>
      </c>
      <c r="AU156" s="19" t="s">
        <v>84</v>
      </c>
    </row>
    <row r="157" s="2" customFormat="1">
      <c r="A157" s="40"/>
      <c r="B157" s="41"/>
      <c r="C157" s="42"/>
      <c r="D157" s="225" t="s">
        <v>215</v>
      </c>
      <c r="E157" s="42"/>
      <c r="F157" s="226" t="s">
        <v>919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215</v>
      </c>
      <c r="AU157" s="19" t="s">
        <v>84</v>
      </c>
    </row>
    <row r="158" s="2" customFormat="1" ht="16.5" customHeight="1">
      <c r="A158" s="40"/>
      <c r="B158" s="41"/>
      <c r="C158" s="248" t="s">
        <v>314</v>
      </c>
      <c r="D158" s="248" t="s">
        <v>263</v>
      </c>
      <c r="E158" s="249" t="s">
        <v>920</v>
      </c>
      <c r="F158" s="250" t="s">
        <v>921</v>
      </c>
      <c r="G158" s="251" t="s">
        <v>299</v>
      </c>
      <c r="H158" s="252">
        <v>2</v>
      </c>
      <c r="I158" s="253"/>
      <c r="J158" s="254">
        <f>ROUND(I158*H158,2)</f>
        <v>0</v>
      </c>
      <c r="K158" s="250" t="s">
        <v>210</v>
      </c>
      <c r="L158" s="255"/>
      <c r="M158" s="256" t="s">
        <v>19</v>
      </c>
      <c r="N158" s="257" t="s">
        <v>45</v>
      </c>
      <c r="O158" s="86"/>
      <c r="P158" s="216">
        <f>O158*H158</f>
        <v>0</v>
      </c>
      <c r="Q158" s="216">
        <v>0.013299999999999999</v>
      </c>
      <c r="R158" s="216">
        <f>Q158*H158</f>
        <v>0.026599999999999999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256</v>
      </c>
      <c r="AT158" s="218" t="s">
        <v>263</v>
      </c>
      <c r="AU158" s="218" t="s">
        <v>84</v>
      </c>
      <c r="AY158" s="19" t="s">
        <v>204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82</v>
      </c>
      <c r="BK158" s="219">
        <f>ROUND(I158*H158,2)</f>
        <v>0</v>
      </c>
      <c r="BL158" s="19" t="s">
        <v>211</v>
      </c>
      <c r="BM158" s="218" t="s">
        <v>922</v>
      </c>
    </row>
    <row r="159" s="2" customFormat="1">
      <c r="A159" s="40"/>
      <c r="B159" s="41"/>
      <c r="C159" s="42"/>
      <c r="D159" s="220" t="s">
        <v>213</v>
      </c>
      <c r="E159" s="42"/>
      <c r="F159" s="221" t="s">
        <v>921</v>
      </c>
      <c r="G159" s="42"/>
      <c r="H159" s="42"/>
      <c r="I159" s="222"/>
      <c r="J159" s="42"/>
      <c r="K159" s="42"/>
      <c r="L159" s="46"/>
      <c r="M159" s="223"/>
      <c r="N159" s="224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213</v>
      </c>
      <c r="AU159" s="19" t="s">
        <v>84</v>
      </c>
    </row>
    <row r="160" s="2" customFormat="1" ht="16.5" customHeight="1">
      <c r="A160" s="40"/>
      <c r="B160" s="41"/>
      <c r="C160" s="207" t="s">
        <v>319</v>
      </c>
      <c r="D160" s="207" t="s">
        <v>206</v>
      </c>
      <c r="E160" s="208" t="s">
        <v>923</v>
      </c>
      <c r="F160" s="209" t="s">
        <v>19</v>
      </c>
      <c r="G160" s="210" t="s">
        <v>299</v>
      </c>
      <c r="H160" s="211">
        <v>1</v>
      </c>
      <c r="I160" s="212"/>
      <c r="J160" s="213">
        <f>ROUND(I160*H160,2)</f>
        <v>0</v>
      </c>
      <c r="K160" s="209" t="s">
        <v>284</v>
      </c>
      <c r="L160" s="46"/>
      <c r="M160" s="214" t="s">
        <v>19</v>
      </c>
      <c r="N160" s="215" t="s">
        <v>45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211</v>
      </c>
      <c r="AT160" s="218" t="s">
        <v>206</v>
      </c>
      <c r="AU160" s="218" t="s">
        <v>84</v>
      </c>
      <c r="AY160" s="19" t="s">
        <v>204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82</v>
      </c>
      <c r="BK160" s="219">
        <f>ROUND(I160*H160,2)</f>
        <v>0</v>
      </c>
      <c r="BL160" s="19" t="s">
        <v>211</v>
      </c>
      <c r="BM160" s="218" t="s">
        <v>924</v>
      </c>
    </row>
    <row r="161" s="2" customFormat="1">
      <c r="A161" s="40"/>
      <c r="B161" s="41"/>
      <c r="C161" s="42"/>
      <c r="D161" s="220" t="s">
        <v>213</v>
      </c>
      <c r="E161" s="42"/>
      <c r="F161" s="221" t="s">
        <v>925</v>
      </c>
      <c r="G161" s="42"/>
      <c r="H161" s="42"/>
      <c r="I161" s="222"/>
      <c r="J161" s="42"/>
      <c r="K161" s="42"/>
      <c r="L161" s="46"/>
      <c r="M161" s="223"/>
      <c r="N161" s="224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213</v>
      </c>
      <c r="AU161" s="19" t="s">
        <v>84</v>
      </c>
    </row>
    <row r="162" s="12" customFormat="1" ht="22.8" customHeight="1">
      <c r="A162" s="12"/>
      <c r="B162" s="191"/>
      <c r="C162" s="192"/>
      <c r="D162" s="193" t="s">
        <v>73</v>
      </c>
      <c r="E162" s="205" t="s">
        <v>538</v>
      </c>
      <c r="F162" s="205" t="s">
        <v>539</v>
      </c>
      <c r="G162" s="192"/>
      <c r="H162" s="192"/>
      <c r="I162" s="195"/>
      <c r="J162" s="206">
        <f>BK162</f>
        <v>0</v>
      </c>
      <c r="K162" s="192"/>
      <c r="L162" s="197"/>
      <c r="M162" s="198"/>
      <c r="N162" s="199"/>
      <c r="O162" s="199"/>
      <c r="P162" s="200">
        <f>SUM(P163:P166)</f>
        <v>0</v>
      </c>
      <c r="Q162" s="199"/>
      <c r="R162" s="200">
        <f>SUM(R163:R166)</f>
        <v>0</v>
      </c>
      <c r="S162" s="199"/>
      <c r="T162" s="201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2" t="s">
        <v>82</v>
      </c>
      <c r="AT162" s="203" t="s">
        <v>73</v>
      </c>
      <c r="AU162" s="203" t="s">
        <v>82</v>
      </c>
      <c r="AY162" s="202" t="s">
        <v>204</v>
      </c>
      <c r="BK162" s="204">
        <f>SUM(BK163:BK166)</f>
        <v>0</v>
      </c>
    </row>
    <row r="163" s="2" customFormat="1" ht="24.15" customHeight="1">
      <c r="A163" s="40"/>
      <c r="B163" s="41"/>
      <c r="C163" s="207" t="s">
        <v>326</v>
      </c>
      <c r="D163" s="207" t="s">
        <v>206</v>
      </c>
      <c r="E163" s="208" t="s">
        <v>552</v>
      </c>
      <c r="F163" s="209" t="s">
        <v>553</v>
      </c>
      <c r="G163" s="210" t="s">
        <v>266</v>
      </c>
      <c r="H163" s="211">
        <v>34.460999999999999</v>
      </c>
      <c r="I163" s="212"/>
      <c r="J163" s="213">
        <f>ROUND(I163*H163,2)</f>
        <v>0</v>
      </c>
      <c r="K163" s="209" t="s">
        <v>284</v>
      </c>
      <c r="L163" s="46"/>
      <c r="M163" s="214" t="s">
        <v>19</v>
      </c>
      <c r="N163" s="215" t="s">
        <v>45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211</v>
      </c>
      <c r="AT163" s="218" t="s">
        <v>206</v>
      </c>
      <c r="AU163" s="218" t="s">
        <v>84</v>
      </c>
      <c r="AY163" s="19" t="s">
        <v>204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82</v>
      </c>
      <c r="BK163" s="219">
        <f>ROUND(I163*H163,2)</f>
        <v>0</v>
      </c>
      <c r="BL163" s="19" t="s">
        <v>211</v>
      </c>
      <c r="BM163" s="218" t="s">
        <v>926</v>
      </c>
    </row>
    <row r="164" s="2" customFormat="1">
      <c r="A164" s="40"/>
      <c r="B164" s="41"/>
      <c r="C164" s="42"/>
      <c r="D164" s="220" t="s">
        <v>213</v>
      </c>
      <c r="E164" s="42"/>
      <c r="F164" s="221" t="s">
        <v>553</v>
      </c>
      <c r="G164" s="42"/>
      <c r="H164" s="42"/>
      <c r="I164" s="222"/>
      <c r="J164" s="42"/>
      <c r="K164" s="42"/>
      <c r="L164" s="46"/>
      <c r="M164" s="223"/>
      <c r="N164" s="224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213</v>
      </c>
      <c r="AU164" s="19" t="s">
        <v>84</v>
      </c>
    </row>
    <row r="165" s="14" customFormat="1">
      <c r="A165" s="14"/>
      <c r="B165" s="237"/>
      <c r="C165" s="238"/>
      <c r="D165" s="220" t="s">
        <v>217</v>
      </c>
      <c r="E165" s="239" t="s">
        <v>19</v>
      </c>
      <c r="F165" s="240" t="s">
        <v>927</v>
      </c>
      <c r="G165" s="238"/>
      <c r="H165" s="241">
        <v>20.271000000000001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217</v>
      </c>
      <c r="AU165" s="247" t="s">
        <v>84</v>
      </c>
      <c r="AV165" s="14" t="s">
        <v>84</v>
      </c>
      <c r="AW165" s="14" t="s">
        <v>35</v>
      </c>
      <c r="AX165" s="14" t="s">
        <v>82</v>
      </c>
      <c r="AY165" s="247" t="s">
        <v>204</v>
      </c>
    </row>
    <row r="166" s="14" customFormat="1">
      <c r="A166" s="14"/>
      <c r="B166" s="237"/>
      <c r="C166" s="238"/>
      <c r="D166" s="220" t="s">
        <v>217</v>
      </c>
      <c r="E166" s="238"/>
      <c r="F166" s="240" t="s">
        <v>928</v>
      </c>
      <c r="G166" s="238"/>
      <c r="H166" s="241">
        <v>34.460999999999999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217</v>
      </c>
      <c r="AU166" s="247" t="s">
        <v>84</v>
      </c>
      <c r="AV166" s="14" t="s">
        <v>84</v>
      </c>
      <c r="AW166" s="14" t="s">
        <v>4</v>
      </c>
      <c r="AX166" s="14" t="s">
        <v>82</v>
      </c>
      <c r="AY166" s="247" t="s">
        <v>204</v>
      </c>
    </row>
    <row r="167" s="12" customFormat="1" ht="22.8" customHeight="1">
      <c r="A167" s="12"/>
      <c r="B167" s="191"/>
      <c r="C167" s="192"/>
      <c r="D167" s="193" t="s">
        <v>73</v>
      </c>
      <c r="E167" s="205" t="s">
        <v>556</v>
      </c>
      <c r="F167" s="205" t="s">
        <v>557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SUM(P168:P170)</f>
        <v>0</v>
      </c>
      <c r="Q167" s="199"/>
      <c r="R167" s="200">
        <f>SUM(R168:R170)</f>
        <v>0</v>
      </c>
      <c r="S167" s="199"/>
      <c r="T167" s="201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82</v>
      </c>
      <c r="AT167" s="203" t="s">
        <v>73</v>
      </c>
      <c r="AU167" s="203" t="s">
        <v>82</v>
      </c>
      <c r="AY167" s="202" t="s">
        <v>204</v>
      </c>
      <c r="BK167" s="204">
        <f>SUM(BK168:BK170)</f>
        <v>0</v>
      </c>
    </row>
    <row r="168" s="2" customFormat="1" ht="16.5" customHeight="1">
      <c r="A168" s="40"/>
      <c r="B168" s="41"/>
      <c r="C168" s="207" t="s">
        <v>7</v>
      </c>
      <c r="D168" s="207" t="s">
        <v>206</v>
      </c>
      <c r="E168" s="208" t="s">
        <v>929</v>
      </c>
      <c r="F168" s="209" t="s">
        <v>930</v>
      </c>
      <c r="G168" s="210" t="s">
        <v>266</v>
      </c>
      <c r="H168" s="211">
        <v>34.064999999999998</v>
      </c>
      <c r="I168" s="212"/>
      <c r="J168" s="213">
        <f>ROUND(I168*H168,2)</f>
        <v>0</v>
      </c>
      <c r="K168" s="209" t="s">
        <v>210</v>
      </c>
      <c r="L168" s="46"/>
      <c r="M168" s="214" t="s">
        <v>19</v>
      </c>
      <c r="N168" s="215" t="s">
        <v>45</v>
      </c>
      <c r="O168" s="86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211</v>
      </c>
      <c r="AT168" s="218" t="s">
        <v>206</v>
      </c>
      <c r="AU168" s="218" t="s">
        <v>84</v>
      </c>
      <c r="AY168" s="19" t="s">
        <v>204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82</v>
      </c>
      <c r="BK168" s="219">
        <f>ROUND(I168*H168,2)</f>
        <v>0</v>
      </c>
      <c r="BL168" s="19" t="s">
        <v>211</v>
      </c>
      <c r="BM168" s="218" t="s">
        <v>931</v>
      </c>
    </row>
    <row r="169" s="2" customFormat="1">
      <c r="A169" s="40"/>
      <c r="B169" s="41"/>
      <c r="C169" s="42"/>
      <c r="D169" s="220" t="s">
        <v>213</v>
      </c>
      <c r="E169" s="42"/>
      <c r="F169" s="221" t="s">
        <v>932</v>
      </c>
      <c r="G169" s="42"/>
      <c r="H169" s="42"/>
      <c r="I169" s="222"/>
      <c r="J169" s="42"/>
      <c r="K169" s="42"/>
      <c r="L169" s="46"/>
      <c r="M169" s="223"/>
      <c r="N169" s="224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213</v>
      </c>
      <c r="AU169" s="19" t="s">
        <v>84</v>
      </c>
    </row>
    <row r="170" s="2" customFormat="1">
      <c r="A170" s="40"/>
      <c r="B170" s="41"/>
      <c r="C170" s="42"/>
      <c r="D170" s="225" t="s">
        <v>215</v>
      </c>
      <c r="E170" s="42"/>
      <c r="F170" s="226" t="s">
        <v>933</v>
      </c>
      <c r="G170" s="42"/>
      <c r="H170" s="42"/>
      <c r="I170" s="222"/>
      <c r="J170" s="42"/>
      <c r="K170" s="42"/>
      <c r="L170" s="46"/>
      <c r="M170" s="262"/>
      <c r="N170" s="263"/>
      <c r="O170" s="264"/>
      <c r="P170" s="264"/>
      <c r="Q170" s="264"/>
      <c r="R170" s="264"/>
      <c r="S170" s="264"/>
      <c r="T170" s="265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215</v>
      </c>
      <c r="AU170" s="19" t="s">
        <v>84</v>
      </c>
    </row>
    <row r="171" s="2" customFormat="1" ht="6.96" customHeight="1">
      <c r="A171" s="40"/>
      <c r="B171" s="61"/>
      <c r="C171" s="62"/>
      <c r="D171" s="62"/>
      <c r="E171" s="62"/>
      <c r="F171" s="62"/>
      <c r="G171" s="62"/>
      <c r="H171" s="62"/>
      <c r="I171" s="62"/>
      <c r="J171" s="62"/>
      <c r="K171" s="62"/>
      <c r="L171" s="46"/>
      <c r="M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</row>
  </sheetData>
  <sheetProtection sheet="1" autoFilter="0" formatColumns="0" formatRows="0" objects="1" scenarios="1" spinCount="100000" saltValue="A0YDPS1uAQOLA13euHyNqkDsrcn8eRwxLlIFtEqZVhAOS9OUNxKTK6I0L+apR3Eh5rwzwJGQiMN6GHuVfbI/Vg==" hashValue="B+eqhcGP6en5kAdwWz99yNmObHcz+8SxE0vzbOz4yF/CU6KIVfJT5mP9PjOMw1Ac2XZDjdRkXD5K5bDZX6J9Yg==" algorithmName="SHA-512" password="CA9C"/>
  <autoFilter ref="C84:K17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1/132251101"/>
    <hyperlink ref="F96" r:id="rId2" display="https://podminky.urs.cz/item/CS_URS_2025_01/139001101"/>
    <hyperlink ref="F99" r:id="rId3" display="https://podminky.urs.cz/item/CS_URS_2025_01/162351103"/>
    <hyperlink ref="F103" r:id="rId4" display="https://podminky.urs.cz/item/CS_URS_2025_01/174151101"/>
    <hyperlink ref="F107" r:id="rId5" display="https://podminky.urs.cz/item/CS_URS_2025_01/175111101"/>
    <hyperlink ref="F117" r:id="rId6" display="https://podminky.urs.cz/item/CS_URS_2025_01/451573111"/>
    <hyperlink ref="F124" r:id="rId7" display="https://podminky.urs.cz/item/CS_URS_2025_01/871161141"/>
    <hyperlink ref="F133" r:id="rId8" display="https://podminky.urs.cz/item/CS_URS_2025_01/891211112"/>
    <hyperlink ref="F140" r:id="rId9" display="https://podminky.urs.cz/item/CS_URS_2025_01/891269111"/>
    <hyperlink ref="F145" r:id="rId10" display="https://podminky.urs.cz/item/CS_URS_2025_01/892233122"/>
    <hyperlink ref="F151" r:id="rId11" display="https://podminky.urs.cz/item/CS_URS_2025_01/892241111"/>
    <hyperlink ref="F157" r:id="rId12" display="https://podminky.urs.cz/item/CS_URS_2025_01/899401112"/>
    <hyperlink ref="F170" r:id="rId13" display="https://podminky.urs.cz/item/CS_URS_2025_01/99827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  <c r="AZ2" s="130" t="s">
        <v>100</v>
      </c>
      <c r="BA2" s="130" t="s">
        <v>934</v>
      </c>
      <c r="BB2" s="130" t="s">
        <v>19</v>
      </c>
      <c r="BC2" s="130" t="s">
        <v>935</v>
      </c>
      <c r="BD2" s="13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107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Rozšíření parkoviště, SPgŠ a SOŠ Kladno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936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10. 3. 2025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32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33</v>
      </c>
      <c r="F21" s="40"/>
      <c r="G21" s="40"/>
      <c r="H21" s="40"/>
      <c r="I21" s="135" t="s">
        <v>28</v>
      </c>
      <c r="J21" s="139" t="s">
        <v>34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ROUND(J87,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ROUND((SUM(BE87:BE177)),  2)</f>
        <v>0</v>
      </c>
      <c r="G33" s="40"/>
      <c r="H33" s="40"/>
      <c r="I33" s="151">
        <v>0.20999999999999999</v>
      </c>
      <c r="J33" s="150">
        <f>ROUND(((SUM(BE87:BE177))*I33),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ROUND((SUM(BF87:BF177)),  2)</f>
        <v>0</v>
      </c>
      <c r="G34" s="40"/>
      <c r="H34" s="40"/>
      <c r="I34" s="151">
        <v>0.12</v>
      </c>
      <c r="J34" s="150">
        <f>ROUND(((SUM(BF87:BF177))*I34),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ROUND((SUM(BG87:BG177)),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ROUND((SUM(BH87:BH177)),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ROUND((SUM(BI87:BI177)),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174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Rozšíření parkoviště, SPgŠ a SOŠ Kladno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SO_105 - Přeložka kanalizace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č. parc. 543</v>
      </c>
      <c r="G52" s="42"/>
      <c r="H52" s="42"/>
      <c r="I52" s="34" t="s">
        <v>23</v>
      </c>
      <c r="J52" s="74" t="str">
        <f>IF(J12="","",J12)</f>
        <v>10. 3. 2025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SPgŠ a SOŠ Kladno p.o., nám. E. Beneše, 272 01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175</v>
      </c>
      <c r="D57" s="165"/>
      <c r="E57" s="165"/>
      <c r="F57" s="165"/>
      <c r="G57" s="165"/>
      <c r="H57" s="165"/>
      <c r="I57" s="165"/>
      <c r="J57" s="166" t="s">
        <v>176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177</v>
      </c>
    </row>
    <row r="60" s="9" customFormat="1" ht="24.96" customHeight="1">
      <c r="A60" s="9"/>
      <c r="B60" s="168"/>
      <c r="C60" s="169"/>
      <c r="D60" s="170" t="s">
        <v>178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179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181</v>
      </c>
      <c r="E62" s="177"/>
      <c r="F62" s="177"/>
      <c r="G62" s="177"/>
      <c r="H62" s="177"/>
      <c r="I62" s="177"/>
      <c r="J62" s="178">
        <f>J120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853</v>
      </c>
      <c r="E63" s="177"/>
      <c r="F63" s="177"/>
      <c r="G63" s="177"/>
      <c r="H63" s="177"/>
      <c r="I63" s="177"/>
      <c r="J63" s="178">
        <f>J126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185</v>
      </c>
      <c r="E64" s="177"/>
      <c r="F64" s="177"/>
      <c r="G64" s="177"/>
      <c r="H64" s="177"/>
      <c r="I64" s="177"/>
      <c r="J64" s="178">
        <f>J162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186</v>
      </c>
      <c r="E65" s="177"/>
      <c r="F65" s="177"/>
      <c r="G65" s="177"/>
      <c r="H65" s="177"/>
      <c r="I65" s="177"/>
      <c r="J65" s="178">
        <f>J167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187</v>
      </c>
      <c r="E66" s="171"/>
      <c r="F66" s="171"/>
      <c r="G66" s="171"/>
      <c r="H66" s="171"/>
      <c r="I66" s="171"/>
      <c r="J66" s="172">
        <f>J171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937</v>
      </c>
      <c r="E67" s="177"/>
      <c r="F67" s="177"/>
      <c r="G67" s="177"/>
      <c r="H67" s="177"/>
      <c r="I67" s="177"/>
      <c r="J67" s="178">
        <f>J172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189</v>
      </c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3" t="str">
        <f>E7</f>
        <v>Rozšíření parkoviště, SPgŠ a SOŠ Kladno</v>
      </c>
      <c r="F77" s="34"/>
      <c r="G77" s="34"/>
      <c r="H77" s="34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120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SO_105 - Přeložka kanalizace</v>
      </c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č. parc. 543</v>
      </c>
      <c r="G81" s="42"/>
      <c r="H81" s="42"/>
      <c r="I81" s="34" t="s">
        <v>23</v>
      </c>
      <c r="J81" s="74" t="str">
        <f>IF(J12="","",J12)</f>
        <v>10. 3. 2025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40.05" customHeight="1">
      <c r="A83" s="40"/>
      <c r="B83" s="41"/>
      <c r="C83" s="34" t="s">
        <v>25</v>
      </c>
      <c r="D83" s="42"/>
      <c r="E83" s="42"/>
      <c r="F83" s="29" t="str">
        <f>E15</f>
        <v xml:space="preserve">SPgŠ a SOŠ Kladno p.o., nám. E. Beneše, 272 01 </v>
      </c>
      <c r="G83" s="42"/>
      <c r="H83" s="42"/>
      <c r="I83" s="34" t="s">
        <v>31</v>
      </c>
      <c r="J83" s="38" t="str">
        <f>E21</f>
        <v>Ateliér Civilista s.r.o., Bratronice 241, 273 63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 xml:space="preserve"> </v>
      </c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0"/>
      <c r="B86" s="181"/>
      <c r="C86" s="182" t="s">
        <v>190</v>
      </c>
      <c r="D86" s="183" t="s">
        <v>59</v>
      </c>
      <c r="E86" s="183" t="s">
        <v>55</v>
      </c>
      <c r="F86" s="183" t="s">
        <v>56</v>
      </c>
      <c r="G86" s="183" t="s">
        <v>191</v>
      </c>
      <c r="H86" s="183" t="s">
        <v>192</v>
      </c>
      <c r="I86" s="183" t="s">
        <v>193</v>
      </c>
      <c r="J86" s="183" t="s">
        <v>176</v>
      </c>
      <c r="K86" s="184" t="s">
        <v>194</v>
      </c>
      <c r="L86" s="185"/>
      <c r="M86" s="94" t="s">
        <v>19</v>
      </c>
      <c r="N86" s="95" t="s">
        <v>44</v>
      </c>
      <c r="O86" s="95" t="s">
        <v>195</v>
      </c>
      <c r="P86" s="95" t="s">
        <v>196</v>
      </c>
      <c r="Q86" s="95" t="s">
        <v>197</v>
      </c>
      <c r="R86" s="95" t="s">
        <v>198</v>
      </c>
      <c r="S86" s="95" t="s">
        <v>199</v>
      </c>
      <c r="T86" s="96" t="s">
        <v>200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0"/>
      <c r="B87" s="41"/>
      <c r="C87" s="101" t="s">
        <v>201</v>
      </c>
      <c r="D87" s="42"/>
      <c r="E87" s="42"/>
      <c r="F87" s="42"/>
      <c r="G87" s="42"/>
      <c r="H87" s="42"/>
      <c r="I87" s="42"/>
      <c r="J87" s="186">
        <f>BK87</f>
        <v>0</v>
      </c>
      <c r="K87" s="42"/>
      <c r="L87" s="46"/>
      <c r="M87" s="97"/>
      <c r="N87" s="187"/>
      <c r="O87" s="98"/>
      <c r="P87" s="188">
        <f>P88+P171</f>
        <v>0</v>
      </c>
      <c r="Q87" s="98"/>
      <c r="R87" s="188">
        <f>R88+R171</f>
        <v>14.096853899999999</v>
      </c>
      <c r="S87" s="98"/>
      <c r="T87" s="189">
        <f>T88+T171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177</v>
      </c>
      <c r="BK87" s="190">
        <f>BK88+BK171</f>
        <v>0</v>
      </c>
    </row>
    <row r="88" s="12" customFormat="1" ht="25.92" customHeight="1">
      <c r="A88" s="12"/>
      <c r="B88" s="191"/>
      <c r="C88" s="192"/>
      <c r="D88" s="193" t="s">
        <v>73</v>
      </c>
      <c r="E88" s="194" t="s">
        <v>202</v>
      </c>
      <c r="F88" s="194" t="s">
        <v>203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P89+P120+P126+P162+P167</f>
        <v>0</v>
      </c>
      <c r="Q88" s="199"/>
      <c r="R88" s="200">
        <f>R89+R120+R126+R162+R167</f>
        <v>14.096853899999999</v>
      </c>
      <c r="S88" s="199"/>
      <c r="T88" s="201">
        <f>T89+T120+T126+T162+T167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82</v>
      </c>
      <c r="AT88" s="203" t="s">
        <v>73</v>
      </c>
      <c r="AU88" s="203" t="s">
        <v>74</v>
      </c>
      <c r="AY88" s="202" t="s">
        <v>204</v>
      </c>
      <c r="BK88" s="204">
        <f>BK89+BK120+BK126+BK162+BK167</f>
        <v>0</v>
      </c>
    </row>
    <row r="89" s="12" customFormat="1" ht="22.8" customHeight="1">
      <c r="A89" s="12"/>
      <c r="B89" s="191"/>
      <c r="C89" s="192"/>
      <c r="D89" s="193" t="s">
        <v>73</v>
      </c>
      <c r="E89" s="205" t="s">
        <v>82</v>
      </c>
      <c r="F89" s="205" t="s">
        <v>205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SUM(P90:P119)</f>
        <v>0</v>
      </c>
      <c r="Q89" s="199"/>
      <c r="R89" s="200">
        <f>SUM(R90:R119)</f>
        <v>8.1769999999999996</v>
      </c>
      <c r="S89" s="199"/>
      <c r="T89" s="201">
        <f>SUM(T90:T119)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82</v>
      </c>
      <c r="AT89" s="203" t="s">
        <v>73</v>
      </c>
      <c r="AU89" s="203" t="s">
        <v>82</v>
      </c>
      <c r="AY89" s="202" t="s">
        <v>204</v>
      </c>
      <c r="BK89" s="204">
        <f>SUM(BK90:BK119)</f>
        <v>0</v>
      </c>
    </row>
    <row r="90" s="2" customFormat="1" ht="21.75" customHeight="1">
      <c r="A90" s="40"/>
      <c r="B90" s="41"/>
      <c r="C90" s="207" t="s">
        <v>82</v>
      </c>
      <c r="D90" s="207" t="s">
        <v>206</v>
      </c>
      <c r="E90" s="208" t="s">
        <v>938</v>
      </c>
      <c r="F90" s="209" t="s">
        <v>939</v>
      </c>
      <c r="G90" s="210" t="s">
        <v>236</v>
      </c>
      <c r="H90" s="211">
        <v>39.372</v>
      </c>
      <c r="I90" s="212"/>
      <c r="J90" s="213">
        <f>ROUND(I90*H90,2)</f>
        <v>0</v>
      </c>
      <c r="K90" s="209" t="s">
        <v>210</v>
      </c>
      <c r="L90" s="46"/>
      <c r="M90" s="214" t="s">
        <v>19</v>
      </c>
      <c r="N90" s="215" t="s">
        <v>45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211</v>
      </c>
      <c r="AT90" s="218" t="s">
        <v>206</v>
      </c>
      <c r="AU90" s="218" t="s">
        <v>84</v>
      </c>
      <c r="AY90" s="19" t="s">
        <v>204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82</v>
      </c>
      <c r="BK90" s="219">
        <f>ROUND(I90*H90,2)</f>
        <v>0</v>
      </c>
      <c r="BL90" s="19" t="s">
        <v>211</v>
      </c>
      <c r="BM90" s="218" t="s">
        <v>940</v>
      </c>
    </row>
    <row r="91" s="2" customFormat="1">
      <c r="A91" s="40"/>
      <c r="B91" s="41"/>
      <c r="C91" s="42"/>
      <c r="D91" s="220" t="s">
        <v>213</v>
      </c>
      <c r="E91" s="42"/>
      <c r="F91" s="221" t="s">
        <v>939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213</v>
      </c>
      <c r="AU91" s="19" t="s">
        <v>84</v>
      </c>
    </row>
    <row r="92" s="2" customFormat="1">
      <c r="A92" s="40"/>
      <c r="B92" s="41"/>
      <c r="C92" s="42"/>
      <c r="D92" s="225" t="s">
        <v>215</v>
      </c>
      <c r="E92" s="42"/>
      <c r="F92" s="226" t="s">
        <v>941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215</v>
      </c>
      <c r="AU92" s="19" t="s">
        <v>84</v>
      </c>
    </row>
    <row r="93" s="13" customFormat="1">
      <c r="A93" s="13"/>
      <c r="B93" s="227"/>
      <c r="C93" s="228"/>
      <c r="D93" s="220" t="s">
        <v>217</v>
      </c>
      <c r="E93" s="229" t="s">
        <v>19</v>
      </c>
      <c r="F93" s="230" t="s">
        <v>218</v>
      </c>
      <c r="G93" s="228"/>
      <c r="H93" s="229" t="s">
        <v>19</v>
      </c>
      <c r="I93" s="231"/>
      <c r="J93" s="228"/>
      <c r="K93" s="228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217</v>
      </c>
      <c r="AU93" s="236" t="s">
        <v>84</v>
      </c>
      <c r="AV93" s="13" t="s">
        <v>82</v>
      </c>
      <c r="AW93" s="13" t="s">
        <v>35</v>
      </c>
      <c r="AX93" s="13" t="s">
        <v>74</v>
      </c>
      <c r="AY93" s="236" t="s">
        <v>204</v>
      </c>
    </row>
    <row r="94" s="13" customFormat="1">
      <c r="A94" s="13"/>
      <c r="B94" s="227"/>
      <c r="C94" s="228"/>
      <c r="D94" s="220" t="s">
        <v>217</v>
      </c>
      <c r="E94" s="229" t="s">
        <v>19</v>
      </c>
      <c r="F94" s="230" t="s">
        <v>942</v>
      </c>
      <c r="G94" s="228"/>
      <c r="H94" s="229" t="s">
        <v>19</v>
      </c>
      <c r="I94" s="231"/>
      <c r="J94" s="228"/>
      <c r="K94" s="228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217</v>
      </c>
      <c r="AU94" s="236" t="s">
        <v>84</v>
      </c>
      <c r="AV94" s="13" t="s">
        <v>82</v>
      </c>
      <c r="AW94" s="13" t="s">
        <v>35</v>
      </c>
      <c r="AX94" s="13" t="s">
        <v>74</v>
      </c>
      <c r="AY94" s="236" t="s">
        <v>204</v>
      </c>
    </row>
    <row r="95" s="14" customFormat="1">
      <c r="A95" s="14"/>
      <c r="B95" s="237"/>
      <c r="C95" s="238"/>
      <c r="D95" s="220" t="s">
        <v>217</v>
      </c>
      <c r="E95" s="239" t="s">
        <v>19</v>
      </c>
      <c r="F95" s="240" t="s">
        <v>100</v>
      </c>
      <c r="G95" s="238"/>
      <c r="H95" s="241">
        <v>39.372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217</v>
      </c>
      <c r="AU95" s="247" t="s">
        <v>84</v>
      </c>
      <c r="AV95" s="14" t="s">
        <v>84</v>
      </c>
      <c r="AW95" s="14" t="s">
        <v>35</v>
      </c>
      <c r="AX95" s="14" t="s">
        <v>82</v>
      </c>
      <c r="AY95" s="247" t="s">
        <v>204</v>
      </c>
    </row>
    <row r="96" s="2" customFormat="1" ht="16.5" customHeight="1">
      <c r="A96" s="40"/>
      <c r="B96" s="41"/>
      <c r="C96" s="207" t="s">
        <v>84</v>
      </c>
      <c r="D96" s="207" t="s">
        <v>206</v>
      </c>
      <c r="E96" s="208" t="s">
        <v>859</v>
      </c>
      <c r="F96" s="209" t="s">
        <v>860</v>
      </c>
      <c r="G96" s="210" t="s">
        <v>236</v>
      </c>
      <c r="H96" s="211">
        <v>8.0999999999999996</v>
      </c>
      <c r="I96" s="212"/>
      <c r="J96" s="213">
        <f>ROUND(I96*H96,2)</f>
        <v>0</v>
      </c>
      <c r="K96" s="209" t="s">
        <v>210</v>
      </c>
      <c r="L96" s="46"/>
      <c r="M96" s="214" t="s">
        <v>19</v>
      </c>
      <c r="N96" s="215" t="s">
        <v>45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211</v>
      </c>
      <c r="AT96" s="218" t="s">
        <v>206</v>
      </c>
      <c r="AU96" s="218" t="s">
        <v>84</v>
      </c>
      <c r="AY96" s="19" t="s">
        <v>204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82</v>
      </c>
      <c r="BK96" s="219">
        <f>ROUND(I96*H96,2)</f>
        <v>0</v>
      </c>
      <c r="BL96" s="19" t="s">
        <v>211</v>
      </c>
      <c r="BM96" s="218" t="s">
        <v>943</v>
      </c>
    </row>
    <row r="97" s="2" customFormat="1">
      <c r="A97" s="40"/>
      <c r="B97" s="41"/>
      <c r="C97" s="42"/>
      <c r="D97" s="220" t="s">
        <v>213</v>
      </c>
      <c r="E97" s="42"/>
      <c r="F97" s="221" t="s">
        <v>860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213</v>
      </c>
      <c r="AU97" s="19" t="s">
        <v>84</v>
      </c>
    </row>
    <row r="98" s="2" customFormat="1">
      <c r="A98" s="40"/>
      <c r="B98" s="41"/>
      <c r="C98" s="42"/>
      <c r="D98" s="225" t="s">
        <v>215</v>
      </c>
      <c r="E98" s="42"/>
      <c r="F98" s="226" t="s">
        <v>862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215</v>
      </c>
      <c r="AU98" s="19" t="s">
        <v>84</v>
      </c>
    </row>
    <row r="99" s="13" customFormat="1">
      <c r="A99" s="13"/>
      <c r="B99" s="227"/>
      <c r="C99" s="228"/>
      <c r="D99" s="220" t="s">
        <v>217</v>
      </c>
      <c r="E99" s="229" t="s">
        <v>19</v>
      </c>
      <c r="F99" s="230" t="s">
        <v>944</v>
      </c>
      <c r="G99" s="228"/>
      <c r="H99" s="229" t="s">
        <v>19</v>
      </c>
      <c r="I99" s="231"/>
      <c r="J99" s="228"/>
      <c r="K99" s="228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217</v>
      </c>
      <c r="AU99" s="236" t="s">
        <v>84</v>
      </c>
      <c r="AV99" s="13" t="s">
        <v>82</v>
      </c>
      <c r="AW99" s="13" t="s">
        <v>35</v>
      </c>
      <c r="AX99" s="13" t="s">
        <v>74</v>
      </c>
      <c r="AY99" s="236" t="s">
        <v>204</v>
      </c>
    </row>
    <row r="100" s="14" customFormat="1">
      <c r="A100" s="14"/>
      <c r="B100" s="237"/>
      <c r="C100" s="238"/>
      <c r="D100" s="220" t="s">
        <v>217</v>
      </c>
      <c r="E100" s="239" t="s">
        <v>19</v>
      </c>
      <c r="F100" s="240" t="s">
        <v>945</v>
      </c>
      <c r="G100" s="238"/>
      <c r="H100" s="241">
        <v>8.0999999999999996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217</v>
      </c>
      <c r="AU100" s="247" t="s">
        <v>84</v>
      </c>
      <c r="AV100" s="14" t="s">
        <v>84</v>
      </c>
      <c r="AW100" s="14" t="s">
        <v>35</v>
      </c>
      <c r="AX100" s="14" t="s">
        <v>82</v>
      </c>
      <c r="AY100" s="247" t="s">
        <v>204</v>
      </c>
    </row>
    <row r="101" s="2" customFormat="1" ht="21.75" customHeight="1">
      <c r="A101" s="40"/>
      <c r="B101" s="41"/>
      <c r="C101" s="207" t="s">
        <v>103</v>
      </c>
      <c r="D101" s="207" t="s">
        <v>206</v>
      </c>
      <c r="E101" s="208" t="s">
        <v>863</v>
      </c>
      <c r="F101" s="209" t="s">
        <v>864</v>
      </c>
      <c r="G101" s="210" t="s">
        <v>236</v>
      </c>
      <c r="H101" s="211">
        <v>39.372</v>
      </c>
      <c r="I101" s="212"/>
      <c r="J101" s="213">
        <f>ROUND(I101*H101,2)</f>
        <v>0</v>
      </c>
      <c r="K101" s="209" t="s">
        <v>210</v>
      </c>
      <c r="L101" s="46"/>
      <c r="M101" s="214" t="s">
        <v>19</v>
      </c>
      <c r="N101" s="215" t="s">
        <v>45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211</v>
      </c>
      <c r="AT101" s="218" t="s">
        <v>206</v>
      </c>
      <c r="AU101" s="218" t="s">
        <v>84</v>
      </c>
      <c r="AY101" s="19" t="s">
        <v>204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82</v>
      </c>
      <c r="BK101" s="219">
        <f>ROUND(I101*H101,2)</f>
        <v>0</v>
      </c>
      <c r="BL101" s="19" t="s">
        <v>211</v>
      </c>
      <c r="BM101" s="218" t="s">
        <v>946</v>
      </c>
    </row>
    <row r="102" s="2" customFormat="1">
      <c r="A102" s="40"/>
      <c r="B102" s="41"/>
      <c r="C102" s="42"/>
      <c r="D102" s="220" t="s">
        <v>213</v>
      </c>
      <c r="E102" s="42"/>
      <c r="F102" s="221" t="s">
        <v>864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213</v>
      </c>
      <c r="AU102" s="19" t="s">
        <v>84</v>
      </c>
    </row>
    <row r="103" s="2" customFormat="1">
      <c r="A103" s="40"/>
      <c r="B103" s="41"/>
      <c r="C103" s="42"/>
      <c r="D103" s="225" t="s">
        <v>215</v>
      </c>
      <c r="E103" s="42"/>
      <c r="F103" s="226" t="s">
        <v>866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215</v>
      </c>
      <c r="AU103" s="19" t="s">
        <v>84</v>
      </c>
    </row>
    <row r="104" s="13" customFormat="1">
      <c r="A104" s="13"/>
      <c r="B104" s="227"/>
      <c r="C104" s="228"/>
      <c r="D104" s="220" t="s">
        <v>217</v>
      </c>
      <c r="E104" s="229" t="s">
        <v>19</v>
      </c>
      <c r="F104" s="230" t="s">
        <v>947</v>
      </c>
      <c r="G104" s="228"/>
      <c r="H104" s="229" t="s">
        <v>19</v>
      </c>
      <c r="I104" s="231"/>
      <c r="J104" s="228"/>
      <c r="K104" s="228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217</v>
      </c>
      <c r="AU104" s="236" t="s">
        <v>84</v>
      </c>
      <c r="AV104" s="13" t="s">
        <v>82</v>
      </c>
      <c r="AW104" s="13" t="s">
        <v>35</v>
      </c>
      <c r="AX104" s="13" t="s">
        <v>74</v>
      </c>
      <c r="AY104" s="236" t="s">
        <v>204</v>
      </c>
    </row>
    <row r="105" s="14" customFormat="1">
      <c r="A105" s="14"/>
      <c r="B105" s="237"/>
      <c r="C105" s="238"/>
      <c r="D105" s="220" t="s">
        <v>217</v>
      </c>
      <c r="E105" s="239" t="s">
        <v>19</v>
      </c>
      <c r="F105" s="240" t="s">
        <v>948</v>
      </c>
      <c r="G105" s="238"/>
      <c r="H105" s="241">
        <v>39.372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217</v>
      </c>
      <c r="AU105" s="247" t="s">
        <v>84</v>
      </c>
      <c r="AV105" s="14" t="s">
        <v>84</v>
      </c>
      <c r="AW105" s="14" t="s">
        <v>35</v>
      </c>
      <c r="AX105" s="14" t="s">
        <v>82</v>
      </c>
      <c r="AY105" s="247" t="s">
        <v>204</v>
      </c>
    </row>
    <row r="106" s="2" customFormat="1" ht="16.5" customHeight="1">
      <c r="A106" s="40"/>
      <c r="B106" s="41"/>
      <c r="C106" s="207" t="s">
        <v>211</v>
      </c>
      <c r="D106" s="207" t="s">
        <v>206</v>
      </c>
      <c r="E106" s="208" t="s">
        <v>642</v>
      </c>
      <c r="F106" s="209" t="s">
        <v>643</v>
      </c>
      <c r="G106" s="210" t="s">
        <v>236</v>
      </c>
      <c r="H106" s="211">
        <v>30.286000000000001</v>
      </c>
      <c r="I106" s="212"/>
      <c r="J106" s="213">
        <f>ROUND(I106*H106,2)</f>
        <v>0</v>
      </c>
      <c r="K106" s="209" t="s">
        <v>210</v>
      </c>
      <c r="L106" s="46"/>
      <c r="M106" s="214" t="s">
        <v>19</v>
      </c>
      <c r="N106" s="215" t="s">
        <v>45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211</v>
      </c>
      <c r="AT106" s="218" t="s">
        <v>206</v>
      </c>
      <c r="AU106" s="218" t="s">
        <v>84</v>
      </c>
      <c r="AY106" s="19" t="s">
        <v>204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82</v>
      </c>
      <c r="BK106" s="219">
        <f>ROUND(I106*H106,2)</f>
        <v>0</v>
      </c>
      <c r="BL106" s="19" t="s">
        <v>211</v>
      </c>
      <c r="BM106" s="218" t="s">
        <v>949</v>
      </c>
    </row>
    <row r="107" s="2" customFormat="1">
      <c r="A107" s="40"/>
      <c r="B107" s="41"/>
      <c r="C107" s="42"/>
      <c r="D107" s="220" t="s">
        <v>213</v>
      </c>
      <c r="E107" s="42"/>
      <c r="F107" s="221" t="s">
        <v>643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213</v>
      </c>
      <c r="AU107" s="19" t="s">
        <v>84</v>
      </c>
    </row>
    <row r="108" s="2" customFormat="1">
      <c r="A108" s="40"/>
      <c r="B108" s="41"/>
      <c r="C108" s="42"/>
      <c r="D108" s="225" t="s">
        <v>215</v>
      </c>
      <c r="E108" s="42"/>
      <c r="F108" s="226" t="s">
        <v>646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215</v>
      </c>
      <c r="AU108" s="19" t="s">
        <v>84</v>
      </c>
    </row>
    <row r="109" s="13" customFormat="1">
      <c r="A109" s="13"/>
      <c r="B109" s="227"/>
      <c r="C109" s="228"/>
      <c r="D109" s="220" t="s">
        <v>217</v>
      </c>
      <c r="E109" s="229" t="s">
        <v>19</v>
      </c>
      <c r="F109" s="230" t="s">
        <v>950</v>
      </c>
      <c r="G109" s="228"/>
      <c r="H109" s="229" t="s">
        <v>19</v>
      </c>
      <c r="I109" s="231"/>
      <c r="J109" s="228"/>
      <c r="K109" s="228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217</v>
      </c>
      <c r="AU109" s="236" t="s">
        <v>84</v>
      </c>
      <c r="AV109" s="13" t="s">
        <v>82</v>
      </c>
      <c r="AW109" s="13" t="s">
        <v>35</v>
      </c>
      <c r="AX109" s="13" t="s">
        <v>74</v>
      </c>
      <c r="AY109" s="236" t="s">
        <v>204</v>
      </c>
    </row>
    <row r="110" s="14" customFormat="1">
      <c r="A110" s="14"/>
      <c r="B110" s="237"/>
      <c r="C110" s="238"/>
      <c r="D110" s="220" t="s">
        <v>217</v>
      </c>
      <c r="E110" s="239" t="s">
        <v>19</v>
      </c>
      <c r="F110" s="240" t="s">
        <v>951</v>
      </c>
      <c r="G110" s="238"/>
      <c r="H110" s="241">
        <v>30.286000000000001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217</v>
      </c>
      <c r="AU110" s="247" t="s">
        <v>84</v>
      </c>
      <c r="AV110" s="14" t="s">
        <v>84</v>
      </c>
      <c r="AW110" s="14" t="s">
        <v>35</v>
      </c>
      <c r="AX110" s="14" t="s">
        <v>82</v>
      </c>
      <c r="AY110" s="247" t="s">
        <v>204</v>
      </c>
    </row>
    <row r="111" s="2" customFormat="1" ht="16.5" customHeight="1">
      <c r="A111" s="40"/>
      <c r="B111" s="41"/>
      <c r="C111" s="207" t="s">
        <v>233</v>
      </c>
      <c r="D111" s="207" t="s">
        <v>206</v>
      </c>
      <c r="E111" s="208" t="s">
        <v>869</v>
      </c>
      <c r="F111" s="209" t="s">
        <v>870</v>
      </c>
      <c r="G111" s="210" t="s">
        <v>236</v>
      </c>
      <c r="H111" s="211">
        <v>6.0570000000000004</v>
      </c>
      <c r="I111" s="212"/>
      <c r="J111" s="213">
        <f>ROUND(I111*H111,2)</f>
        <v>0</v>
      </c>
      <c r="K111" s="209" t="s">
        <v>210</v>
      </c>
      <c r="L111" s="46"/>
      <c r="M111" s="214" t="s">
        <v>19</v>
      </c>
      <c r="N111" s="215" t="s">
        <v>45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211</v>
      </c>
      <c r="AT111" s="218" t="s">
        <v>206</v>
      </c>
      <c r="AU111" s="218" t="s">
        <v>84</v>
      </c>
      <c r="AY111" s="19" t="s">
        <v>204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82</v>
      </c>
      <c r="BK111" s="219">
        <f>ROUND(I111*H111,2)</f>
        <v>0</v>
      </c>
      <c r="BL111" s="19" t="s">
        <v>211</v>
      </c>
      <c r="BM111" s="218" t="s">
        <v>952</v>
      </c>
    </row>
    <row r="112" s="2" customFormat="1">
      <c r="A112" s="40"/>
      <c r="B112" s="41"/>
      <c r="C112" s="42"/>
      <c r="D112" s="220" t="s">
        <v>213</v>
      </c>
      <c r="E112" s="42"/>
      <c r="F112" s="221" t="s">
        <v>870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213</v>
      </c>
      <c r="AU112" s="19" t="s">
        <v>84</v>
      </c>
    </row>
    <row r="113" s="2" customFormat="1">
      <c r="A113" s="40"/>
      <c r="B113" s="41"/>
      <c r="C113" s="42"/>
      <c r="D113" s="225" t="s">
        <v>215</v>
      </c>
      <c r="E113" s="42"/>
      <c r="F113" s="226" t="s">
        <v>872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215</v>
      </c>
      <c r="AU113" s="19" t="s">
        <v>84</v>
      </c>
    </row>
    <row r="114" s="13" customFormat="1">
      <c r="A114" s="13"/>
      <c r="B114" s="227"/>
      <c r="C114" s="228"/>
      <c r="D114" s="220" t="s">
        <v>217</v>
      </c>
      <c r="E114" s="229" t="s">
        <v>19</v>
      </c>
      <c r="F114" s="230" t="s">
        <v>953</v>
      </c>
      <c r="G114" s="228"/>
      <c r="H114" s="229" t="s">
        <v>19</v>
      </c>
      <c r="I114" s="231"/>
      <c r="J114" s="228"/>
      <c r="K114" s="228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217</v>
      </c>
      <c r="AU114" s="236" t="s">
        <v>84</v>
      </c>
      <c r="AV114" s="13" t="s">
        <v>82</v>
      </c>
      <c r="AW114" s="13" t="s">
        <v>35</v>
      </c>
      <c r="AX114" s="13" t="s">
        <v>74</v>
      </c>
      <c r="AY114" s="236" t="s">
        <v>204</v>
      </c>
    </row>
    <row r="115" s="14" customFormat="1">
      <c r="A115" s="14"/>
      <c r="B115" s="237"/>
      <c r="C115" s="238"/>
      <c r="D115" s="220" t="s">
        <v>217</v>
      </c>
      <c r="E115" s="239" t="s">
        <v>19</v>
      </c>
      <c r="F115" s="240" t="s">
        <v>954</v>
      </c>
      <c r="G115" s="238"/>
      <c r="H115" s="241">
        <v>6.0570000000000004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217</v>
      </c>
      <c r="AU115" s="247" t="s">
        <v>84</v>
      </c>
      <c r="AV115" s="14" t="s">
        <v>84</v>
      </c>
      <c r="AW115" s="14" t="s">
        <v>35</v>
      </c>
      <c r="AX115" s="14" t="s">
        <v>82</v>
      </c>
      <c r="AY115" s="247" t="s">
        <v>204</v>
      </c>
    </row>
    <row r="116" s="2" customFormat="1" ht="16.5" customHeight="1">
      <c r="A116" s="40"/>
      <c r="B116" s="41"/>
      <c r="C116" s="248" t="s">
        <v>242</v>
      </c>
      <c r="D116" s="248" t="s">
        <v>263</v>
      </c>
      <c r="E116" s="249" t="s">
        <v>874</v>
      </c>
      <c r="F116" s="250" t="s">
        <v>875</v>
      </c>
      <c r="G116" s="251" t="s">
        <v>266</v>
      </c>
      <c r="H116" s="252">
        <v>8.1769999999999996</v>
      </c>
      <c r="I116" s="253"/>
      <c r="J116" s="254">
        <f>ROUND(I116*H116,2)</f>
        <v>0</v>
      </c>
      <c r="K116" s="250" t="s">
        <v>210</v>
      </c>
      <c r="L116" s="255"/>
      <c r="M116" s="256" t="s">
        <v>19</v>
      </c>
      <c r="N116" s="257" t="s">
        <v>45</v>
      </c>
      <c r="O116" s="86"/>
      <c r="P116" s="216">
        <f>O116*H116</f>
        <v>0</v>
      </c>
      <c r="Q116" s="216">
        <v>1</v>
      </c>
      <c r="R116" s="216">
        <f>Q116*H116</f>
        <v>8.1769999999999996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256</v>
      </c>
      <c r="AT116" s="218" t="s">
        <v>263</v>
      </c>
      <c r="AU116" s="218" t="s">
        <v>84</v>
      </c>
      <c r="AY116" s="19" t="s">
        <v>204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82</v>
      </c>
      <c r="BK116" s="219">
        <f>ROUND(I116*H116,2)</f>
        <v>0</v>
      </c>
      <c r="BL116" s="19" t="s">
        <v>211</v>
      </c>
      <c r="BM116" s="218" t="s">
        <v>955</v>
      </c>
    </row>
    <row r="117" s="2" customFormat="1">
      <c r="A117" s="40"/>
      <c r="B117" s="41"/>
      <c r="C117" s="42"/>
      <c r="D117" s="220" t="s">
        <v>213</v>
      </c>
      <c r="E117" s="42"/>
      <c r="F117" s="221" t="s">
        <v>875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213</v>
      </c>
      <c r="AU117" s="19" t="s">
        <v>84</v>
      </c>
    </row>
    <row r="118" s="13" customFormat="1">
      <c r="A118" s="13"/>
      <c r="B118" s="227"/>
      <c r="C118" s="228"/>
      <c r="D118" s="220" t="s">
        <v>217</v>
      </c>
      <c r="E118" s="229" t="s">
        <v>19</v>
      </c>
      <c r="F118" s="230" t="s">
        <v>956</v>
      </c>
      <c r="G118" s="228"/>
      <c r="H118" s="229" t="s">
        <v>19</v>
      </c>
      <c r="I118" s="231"/>
      <c r="J118" s="228"/>
      <c r="K118" s="228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217</v>
      </c>
      <c r="AU118" s="236" t="s">
        <v>84</v>
      </c>
      <c r="AV118" s="13" t="s">
        <v>82</v>
      </c>
      <c r="AW118" s="13" t="s">
        <v>35</v>
      </c>
      <c r="AX118" s="13" t="s">
        <v>74</v>
      </c>
      <c r="AY118" s="236" t="s">
        <v>204</v>
      </c>
    </row>
    <row r="119" s="14" customFormat="1">
      <c r="A119" s="14"/>
      <c r="B119" s="237"/>
      <c r="C119" s="238"/>
      <c r="D119" s="220" t="s">
        <v>217</v>
      </c>
      <c r="E119" s="239" t="s">
        <v>19</v>
      </c>
      <c r="F119" s="240" t="s">
        <v>957</v>
      </c>
      <c r="G119" s="238"/>
      <c r="H119" s="241">
        <v>8.1769999999999996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217</v>
      </c>
      <c r="AU119" s="247" t="s">
        <v>84</v>
      </c>
      <c r="AV119" s="14" t="s">
        <v>84</v>
      </c>
      <c r="AW119" s="14" t="s">
        <v>35</v>
      </c>
      <c r="AX119" s="14" t="s">
        <v>82</v>
      </c>
      <c r="AY119" s="247" t="s">
        <v>204</v>
      </c>
    </row>
    <row r="120" s="12" customFormat="1" ht="22.8" customHeight="1">
      <c r="A120" s="12"/>
      <c r="B120" s="191"/>
      <c r="C120" s="192"/>
      <c r="D120" s="193" t="s">
        <v>73</v>
      </c>
      <c r="E120" s="205" t="s">
        <v>211</v>
      </c>
      <c r="F120" s="205" t="s">
        <v>307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SUM(P121:P125)</f>
        <v>0</v>
      </c>
      <c r="Q120" s="199"/>
      <c r="R120" s="200">
        <f>SUM(R121:R125)</f>
        <v>5.7271423300000004</v>
      </c>
      <c r="S120" s="199"/>
      <c r="T120" s="201">
        <f>SUM(T121:T125)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82</v>
      </c>
      <c r="AT120" s="203" t="s">
        <v>73</v>
      </c>
      <c r="AU120" s="203" t="s">
        <v>82</v>
      </c>
      <c r="AY120" s="202" t="s">
        <v>204</v>
      </c>
      <c r="BK120" s="204">
        <f>SUM(BK121:BK125)</f>
        <v>0</v>
      </c>
    </row>
    <row r="121" s="2" customFormat="1" ht="16.5" customHeight="1">
      <c r="A121" s="40"/>
      <c r="B121" s="41"/>
      <c r="C121" s="207" t="s">
        <v>249</v>
      </c>
      <c r="D121" s="207" t="s">
        <v>206</v>
      </c>
      <c r="E121" s="208" t="s">
        <v>708</v>
      </c>
      <c r="F121" s="209" t="s">
        <v>709</v>
      </c>
      <c r="G121" s="210" t="s">
        <v>236</v>
      </c>
      <c r="H121" s="211">
        <v>3.0289999999999999</v>
      </c>
      <c r="I121" s="212"/>
      <c r="J121" s="213">
        <f>ROUND(I121*H121,2)</f>
        <v>0</v>
      </c>
      <c r="K121" s="209" t="s">
        <v>210</v>
      </c>
      <c r="L121" s="46"/>
      <c r="M121" s="214" t="s">
        <v>19</v>
      </c>
      <c r="N121" s="215" t="s">
        <v>45</v>
      </c>
      <c r="O121" s="86"/>
      <c r="P121" s="216">
        <f>O121*H121</f>
        <v>0</v>
      </c>
      <c r="Q121" s="216">
        <v>1.8907700000000001</v>
      </c>
      <c r="R121" s="216">
        <f>Q121*H121</f>
        <v>5.7271423300000004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211</v>
      </c>
      <c r="AT121" s="218" t="s">
        <v>206</v>
      </c>
      <c r="AU121" s="218" t="s">
        <v>84</v>
      </c>
      <c r="AY121" s="19" t="s">
        <v>204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82</v>
      </c>
      <c r="BK121" s="219">
        <f>ROUND(I121*H121,2)</f>
        <v>0</v>
      </c>
      <c r="BL121" s="19" t="s">
        <v>211</v>
      </c>
      <c r="BM121" s="218" t="s">
        <v>958</v>
      </c>
    </row>
    <row r="122" s="2" customFormat="1">
      <c r="A122" s="40"/>
      <c r="B122" s="41"/>
      <c r="C122" s="42"/>
      <c r="D122" s="220" t="s">
        <v>213</v>
      </c>
      <c r="E122" s="42"/>
      <c r="F122" s="221" t="s">
        <v>709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213</v>
      </c>
      <c r="AU122" s="19" t="s">
        <v>84</v>
      </c>
    </row>
    <row r="123" s="2" customFormat="1">
      <c r="A123" s="40"/>
      <c r="B123" s="41"/>
      <c r="C123" s="42"/>
      <c r="D123" s="225" t="s">
        <v>215</v>
      </c>
      <c r="E123" s="42"/>
      <c r="F123" s="226" t="s">
        <v>712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215</v>
      </c>
      <c r="AU123" s="19" t="s">
        <v>84</v>
      </c>
    </row>
    <row r="124" s="13" customFormat="1">
      <c r="A124" s="13"/>
      <c r="B124" s="227"/>
      <c r="C124" s="228"/>
      <c r="D124" s="220" t="s">
        <v>217</v>
      </c>
      <c r="E124" s="229" t="s">
        <v>19</v>
      </c>
      <c r="F124" s="230" t="s">
        <v>959</v>
      </c>
      <c r="G124" s="228"/>
      <c r="H124" s="229" t="s">
        <v>19</v>
      </c>
      <c r="I124" s="231"/>
      <c r="J124" s="228"/>
      <c r="K124" s="228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217</v>
      </c>
      <c r="AU124" s="236" t="s">
        <v>84</v>
      </c>
      <c r="AV124" s="13" t="s">
        <v>82</v>
      </c>
      <c r="AW124" s="13" t="s">
        <v>35</v>
      </c>
      <c r="AX124" s="13" t="s">
        <v>74</v>
      </c>
      <c r="AY124" s="236" t="s">
        <v>204</v>
      </c>
    </row>
    <row r="125" s="14" customFormat="1">
      <c r="A125" s="14"/>
      <c r="B125" s="237"/>
      <c r="C125" s="238"/>
      <c r="D125" s="220" t="s">
        <v>217</v>
      </c>
      <c r="E125" s="239" t="s">
        <v>19</v>
      </c>
      <c r="F125" s="240" t="s">
        <v>960</v>
      </c>
      <c r="G125" s="238"/>
      <c r="H125" s="241">
        <v>3.0289999999999999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217</v>
      </c>
      <c r="AU125" s="247" t="s">
        <v>84</v>
      </c>
      <c r="AV125" s="14" t="s">
        <v>84</v>
      </c>
      <c r="AW125" s="14" t="s">
        <v>35</v>
      </c>
      <c r="AX125" s="14" t="s">
        <v>82</v>
      </c>
      <c r="AY125" s="247" t="s">
        <v>204</v>
      </c>
    </row>
    <row r="126" s="12" customFormat="1" ht="22.8" customHeight="1">
      <c r="A126" s="12"/>
      <c r="B126" s="191"/>
      <c r="C126" s="192"/>
      <c r="D126" s="193" t="s">
        <v>73</v>
      </c>
      <c r="E126" s="205" t="s">
        <v>256</v>
      </c>
      <c r="F126" s="205" t="s">
        <v>880</v>
      </c>
      <c r="G126" s="192"/>
      <c r="H126" s="192"/>
      <c r="I126" s="195"/>
      <c r="J126" s="206">
        <f>BK126</f>
        <v>0</v>
      </c>
      <c r="K126" s="192"/>
      <c r="L126" s="197"/>
      <c r="M126" s="198"/>
      <c r="N126" s="199"/>
      <c r="O126" s="199"/>
      <c r="P126" s="200">
        <f>SUM(P127:P161)</f>
        <v>0</v>
      </c>
      <c r="Q126" s="199"/>
      <c r="R126" s="200">
        <f>SUM(R127:R161)</f>
        <v>0.19271157000000003</v>
      </c>
      <c r="S126" s="199"/>
      <c r="T126" s="201">
        <f>SUM(T127:T161)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2" t="s">
        <v>82</v>
      </c>
      <c r="AT126" s="203" t="s">
        <v>73</v>
      </c>
      <c r="AU126" s="203" t="s">
        <v>82</v>
      </c>
      <c r="AY126" s="202" t="s">
        <v>204</v>
      </c>
      <c r="BK126" s="204">
        <f>SUM(BK127:BK161)</f>
        <v>0</v>
      </c>
    </row>
    <row r="127" s="2" customFormat="1" ht="16.5" customHeight="1">
      <c r="A127" s="40"/>
      <c r="B127" s="41"/>
      <c r="C127" s="207" t="s">
        <v>256</v>
      </c>
      <c r="D127" s="207" t="s">
        <v>206</v>
      </c>
      <c r="E127" s="208" t="s">
        <v>961</v>
      </c>
      <c r="F127" s="209" t="s">
        <v>962</v>
      </c>
      <c r="G127" s="210" t="s">
        <v>222</v>
      </c>
      <c r="H127" s="211">
        <v>33.651000000000003</v>
      </c>
      <c r="I127" s="212"/>
      <c r="J127" s="213">
        <f>ROUND(I127*H127,2)</f>
        <v>0</v>
      </c>
      <c r="K127" s="209" t="s">
        <v>210</v>
      </c>
      <c r="L127" s="46"/>
      <c r="M127" s="214" t="s">
        <v>19</v>
      </c>
      <c r="N127" s="215" t="s">
        <v>45</v>
      </c>
      <c r="O127" s="86"/>
      <c r="P127" s="216">
        <f>O127*H127</f>
        <v>0</v>
      </c>
      <c r="Q127" s="216">
        <v>1.0000000000000001E-05</v>
      </c>
      <c r="R127" s="216">
        <f>Q127*H127</f>
        <v>0.00033651000000000004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211</v>
      </c>
      <c r="AT127" s="218" t="s">
        <v>206</v>
      </c>
      <c r="AU127" s="218" t="s">
        <v>84</v>
      </c>
      <c r="AY127" s="19" t="s">
        <v>204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82</v>
      </c>
      <c r="BK127" s="219">
        <f>ROUND(I127*H127,2)</f>
        <v>0</v>
      </c>
      <c r="BL127" s="19" t="s">
        <v>211</v>
      </c>
      <c r="BM127" s="218" t="s">
        <v>963</v>
      </c>
    </row>
    <row r="128" s="2" customFormat="1">
      <c r="A128" s="40"/>
      <c r="B128" s="41"/>
      <c r="C128" s="42"/>
      <c r="D128" s="220" t="s">
        <v>213</v>
      </c>
      <c r="E128" s="42"/>
      <c r="F128" s="221" t="s">
        <v>962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213</v>
      </c>
      <c r="AU128" s="19" t="s">
        <v>84</v>
      </c>
    </row>
    <row r="129" s="2" customFormat="1">
      <c r="A129" s="40"/>
      <c r="B129" s="41"/>
      <c r="C129" s="42"/>
      <c r="D129" s="225" t="s">
        <v>215</v>
      </c>
      <c r="E129" s="42"/>
      <c r="F129" s="226" t="s">
        <v>964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215</v>
      </c>
      <c r="AU129" s="19" t="s">
        <v>84</v>
      </c>
    </row>
    <row r="130" s="13" customFormat="1">
      <c r="A130" s="13"/>
      <c r="B130" s="227"/>
      <c r="C130" s="228"/>
      <c r="D130" s="220" t="s">
        <v>217</v>
      </c>
      <c r="E130" s="229" t="s">
        <v>19</v>
      </c>
      <c r="F130" s="230" t="s">
        <v>965</v>
      </c>
      <c r="G130" s="228"/>
      <c r="H130" s="229" t="s">
        <v>19</v>
      </c>
      <c r="I130" s="231"/>
      <c r="J130" s="228"/>
      <c r="K130" s="228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217</v>
      </c>
      <c r="AU130" s="236" t="s">
        <v>84</v>
      </c>
      <c r="AV130" s="13" t="s">
        <v>82</v>
      </c>
      <c r="AW130" s="13" t="s">
        <v>35</v>
      </c>
      <c r="AX130" s="13" t="s">
        <v>74</v>
      </c>
      <c r="AY130" s="236" t="s">
        <v>204</v>
      </c>
    </row>
    <row r="131" s="14" customFormat="1">
      <c r="A131" s="14"/>
      <c r="B131" s="237"/>
      <c r="C131" s="238"/>
      <c r="D131" s="220" t="s">
        <v>217</v>
      </c>
      <c r="E131" s="239" t="s">
        <v>19</v>
      </c>
      <c r="F131" s="240" t="s">
        <v>966</v>
      </c>
      <c r="G131" s="238"/>
      <c r="H131" s="241">
        <v>33.651000000000003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217</v>
      </c>
      <c r="AU131" s="247" t="s">
        <v>84</v>
      </c>
      <c r="AV131" s="14" t="s">
        <v>84</v>
      </c>
      <c r="AW131" s="14" t="s">
        <v>35</v>
      </c>
      <c r="AX131" s="14" t="s">
        <v>82</v>
      </c>
      <c r="AY131" s="247" t="s">
        <v>204</v>
      </c>
    </row>
    <row r="132" s="2" customFormat="1" ht="16.5" customHeight="1">
      <c r="A132" s="40"/>
      <c r="B132" s="41"/>
      <c r="C132" s="248" t="s">
        <v>262</v>
      </c>
      <c r="D132" s="248" t="s">
        <v>263</v>
      </c>
      <c r="E132" s="249" t="s">
        <v>967</v>
      </c>
      <c r="F132" s="250" t="s">
        <v>968</v>
      </c>
      <c r="G132" s="251" t="s">
        <v>222</v>
      </c>
      <c r="H132" s="252">
        <v>35.334000000000003</v>
      </c>
      <c r="I132" s="253"/>
      <c r="J132" s="254">
        <f>ROUND(I132*H132,2)</f>
        <v>0</v>
      </c>
      <c r="K132" s="250" t="s">
        <v>210</v>
      </c>
      <c r="L132" s="255"/>
      <c r="M132" s="256" t="s">
        <v>19</v>
      </c>
      <c r="N132" s="257" t="s">
        <v>45</v>
      </c>
      <c r="O132" s="86"/>
      <c r="P132" s="216">
        <f>O132*H132</f>
        <v>0</v>
      </c>
      <c r="Q132" s="216">
        <v>0.0025899999999999999</v>
      </c>
      <c r="R132" s="216">
        <f>Q132*H132</f>
        <v>0.091515060000000009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256</v>
      </c>
      <c r="AT132" s="218" t="s">
        <v>263</v>
      </c>
      <c r="AU132" s="218" t="s">
        <v>84</v>
      </c>
      <c r="AY132" s="19" t="s">
        <v>204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82</v>
      </c>
      <c r="BK132" s="219">
        <f>ROUND(I132*H132,2)</f>
        <v>0</v>
      </c>
      <c r="BL132" s="19" t="s">
        <v>211</v>
      </c>
      <c r="BM132" s="218" t="s">
        <v>969</v>
      </c>
    </row>
    <row r="133" s="2" customFormat="1">
      <c r="A133" s="40"/>
      <c r="B133" s="41"/>
      <c r="C133" s="42"/>
      <c r="D133" s="220" t="s">
        <v>213</v>
      </c>
      <c r="E133" s="42"/>
      <c r="F133" s="221" t="s">
        <v>968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213</v>
      </c>
      <c r="AU133" s="19" t="s">
        <v>84</v>
      </c>
    </row>
    <row r="134" s="13" customFormat="1">
      <c r="A134" s="13"/>
      <c r="B134" s="227"/>
      <c r="C134" s="228"/>
      <c r="D134" s="220" t="s">
        <v>217</v>
      </c>
      <c r="E134" s="229" t="s">
        <v>19</v>
      </c>
      <c r="F134" s="230" t="s">
        <v>970</v>
      </c>
      <c r="G134" s="228"/>
      <c r="H134" s="229" t="s">
        <v>19</v>
      </c>
      <c r="I134" s="231"/>
      <c r="J134" s="228"/>
      <c r="K134" s="228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217</v>
      </c>
      <c r="AU134" s="236" t="s">
        <v>84</v>
      </c>
      <c r="AV134" s="13" t="s">
        <v>82</v>
      </c>
      <c r="AW134" s="13" t="s">
        <v>35</v>
      </c>
      <c r="AX134" s="13" t="s">
        <v>74</v>
      </c>
      <c r="AY134" s="236" t="s">
        <v>204</v>
      </c>
    </row>
    <row r="135" s="14" customFormat="1">
      <c r="A135" s="14"/>
      <c r="B135" s="237"/>
      <c r="C135" s="238"/>
      <c r="D135" s="220" t="s">
        <v>217</v>
      </c>
      <c r="E135" s="239" t="s">
        <v>19</v>
      </c>
      <c r="F135" s="240" t="s">
        <v>971</v>
      </c>
      <c r="G135" s="238"/>
      <c r="H135" s="241">
        <v>35.334000000000003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217</v>
      </c>
      <c r="AU135" s="247" t="s">
        <v>84</v>
      </c>
      <c r="AV135" s="14" t="s">
        <v>84</v>
      </c>
      <c r="AW135" s="14" t="s">
        <v>35</v>
      </c>
      <c r="AX135" s="14" t="s">
        <v>82</v>
      </c>
      <c r="AY135" s="247" t="s">
        <v>204</v>
      </c>
    </row>
    <row r="136" s="2" customFormat="1" ht="21.75" customHeight="1">
      <c r="A136" s="40"/>
      <c r="B136" s="41"/>
      <c r="C136" s="207" t="s">
        <v>269</v>
      </c>
      <c r="D136" s="207" t="s">
        <v>206</v>
      </c>
      <c r="E136" s="208" t="s">
        <v>972</v>
      </c>
      <c r="F136" s="209" t="s">
        <v>973</v>
      </c>
      <c r="G136" s="210" t="s">
        <v>299</v>
      </c>
      <c r="H136" s="211">
        <v>2</v>
      </c>
      <c r="I136" s="212"/>
      <c r="J136" s="213">
        <f>ROUND(I136*H136,2)</f>
        <v>0</v>
      </c>
      <c r="K136" s="209" t="s">
        <v>210</v>
      </c>
      <c r="L136" s="46"/>
      <c r="M136" s="214" t="s">
        <v>19</v>
      </c>
      <c r="N136" s="215" t="s">
        <v>45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211</v>
      </c>
      <c r="AT136" s="218" t="s">
        <v>206</v>
      </c>
      <c r="AU136" s="218" t="s">
        <v>84</v>
      </c>
      <c r="AY136" s="19" t="s">
        <v>204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82</v>
      </c>
      <c r="BK136" s="219">
        <f>ROUND(I136*H136,2)</f>
        <v>0</v>
      </c>
      <c r="BL136" s="19" t="s">
        <v>211</v>
      </c>
      <c r="BM136" s="218" t="s">
        <v>974</v>
      </c>
    </row>
    <row r="137" s="2" customFormat="1">
      <c r="A137" s="40"/>
      <c r="B137" s="41"/>
      <c r="C137" s="42"/>
      <c r="D137" s="220" t="s">
        <v>213</v>
      </c>
      <c r="E137" s="42"/>
      <c r="F137" s="221" t="s">
        <v>973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213</v>
      </c>
      <c r="AU137" s="19" t="s">
        <v>84</v>
      </c>
    </row>
    <row r="138" s="2" customFormat="1">
      <c r="A138" s="40"/>
      <c r="B138" s="41"/>
      <c r="C138" s="42"/>
      <c r="D138" s="225" t="s">
        <v>215</v>
      </c>
      <c r="E138" s="42"/>
      <c r="F138" s="226" t="s">
        <v>975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215</v>
      </c>
      <c r="AU138" s="19" t="s">
        <v>84</v>
      </c>
    </row>
    <row r="139" s="14" customFormat="1">
      <c r="A139" s="14"/>
      <c r="B139" s="237"/>
      <c r="C139" s="238"/>
      <c r="D139" s="220" t="s">
        <v>217</v>
      </c>
      <c r="E139" s="239" t="s">
        <v>19</v>
      </c>
      <c r="F139" s="240" t="s">
        <v>84</v>
      </c>
      <c r="G139" s="238"/>
      <c r="H139" s="241">
        <v>2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217</v>
      </c>
      <c r="AU139" s="247" t="s">
        <v>84</v>
      </c>
      <c r="AV139" s="14" t="s">
        <v>84</v>
      </c>
      <c r="AW139" s="14" t="s">
        <v>35</v>
      </c>
      <c r="AX139" s="14" t="s">
        <v>82</v>
      </c>
      <c r="AY139" s="247" t="s">
        <v>204</v>
      </c>
    </row>
    <row r="140" s="2" customFormat="1" ht="16.5" customHeight="1">
      <c r="A140" s="40"/>
      <c r="B140" s="41"/>
      <c r="C140" s="248" t="s">
        <v>275</v>
      </c>
      <c r="D140" s="248" t="s">
        <v>263</v>
      </c>
      <c r="E140" s="249" t="s">
        <v>976</v>
      </c>
      <c r="F140" s="250" t="s">
        <v>977</v>
      </c>
      <c r="G140" s="251" t="s">
        <v>299</v>
      </c>
      <c r="H140" s="252">
        <v>2</v>
      </c>
      <c r="I140" s="253"/>
      <c r="J140" s="254">
        <f>ROUND(I140*H140,2)</f>
        <v>0</v>
      </c>
      <c r="K140" s="250" t="s">
        <v>210</v>
      </c>
      <c r="L140" s="255"/>
      <c r="M140" s="256" t="s">
        <v>19</v>
      </c>
      <c r="N140" s="257" t="s">
        <v>45</v>
      </c>
      <c r="O140" s="86"/>
      <c r="P140" s="216">
        <f>O140*H140</f>
        <v>0</v>
      </c>
      <c r="Q140" s="216">
        <v>0.00069999999999999999</v>
      </c>
      <c r="R140" s="216">
        <f>Q140*H140</f>
        <v>0.0014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256</v>
      </c>
      <c r="AT140" s="218" t="s">
        <v>263</v>
      </c>
      <c r="AU140" s="218" t="s">
        <v>84</v>
      </c>
      <c r="AY140" s="19" t="s">
        <v>204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82</v>
      </c>
      <c r="BK140" s="219">
        <f>ROUND(I140*H140,2)</f>
        <v>0</v>
      </c>
      <c r="BL140" s="19" t="s">
        <v>211</v>
      </c>
      <c r="BM140" s="218" t="s">
        <v>978</v>
      </c>
    </row>
    <row r="141" s="2" customFormat="1">
      <c r="A141" s="40"/>
      <c r="B141" s="41"/>
      <c r="C141" s="42"/>
      <c r="D141" s="220" t="s">
        <v>213</v>
      </c>
      <c r="E141" s="42"/>
      <c r="F141" s="221" t="s">
        <v>977</v>
      </c>
      <c r="G141" s="42"/>
      <c r="H141" s="42"/>
      <c r="I141" s="222"/>
      <c r="J141" s="42"/>
      <c r="K141" s="42"/>
      <c r="L141" s="46"/>
      <c r="M141" s="223"/>
      <c r="N141" s="224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213</v>
      </c>
      <c r="AU141" s="19" t="s">
        <v>84</v>
      </c>
    </row>
    <row r="142" s="14" customFormat="1">
      <c r="A142" s="14"/>
      <c r="B142" s="237"/>
      <c r="C142" s="238"/>
      <c r="D142" s="220" t="s">
        <v>217</v>
      </c>
      <c r="E142" s="239" t="s">
        <v>19</v>
      </c>
      <c r="F142" s="240" t="s">
        <v>84</v>
      </c>
      <c r="G142" s="238"/>
      <c r="H142" s="241">
        <v>2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217</v>
      </c>
      <c r="AU142" s="247" t="s">
        <v>84</v>
      </c>
      <c r="AV142" s="14" t="s">
        <v>84</v>
      </c>
      <c r="AW142" s="14" t="s">
        <v>35</v>
      </c>
      <c r="AX142" s="14" t="s">
        <v>82</v>
      </c>
      <c r="AY142" s="247" t="s">
        <v>204</v>
      </c>
    </row>
    <row r="143" s="2" customFormat="1" ht="21.75" customHeight="1">
      <c r="A143" s="40"/>
      <c r="B143" s="41"/>
      <c r="C143" s="207" t="s">
        <v>8</v>
      </c>
      <c r="D143" s="207" t="s">
        <v>206</v>
      </c>
      <c r="E143" s="208" t="s">
        <v>979</v>
      </c>
      <c r="F143" s="209" t="s">
        <v>980</v>
      </c>
      <c r="G143" s="210" t="s">
        <v>299</v>
      </c>
      <c r="H143" s="211">
        <v>2</v>
      </c>
      <c r="I143" s="212"/>
      <c r="J143" s="213">
        <f>ROUND(I143*H143,2)</f>
        <v>0</v>
      </c>
      <c r="K143" s="209" t="s">
        <v>210</v>
      </c>
      <c r="L143" s="46"/>
      <c r="M143" s="214" t="s">
        <v>19</v>
      </c>
      <c r="N143" s="215" t="s">
        <v>45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211</v>
      </c>
      <c r="AT143" s="218" t="s">
        <v>206</v>
      </c>
      <c r="AU143" s="218" t="s">
        <v>84</v>
      </c>
      <c r="AY143" s="19" t="s">
        <v>204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82</v>
      </c>
      <c r="BK143" s="219">
        <f>ROUND(I143*H143,2)</f>
        <v>0</v>
      </c>
      <c r="BL143" s="19" t="s">
        <v>211</v>
      </c>
      <c r="BM143" s="218" t="s">
        <v>981</v>
      </c>
    </row>
    <row r="144" s="2" customFormat="1">
      <c r="A144" s="40"/>
      <c r="B144" s="41"/>
      <c r="C144" s="42"/>
      <c r="D144" s="220" t="s">
        <v>213</v>
      </c>
      <c r="E144" s="42"/>
      <c r="F144" s="221" t="s">
        <v>982</v>
      </c>
      <c r="G144" s="42"/>
      <c r="H144" s="42"/>
      <c r="I144" s="222"/>
      <c r="J144" s="42"/>
      <c r="K144" s="42"/>
      <c r="L144" s="46"/>
      <c r="M144" s="223"/>
      <c r="N144" s="224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213</v>
      </c>
      <c r="AU144" s="19" t="s">
        <v>84</v>
      </c>
    </row>
    <row r="145" s="2" customFormat="1">
      <c r="A145" s="40"/>
      <c r="B145" s="41"/>
      <c r="C145" s="42"/>
      <c r="D145" s="225" t="s">
        <v>215</v>
      </c>
      <c r="E145" s="42"/>
      <c r="F145" s="226" t="s">
        <v>983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215</v>
      </c>
      <c r="AU145" s="19" t="s">
        <v>84</v>
      </c>
    </row>
    <row r="146" s="2" customFormat="1" ht="16.5" customHeight="1">
      <c r="A146" s="40"/>
      <c r="B146" s="41"/>
      <c r="C146" s="248" t="s">
        <v>289</v>
      </c>
      <c r="D146" s="248" t="s">
        <v>263</v>
      </c>
      <c r="E146" s="249" t="s">
        <v>984</v>
      </c>
      <c r="F146" s="250" t="s">
        <v>985</v>
      </c>
      <c r="G146" s="251" t="s">
        <v>299</v>
      </c>
      <c r="H146" s="252">
        <v>2</v>
      </c>
      <c r="I146" s="253"/>
      <c r="J146" s="254">
        <f>ROUND(I146*H146,2)</f>
        <v>0</v>
      </c>
      <c r="K146" s="250" t="s">
        <v>210</v>
      </c>
      <c r="L146" s="255"/>
      <c r="M146" s="256" t="s">
        <v>19</v>
      </c>
      <c r="N146" s="257" t="s">
        <v>45</v>
      </c>
      <c r="O146" s="86"/>
      <c r="P146" s="216">
        <f>O146*H146</f>
        <v>0</v>
      </c>
      <c r="Q146" s="216">
        <v>0.0018</v>
      </c>
      <c r="R146" s="216">
        <f>Q146*H146</f>
        <v>0.0035999999999999999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256</v>
      </c>
      <c r="AT146" s="218" t="s">
        <v>263</v>
      </c>
      <c r="AU146" s="218" t="s">
        <v>84</v>
      </c>
      <c r="AY146" s="19" t="s">
        <v>204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82</v>
      </c>
      <c r="BK146" s="219">
        <f>ROUND(I146*H146,2)</f>
        <v>0</v>
      </c>
      <c r="BL146" s="19" t="s">
        <v>211</v>
      </c>
      <c r="BM146" s="218" t="s">
        <v>986</v>
      </c>
    </row>
    <row r="147" s="2" customFormat="1">
      <c r="A147" s="40"/>
      <c r="B147" s="41"/>
      <c r="C147" s="42"/>
      <c r="D147" s="220" t="s">
        <v>213</v>
      </c>
      <c r="E147" s="42"/>
      <c r="F147" s="221" t="s">
        <v>985</v>
      </c>
      <c r="G147" s="42"/>
      <c r="H147" s="42"/>
      <c r="I147" s="222"/>
      <c r="J147" s="42"/>
      <c r="K147" s="42"/>
      <c r="L147" s="46"/>
      <c r="M147" s="223"/>
      <c r="N147" s="224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213</v>
      </c>
      <c r="AU147" s="19" t="s">
        <v>84</v>
      </c>
    </row>
    <row r="148" s="2" customFormat="1" ht="16.5" customHeight="1">
      <c r="A148" s="40"/>
      <c r="B148" s="41"/>
      <c r="C148" s="207" t="s">
        <v>699</v>
      </c>
      <c r="D148" s="207" t="s">
        <v>206</v>
      </c>
      <c r="E148" s="208" t="s">
        <v>987</v>
      </c>
      <c r="F148" s="209" t="s">
        <v>988</v>
      </c>
      <c r="G148" s="210" t="s">
        <v>299</v>
      </c>
      <c r="H148" s="211">
        <v>2</v>
      </c>
      <c r="I148" s="212"/>
      <c r="J148" s="213">
        <f>ROUND(I148*H148,2)</f>
        <v>0</v>
      </c>
      <c r="K148" s="209" t="s">
        <v>210</v>
      </c>
      <c r="L148" s="46"/>
      <c r="M148" s="214" t="s">
        <v>19</v>
      </c>
      <c r="N148" s="215" t="s">
        <v>45</v>
      </c>
      <c r="O148" s="86"/>
      <c r="P148" s="216">
        <f>O148*H148</f>
        <v>0</v>
      </c>
      <c r="Q148" s="216">
        <v>0.040050000000000002</v>
      </c>
      <c r="R148" s="216">
        <f>Q148*H148</f>
        <v>0.080100000000000005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211</v>
      </c>
      <c r="AT148" s="218" t="s">
        <v>206</v>
      </c>
      <c r="AU148" s="218" t="s">
        <v>84</v>
      </c>
      <c r="AY148" s="19" t="s">
        <v>204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82</v>
      </c>
      <c r="BK148" s="219">
        <f>ROUND(I148*H148,2)</f>
        <v>0</v>
      </c>
      <c r="BL148" s="19" t="s">
        <v>211</v>
      </c>
      <c r="BM148" s="218" t="s">
        <v>989</v>
      </c>
    </row>
    <row r="149" s="2" customFormat="1">
      <c r="A149" s="40"/>
      <c r="B149" s="41"/>
      <c r="C149" s="42"/>
      <c r="D149" s="220" t="s">
        <v>213</v>
      </c>
      <c r="E149" s="42"/>
      <c r="F149" s="221" t="s">
        <v>988</v>
      </c>
      <c r="G149" s="42"/>
      <c r="H149" s="42"/>
      <c r="I149" s="222"/>
      <c r="J149" s="42"/>
      <c r="K149" s="42"/>
      <c r="L149" s="46"/>
      <c r="M149" s="223"/>
      <c r="N149" s="22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213</v>
      </c>
      <c r="AU149" s="19" t="s">
        <v>84</v>
      </c>
    </row>
    <row r="150" s="2" customFormat="1">
      <c r="A150" s="40"/>
      <c r="B150" s="41"/>
      <c r="C150" s="42"/>
      <c r="D150" s="225" t="s">
        <v>215</v>
      </c>
      <c r="E150" s="42"/>
      <c r="F150" s="226" t="s">
        <v>990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215</v>
      </c>
      <c r="AU150" s="19" t="s">
        <v>84</v>
      </c>
    </row>
    <row r="151" s="14" customFormat="1">
      <c r="A151" s="14"/>
      <c r="B151" s="237"/>
      <c r="C151" s="238"/>
      <c r="D151" s="220" t="s">
        <v>217</v>
      </c>
      <c r="E151" s="239" t="s">
        <v>19</v>
      </c>
      <c r="F151" s="240" t="s">
        <v>84</v>
      </c>
      <c r="G151" s="238"/>
      <c r="H151" s="241">
        <v>2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217</v>
      </c>
      <c r="AU151" s="247" t="s">
        <v>84</v>
      </c>
      <c r="AV151" s="14" t="s">
        <v>84</v>
      </c>
      <c r="AW151" s="14" t="s">
        <v>35</v>
      </c>
      <c r="AX151" s="14" t="s">
        <v>82</v>
      </c>
      <c r="AY151" s="247" t="s">
        <v>204</v>
      </c>
    </row>
    <row r="152" s="2" customFormat="1" ht="21.75" customHeight="1">
      <c r="A152" s="40"/>
      <c r="B152" s="41"/>
      <c r="C152" s="207" t="s">
        <v>296</v>
      </c>
      <c r="D152" s="207" t="s">
        <v>206</v>
      </c>
      <c r="E152" s="208" t="s">
        <v>991</v>
      </c>
      <c r="F152" s="209" t="s">
        <v>992</v>
      </c>
      <c r="G152" s="210" t="s">
        <v>299</v>
      </c>
      <c r="H152" s="211">
        <v>2</v>
      </c>
      <c r="I152" s="212"/>
      <c r="J152" s="213">
        <f>ROUND(I152*H152,2)</f>
        <v>0</v>
      </c>
      <c r="K152" s="209" t="s">
        <v>210</v>
      </c>
      <c r="L152" s="46"/>
      <c r="M152" s="214" t="s">
        <v>19</v>
      </c>
      <c r="N152" s="215" t="s">
        <v>45</v>
      </c>
      <c r="O152" s="86"/>
      <c r="P152" s="216">
        <f>O152*H152</f>
        <v>0</v>
      </c>
      <c r="Q152" s="216">
        <v>0.00594</v>
      </c>
      <c r="R152" s="216">
        <f>Q152*H152</f>
        <v>0.01188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211</v>
      </c>
      <c r="AT152" s="218" t="s">
        <v>206</v>
      </c>
      <c r="AU152" s="218" t="s">
        <v>84</v>
      </c>
      <c r="AY152" s="19" t="s">
        <v>204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82</v>
      </c>
      <c r="BK152" s="219">
        <f>ROUND(I152*H152,2)</f>
        <v>0</v>
      </c>
      <c r="BL152" s="19" t="s">
        <v>211</v>
      </c>
      <c r="BM152" s="218" t="s">
        <v>993</v>
      </c>
    </row>
    <row r="153" s="2" customFormat="1">
      <c r="A153" s="40"/>
      <c r="B153" s="41"/>
      <c r="C153" s="42"/>
      <c r="D153" s="220" t="s">
        <v>213</v>
      </c>
      <c r="E153" s="42"/>
      <c r="F153" s="221" t="s">
        <v>992</v>
      </c>
      <c r="G153" s="42"/>
      <c r="H153" s="42"/>
      <c r="I153" s="222"/>
      <c r="J153" s="42"/>
      <c r="K153" s="42"/>
      <c r="L153" s="46"/>
      <c r="M153" s="223"/>
      <c r="N153" s="224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213</v>
      </c>
      <c r="AU153" s="19" t="s">
        <v>84</v>
      </c>
    </row>
    <row r="154" s="2" customFormat="1">
      <c r="A154" s="40"/>
      <c r="B154" s="41"/>
      <c r="C154" s="42"/>
      <c r="D154" s="225" t="s">
        <v>215</v>
      </c>
      <c r="E154" s="42"/>
      <c r="F154" s="226" t="s">
        <v>994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215</v>
      </c>
      <c r="AU154" s="19" t="s">
        <v>84</v>
      </c>
    </row>
    <row r="155" s="14" customFormat="1">
      <c r="A155" s="14"/>
      <c r="B155" s="237"/>
      <c r="C155" s="238"/>
      <c r="D155" s="220" t="s">
        <v>217</v>
      </c>
      <c r="E155" s="239" t="s">
        <v>19</v>
      </c>
      <c r="F155" s="240" t="s">
        <v>84</v>
      </c>
      <c r="G155" s="238"/>
      <c r="H155" s="241">
        <v>2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217</v>
      </c>
      <c r="AU155" s="247" t="s">
        <v>84</v>
      </c>
      <c r="AV155" s="14" t="s">
        <v>84</v>
      </c>
      <c r="AW155" s="14" t="s">
        <v>35</v>
      </c>
      <c r="AX155" s="14" t="s">
        <v>82</v>
      </c>
      <c r="AY155" s="247" t="s">
        <v>204</v>
      </c>
    </row>
    <row r="156" s="2" customFormat="1" ht="16.5" customHeight="1">
      <c r="A156" s="40"/>
      <c r="B156" s="41"/>
      <c r="C156" s="207" t="s">
        <v>303</v>
      </c>
      <c r="D156" s="207" t="s">
        <v>206</v>
      </c>
      <c r="E156" s="208" t="s">
        <v>995</v>
      </c>
      <c r="F156" s="209" t="s">
        <v>996</v>
      </c>
      <c r="G156" s="210" t="s">
        <v>299</v>
      </c>
      <c r="H156" s="211">
        <v>2</v>
      </c>
      <c r="I156" s="212"/>
      <c r="J156" s="213">
        <f>ROUND(I156*H156,2)</f>
        <v>0</v>
      </c>
      <c r="K156" s="209" t="s">
        <v>210</v>
      </c>
      <c r="L156" s="46"/>
      <c r="M156" s="214" t="s">
        <v>19</v>
      </c>
      <c r="N156" s="215" t="s">
        <v>45</v>
      </c>
      <c r="O156" s="86"/>
      <c r="P156" s="216">
        <f>O156*H156</f>
        <v>0</v>
      </c>
      <c r="Q156" s="216">
        <v>0.0019400000000000001</v>
      </c>
      <c r="R156" s="216">
        <f>Q156*H156</f>
        <v>0.0038800000000000002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211</v>
      </c>
      <c r="AT156" s="218" t="s">
        <v>206</v>
      </c>
      <c r="AU156" s="218" t="s">
        <v>84</v>
      </c>
      <c r="AY156" s="19" t="s">
        <v>204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82</v>
      </c>
      <c r="BK156" s="219">
        <f>ROUND(I156*H156,2)</f>
        <v>0</v>
      </c>
      <c r="BL156" s="19" t="s">
        <v>211</v>
      </c>
      <c r="BM156" s="218" t="s">
        <v>997</v>
      </c>
    </row>
    <row r="157" s="2" customFormat="1">
      <c r="A157" s="40"/>
      <c r="B157" s="41"/>
      <c r="C157" s="42"/>
      <c r="D157" s="220" t="s">
        <v>213</v>
      </c>
      <c r="E157" s="42"/>
      <c r="F157" s="221" t="s">
        <v>996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213</v>
      </c>
      <c r="AU157" s="19" t="s">
        <v>84</v>
      </c>
    </row>
    <row r="158" s="2" customFormat="1">
      <c r="A158" s="40"/>
      <c r="B158" s="41"/>
      <c r="C158" s="42"/>
      <c r="D158" s="225" t="s">
        <v>215</v>
      </c>
      <c r="E158" s="42"/>
      <c r="F158" s="226" t="s">
        <v>998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215</v>
      </c>
      <c r="AU158" s="19" t="s">
        <v>84</v>
      </c>
    </row>
    <row r="159" s="14" customFormat="1">
      <c r="A159" s="14"/>
      <c r="B159" s="237"/>
      <c r="C159" s="238"/>
      <c r="D159" s="220" t="s">
        <v>217</v>
      </c>
      <c r="E159" s="239" t="s">
        <v>19</v>
      </c>
      <c r="F159" s="240" t="s">
        <v>84</v>
      </c>
      <c r="G159" s="238"/>
      <c r="H159" s="241">
        <v>2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217</v>
      </c>
      <c r="AU159" s="247" t="s">
        <v>84</v>
      </c>
      <c r="AV159" s="14" t="s">
        <v>84</v>
      </c>
      <c r="AW159" s="14" t="s">
        <v>35</v>
      </c>
      <c r="AX159" s="14" t="s">
        <v>82</v>
      </c>
      <c r="AY159" s="247" t="s">
        <v>204</v>
      </c>
    </row>
    <row r="160" s="2" customFormat="1" ht="16.5" customHeight="1">
      <c r="A160" s="40"/>
      <c r="B160" s="41"/>
      <c r="C160" s="207" t="s">
        <v>308</v>
      </c>
      <c r="D160" s="207" t="s">
        <v>206</v>
      </c>
      <c r="E160" s="208" t="s">
        <v>999</v>
      </c>
      <c r="F160" s="209" t="s">
        <v>19</v>
      </c>
      <c r="G160" s="210" t="s">
        <v>734</v>
      </c>
      <c r="H160" s="211">
        <v>1</v>
      </c>
      <c r="I160" s="212"/>
      <c r="J160" s="213">
        <f>ROUND(I160*H160,2)</f>
        <v>0</v>
      </c>
      <c r="K160" s="209" t="s">
        <v>284</v>
      </c>
      <c r="L160" s="46"/>
      <c r="M160" s="214" t="s">
        <v>19</v>
      </c>
      <c r="N160" s="215" t="s">
        <v>45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211</v>
      </c>
      <c r="AT160" s="218" t="s">
        <v>206</v>
      </c>
      <c r="AU160" s="218" t="s">
        <v>84</v>
      </c>
      <c r="AY160" s="19" t="s">
        <v>204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82</v>
      </c>
      <c r="BK160" s="219">
        <f>ROUND(I160*H160,2)</f>
        <v>0</v>
      </c>
      <c r="BL160" s="19" t="s">
        <v>211</v>
      </c>
      <c r="BM160" s="218" t="s">
        <v>1000</v>
      </c>
    </row>
    <row r="161" s="2" customFormat="1">
      <c r="A161" s="40"/>
      <c r="B161" s="41"/>
      <c r="C161" s="42"/>
      <c r="D161" s="220" t="s">
        <v>213</v>
      </c>
      <c r="E161" s="42"/>
      <c r="F161" s="221" t="s">
        <v>1001</v>
      </c>
      <c r="G161" s="42"/>
      <c r="H161" s="42"/>
      <c r="I161" s="222"/>
      <c r="J161" s="42"/>
      <c r="K161" s="42"/>
      <c r="L161" s="46"/>
      <c r="M161" s="223"/>
      <c r="N161" s="224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213</v>
      </c>
      <c r="AU161" s="19" t="s">
        <v>84</v>
      </c>
    </row>
    <row r="162" s="12" customFormat="1" ht="22.8" customHeight="1">
      <c r="A162" s="12"/>
      <c r="B162" s="191"/>
      <c r="C162" s="192"/>
      <c r="D162" s="193" t="s">
        <v>73</v>
      </c>
      <c r="E162" s="205" t="s">
        <v>538</v>
      </c>
      <c r="F162" s="205" t="s">
        <v>539</v>
      </c>
      <c r="G162" s="192"/>
      <c r="H162" s="192"/>
      <c r="I162" s="195"/>
      <c r="J162" s="206">
        <f>BK162</f>
        <v>0</v>
      </c>
      <c r="K162" s="192"/>
      <c r="L162" s="197"/>
      <c r="M162" s="198"/>
      <c r="N162" s="199"/>
      <c r="O162" s="199"/>
      <c r="P162" s="200">
        <f>SUM(P163:P166)</f>
        <v>0</v>
      </c>
      <c r="Q162" s="199"/>
      <c r="R162" s="200">
        <f>SUM(R163:R166)</f>
        <v>0</v>
      </c>
      <c r="S162" s="199"/>
      <c r="T162" s="201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2" t="s">
        <v>82</v>
      </c>
      <c r="AT162" s="203" t="s">
        <v>73</v>
      </c>
      <c r="AU162" s="203" t="s">
        <v>82</v>
      </c>
      <c r="AY162" s="202" t="s">
        <v>204</v>
      </c>
      <c r="BK162" s="204">
        <f>SUM(BK163:BK166)</f>
        <v>0</v>
      </c>
    </row>
    <row r="163" s="2" customFormat="1" ht="24.15" customHeight="1">
      <c r="A163" s="40"/>
      <c r="B163" s="41"/>
      <c r="C163" s="207" t="s">
        <v>314</v>
      </c>
      <c r="D163" s="207" t="s">
        <v>206</v>
      </c>
      <c r="E163" s="208" t="s">
        <v>552</v>
      </c>
      <c r="F163" s="209" t="s">
        <v>553</v>
      </c>
      <c r="G163" s="210" t="s">
        <v>266</v>
      </c>
      <c r="H163" s="211">
        <v>15.446</v>
      </c>
      <c r="I163" s="212"/>
      <c r="J163" s="213">
        <f>ROUND(I163*H163,2)</f>
        <v>0</v>
      </c>
      <c r="K163" s="209" t="s">
        <v>284</v>
      </c>
      <c r="L163" s="46"/>
      <c r="M163" s="214" t="s">
        <v>19</v>
      </c>
      <c r="N163" s="215" t="s">
        <v>45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211</v>
      </c>
      <c r="AT163" s="218" t="s">
        <v>206</v>
      </c>
      <c r="AU163" s="218" t="s">
        <v>84</v>
      </c>
      <c r="AY163" s="19" t="s">
        <v>204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82</v>
      </c>
      <c r="BK163" s="219">
        <f>ROUND(I163*H163,2)</f>
        <v>0</v>
      </c>
      <c r="BL163" s="19" t="s">
        <v>211</v>
      </c>
      <c r="BM163" s="218" t="s">
        <v>1002</v>
      </c>
    </row>
    <row r="164" s="2" customFormat="1">
      <c r="A164" s="40"/>
      <c r="B164" s="41"/>
      <c r="C164" s="42"/>
      <c r="D164" s="220" t="s">
        <v>213</v>
      </c>
      <c r="E164" s="42"/>
      <c r="F164" s="221" t="s">
        <v>553</v>
      </c>
      <c r="G164" s="42"/>
      <c r="H164" s="42"/>
      <c r="I164" s="222"/>
      <c r="J164" s="42"/>
      <c r="K164" s="42"/>
      <c r="L164" s="46"/>
      <c r="M164" s="223"/>
      <c r="N164" s="224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213</v>
      </c>
      <c r="AU164" s="19" t="s">
        <v>84</v>
      </c>
    </row>
    <row r="165" s="14" customFormat="1">
      <c r="A165" s="14"/>
      <c r="B165" s="237"/>
      <c r="C165" s="238"/>
      <c r="D165" s="220" t="s">
        <v>217</v>
      </c>
      <c r="E165" s="239" t="s">
        <v>19</v>
      </c>
      <c r="F165" s="240" t="s">
        <v>1003</v>
      </c>
      <c r="G165" s="238"/>
      <c r="H165" s="241">
        <v>9.0860000000000003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217</v>
      </c>
      <c r="AU165" s="247" t="s">
        <v>84</v>
      </c>
      <c r="AV165" s="14" t="s">
        <v>84</v>
      </c>
      <c r="AW165" s="14" t="s">
        <v>35</v>
      </c>
      <c r="AX165" s="14" t="s">
        <v>82</v>
      </c>
      <c r="AY165" s="247" t="s">
        <v>204</v>
      </c>
    </row>
    <row r="166" s="14" customFormat="1">
      <c r="A166" s="14"/>
      <c r="B166" s="237"/>
      <c r="C166" s="238"/>
      <c r="D166" s="220" t="s">
        <v>217</v>
      </c>
      <c r="E166" s="238"/>
      <c r="F166" s="240" t="s">
        <v>1004</v>
      </c>
      <c r="G166" s="238"/>
      <c r="H166" s="241">
        <v>15.446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217</v>
      </c>
      <c r="AU166" s="247" t="s">
        <v>84</v>
      </c>
      <c r="AV166" s="14" t="s">
        <v>84</v>
      </c>
      <c r="AW166" s="14" t="s">
        <v>4</v>
      </c>
      <c r="AX166" s="14" t="s">
        <v>82</v>
      </c>
      <c r="AY166" s="247" t="s">
        <v>204</v>
      </c>
    </row>
    <row r="167" s="12" customFormat="1" ht="22.8" customHeight="1">
      <c r="A167" s="12"/>
      <c r="B167" s="191"/>
      <c r="C167" s="192"/>
      <c r="D167" s="193" t="s">
        <v>73</v>
      </c>
      <c r="E167" s="205" t="s">
        <v>556</v>
      </c>
      <c r="F167" s="205" t="s">
        <v>557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SUM(P168:P170)</f>
        <v>0</v>
      </c>
      <c r="Q167" s="199"/>
      <c r="R167" s="200">
        <f>SUM(R168:R170)</f>
        <v>0</v>
      </c>
      <c r="S167" s="199"/>
      <c r="T167" s="201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82</v>
      </c>
      <c r="AT167" s="203" t="s">
        <v>73</v>
      </c>
      <c r="AU167" s="203" t="s">
        <v>82</v>
      </c>
      <c r="AY167" s="202" t="s">
        <v>204</v>
      </c>
      <c r="BK167" s="204">
        <f>SUM(BK168:BK170)</f>
        <v>0</v>
      </c>
    </row>
    <row r="168" s="2" customFormat="1" ht="16.5" customHeight="1">
      <c r="A168" s="40"/>
      <c r="B168" s="41"/>
      <c r="C168" s="207" t="s">
        <v>319</v>
      </c>
      <c r="D168" s="207" t="s">
        <v>206</v>
      </c>
      <c r="E168" s="208" t="s">
        <v>779</v>
      </c>
      <c r="F168" s="209" t="s">
        <v>780</v>
      </c>
      <c r="G168" s="210" t="s">
        <v>266</v>
      </c>
      <c r="H168" s="211">
        <v>14.097</v>
      </c>
      <c r="I168" s="212"/>
      <c r="J168" s="213">
        <f>ROUND(I168*H168,2)</f>
        <v>0</v>
      </c>
      <c r="K168" s="209" t="s">
        <v>210</v>
      </c>
      <c r="L168" s="46"/>
      <c r="M168" s="214" t="s">
        <v>19</v>
      </c>
      <c r="N168" s="215" t="s">
        <v>45</v>
      </c>
      <c r="O168" s="86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211</v>
      </c>
      <c r="AT168" s="218" t="s">
        <v>206</v>
      </c>
      <c r="AU168" s="218" t="s">
        <v>84</v>
      </c>
      <c r="AY168" s="19" t="s">
        <v>204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82</v>
      </c>
      <c r="BK168" s="219">
        <f>ROUND(I168*H168,2)</f>
        <v>0</v>
      </c>
      <c r="BL168" s="19" t="s">
        <v>211</v>
      </c>
      <c r="BM168" s="218" t="s">
        <v>1005</v>
      </c>
    </row>
    <row r="169" s="2" customFormat="1">
      <c r="A169" s="40"/>
      <c r="B169" s="41"/>
      <c r="C169" s="42"/>
      <c r="D169" s="220" t="s">
        <v>213</v>
      </c>
      <c r="E169" s="42"/>
      <c r="F169" s="221" t="s">
        <v>782</v>
      </c>
      <c r="G169" s="42"/>
      <c r="H169" s="42"/>
      <c r="I169" s="222"/>
      <c r="J169" s="42"/>
      <c r="K169" s="42"/>
      <c r="L169" s="46"/>
      <c r="M169" s="223"/>
      <c r="N169" s="224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213</v>
      </c>
      <c r="AU169" s="19" t="s">
        <v>84</v>
      </c>
    </row>
    <row r="170" s="2" customFormat="1">
      <c r="A170" s="40"/>
      <c r="B170" s="41"/>
      <c r="C170" s="42"/>
      <c r="D170" s="225" t="s">
        <v>215</v>
      </c>
      <c r="E170" s="42"/>
      <c r="F170" s="226" t="s">
        <v>783</v>
      </c>
      <c r="G170" s="42"/>
      <c r="H170" s="42"/>
      <c r="I170" s="222"/>
      <c r="J170" s="42"/>
      <c r="K170" s="42"/>
      <c r="L170" s="46"/>
      <c r="M170" s="223"/>
      <c r="N170" s="224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215</v>
      </c>
      <c r="AU170" s="19" t="s">
        <v>84</v>
      </c>
    </row>
    <row r="171" s="12" customFormat="1" ht="25.92" customHeight="1">
      <c r="A171" s="12"/>
      <c r="B171" s="191"/>
      <c r="C171" s="192"/>
      <c r="D171" s="193" t="s">
        <v>73</v>
      </c>
      <c r="E171" s="194" t="s">
        <v>570</v>
      </c>
      <c r="F171" s="194" t="s">
        <v>571</v>
      </c>
      <c r="G171" s="192"/>
      <c r="H171" s="192"/>
      <c r="I171" s="195"/>
      <c r="J171" s="196">
        <f>BK171</f>
        <v>0</v>
      </c>
      <c r="K171" s="192"/>
      <c r="L171" s="197"/>
      <c r="M171" s="198"/>
      <c r="N171" s="199"/>
      <c r="O171" s="199"/>
      <c r="P171" s="200">
        <f>P172</f>
        <v>0</v>
      </c>
      <c r="Q171" s="199"/>
      <c r="R171" s="200">
        <f>R172</f>
        <v>0</v>
      </c>
      <c r="S171" s="199"/>
      <c r="T171" s="201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84</v>
      </c>
      <c r="AT171" s="203" t="s">
        <v>73</v>
      </c>
      <c r="AU171" s="203" t="s">
        <v>74</v>
      </c>
      <c r="AY171" s="202" t="s">
        <v>204</v>
      </c>
      <c r="BK171" s="204">
        <f>BK172</f>
        <v>0</v>
      </c>
    </row>
    <row r="172" s="12" customFormat="1" ht="22.8" customHeight="1">
      <c r="A172" s="12"/>
      <c r="B172" s="191"/>
      <c r="C172" s="192"/>
      <c r="D172" s="193" t="s">
        <v>73</v>
      </c>
      <c r="E172" s="205" t="s">
        <v>1006</v>
      </c>
      <c r="F172" s="205" t="s">
        <v>1007</v>
      </c>
      <c r="G172" s="192"/>
      <c r="H172" s="192"/>
      <c r="I172" s="195"/>
      <c r="J172" s="206">
        <f>BK172</f>
        <v>0</v>
      </c>
      <c r="K172" s="192"/>
      <c r="L172" s="197"/>
      <c r="M172" s="198"/>
      <c r="N172" s="199"/>
      <c r="O172" s="199"/>
      <c r="P172" s="200">
        <f>SUM(P173:P177)</f>
        <v>0</v>
      </c>
      <c r="Q172" s="199"/>
      <c r="R172" s="200">
        <f>SUM(R173:R177)</f>
        <v>0</v>
      </c>
      <c r="S172" s="199"/>
      <c r="T172" s="201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2" t="s">
        <v>84</v>
      </c>
      <c r="AT172" s="203" t="s">
        <v>73</v>
      </c>
      <c r="AU172" s="203" t="s">
        <v>82</v>
      </c>
      <c r="AY172" s="202" t="s">
        <v>204</v>
      </c>
      <c r="BK172" s="204">
        <f>SUM(BK173:BK177)</f>
        <v>0</v>
      </c>
    </row>
    <row r="173" s="2" customFormat="1" ht="16.5" customHeight="1">
      <c r="A173" s="40"/>
      <c r="B173" s="41"/>
      <c r="C173" s="207" t="s">
        <v>326</v>
      </c>
      <c r="D173" s="207" t="s">
        <v>206</v>
      </c>
      <c r="E173" s="208" t="s">
        <v>1008</v>
      </c>
      <c r="F173" s="209" t="s">
        <v>1009</v>
      </c>
      <c r="G173" s="210" t="s">
        <v>222</v>
      </c>
      <c r="H173" s="211">
        <v>33.651000000000003</v>
      </c>
      <c r="I173" s="212"/>
      <c r="J173" s="213">
        <f>ROUND(I173*H173,2)</f>
        <v>0</v>
      </c>
      <c r="K173" s="209" t="s">
        <v>210</v>
      </c>
      <c r="L173" s="46"/>
      <c r="M173" s="214" t="s">
        <v>19</v>
      </c>
      <c r="N173" s="215" t="s">
        <v>45</v>
      </c>
      <c r="O173" s="86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303</v>
      </c>
      <c r="AT173" s="218" t="s">
        <v>206</v>
      </c>
      <c r="AU173" s="218" t="s">
        <v>84</v>
      </c>
      <c r="AY173" s="19" t="s">
        <v>204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82</v>
      </c>
      <c r="BK173" s="219">
        <f>ROUND(I173*H173,2)</f>
        <v>0</v>
      </c>
      <c r="BL173" s="19" t="s">
        <v>303</v>
      </c>
      <c r="BM173" s="218" t="s">
        <v>1010</v>
      </c>
    </row>
    <row r="174" s="2" customFormat="1">
      <c r="A174" s="40"/>
      <c r="B174" s="41"/>
      <c r="C174" s="42"/>
      <c r="D174" s="220" t="s">
        <v>213</v>
      </c>
      <c r="E174" s="42"/>
      <c r="F174" s="221" t="s">
        <v>1009</v>
      </c>
      <c r="G174" s="42"/>
      <c r="H174" s="42"/>
      <c r="I174" s="222"/>
      <c r="J174" s="42"/>
      <c r="K174" s="42"/>
      <c r="L174" s="46"/>
      <c r="M174" s="223"/>
      <c r="N174" s="224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213</v>
      </c>
      <c r="AU174" s="19" t="s">
        <v>84</v>
      </c>
    </row>
    <row r="175" s="2" customFormat="1">
      <c r="A175" s="40"/>
      <c r="B175" s="41"/>
      <c r="C175" s="42"/>
      <c r="D175" s="225" t="s">
        <v>215</v>
      </c>
      <c r="E175" s="42"/>
      <c r="F175" s="226" t="s">
        <v>1011</v>
      </c>
      <c r="G175" s="42"/>
      <c r="H175" s="42"/>
      <c r="I175" s="222"/>
      <c r="J175" s="42"/>
      <c r="K175" s="42"/>
      <c r="L175" s="46"/>
      <c r="M175" s="223"/>
      <c r="N175" s="224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215</v>
      </c>
      <c r="AU175" s="19" t="s">
        <v>84</v>
      </c>
    </row>
    <row r="176" s="13" customFormat="1">
      <c r="A176" s="13"/>
      <c r="B176" s="227"/>
      <c r="C176" s="228"/>
      <c r="D176" s="220" t="s">
        <v>217</v>
      </c>
      <c r="E176" s="229" t="s">
        <v>19</v>
      </c>
      <c r="F176" s="230" t="s">
        <v>965</v>
      </c>
      <c r="G176" s="228"/>
      <c r="H176" s="229" t="s">
        <v>19</v>
      </c>
      <c r="I176" s="231"/>
      <c r="J176" s="228"/>
      <c r="K176" s="228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217</v>
      </c>
      <c r="AU176" s="236" t="s">
        <v>84</v>
      </c>
      <c r="AV176" s="13" t="s">
        <v>82</v>
      </c>
      <c r="AW176" s="13" t="s">
        <v>35</v>
      </c>
      <c r="AX176" s="13" t="s">
        <v>74</v>
      </c>
      <c r="AY176" s="236" t="s">
        <v>204</v>
      </c>
    </row>
    <row r="177" s="14" customFormat="1">
      <c r="A177" s="14"/>
      <c r="B177" s="237"/>
      <c r="C177" s="238"/>
      <c r="D177" s="220" t="s">
        <v>217</v>
      </c>
      <c r="E177" s="239" t="s">
        <v>19</v>
      </c>
      <c r="F177" s="240" t="s">
        <v>966</v>
      </c>
      <c r="G177" s="238"/>
      <c r="H177" s="241">
        <v>33.651000000000003</v>
      </c>
      <c r="I177" s="242"/>
      <c r="J177" s="238"/>
      <c r="K177" s="238"/>
      <c r="L177" s="243"/>
      <c r="M177" s="259"/>
      <c r="N177" s="260"/>
      <c r="O177" s="260"/>
      <c r="P177" s="260"/>
      <c r="Q177" s="260"/>
      <c r="R177" s="260"/>
      <c r="S177" s="260"/>
      <c r="T177" s="26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217</v>
      </c>
      <c r="AU177" s="247" t="s">
        <v>84</v>
      </c>
      <c r="AV177" s="14" t="s">
        <v>84</v>
      </c>
      <c r="AW177" s="14" t="s">
        <v>35</v>
      </c>
      <c r="AX177" s="14" t="s">
        <v>82</v>
      </c>
      <c r="AY177" s="247" t="s">
        <v>204</v>
      </c>
    </row>
    <row r="178" s="2" customFormat="1" ht="6.96" customHeight="1">
      <c r="A178" s="40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46"/>
      <c r="M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</row>
  </sheetData>
  <sheetProtection sheet="1" autoFilter="0" formatColumns="0" formatRows="0" objects="1" scenarios="1" spinCount="100000" saltValue="wUtkDIqhSj/r0EAusrFXYU0QJoZqzsIfXRQe+10HwjvbiBsviJc5TO1YNYNl20vTyBDxtg8gIBg8EI1+HtRigw==" hashValue="P7VWGLL1OuRemj2ALNPuILP6mw+SGBPDIlGkyra8xYxe5nyTm2op4OuUFkJWFc0aS/FgRpLQvpH9HIbqSMOAQA==" algorithmName="SHA-512" password="CA9C"/>
  <autoFilter ref="C86:K177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1/132251252"/>
    <hyperlink ref="F98" r:id="rId2" display="https://podminky.urs.cz/item/CS_URS_2025_01/139001101"/>
    <hyperlink ref="F103" r:id="rId3" display="https://podminky.urs.cz/item/CS_URS_2025_01/162351103"/>
    <hyperlink ref="F108" r:id="rId4" display="https://podminky.urs.cz/item/CS_URS_2025_01/174151101"/>
    <hyperlink ref="F113" r:id="rId5" display="https://podminky.urs.cz/item/CS_URS_2025_01/175111101"/>
    <hyperlink ref="F123" r:id="rId6" display="https://podminky.urs.cz/item/CS_URS_2025_01/451573111"/>
    <hyperlink ref="F129" r:id="rId7" display="https://podminky.urs.cz/item/CS_URS_2025_01/871313121"/>
    <hyperlink ref="F138" r:id="rId8" display="https://podminky.urs.cz/item/CS_URS_2025_01/877310310"/>
    <hyperlink ref="F145" r:id="rId9" display="https://podminky.urs.cz/item/CS_URS_2025_01/877310320"/>
    <hyperlink ref="F150" r:id="rId10" display="https://podminky.urs.cz/item/CS_URS_2025_01/894812001"/>
    <hyperlink ref="F154" r:id="rId11" display="https://podminky.urs.cz/item/CS_URS_2025_01/894812032"/>
    <hyperlink ref="F158" r:id="rId12" display="https://podminky.urs.cz/item/CS_URS_2025_01/894812051"/>
    <hyperlink ref="F170" r:id="rId13" display="https://podminky.urs.cz/item/CS_URS_2025_01/998276101"/>
    <hyperlink ref="F175" r:id="rId14" display="https://podminky.urs.cz/item/CS_URS_2025_01/721290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107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Rozšíření parkoviště, SPgŠ a SOŠ Kladno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1012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10. 3. 2025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32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33</v>
      </c>
      <c r="F21" s="40"/>
      <c r="G21" s="40"/>
      <c r="H21" s="40"/>
      <c r="I21" s="135" t="s">
        <v>28</v>
      </c>
      <c r="J21" s="139" t="s">
        <v>34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ROUND((SUM(BE84:BE108)),  2)</f>
        <v>0</v>
      </c>
      <c r="G33" s="40"/>
      <c r="H33" s="40"/>
      <c r="I33" s="151">
        <v>0.20999999999999999</v>
      </c>
      <c r="J33" s="150">
        <f>ROUND(((SUM(BE84:BE108))*I33),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ROUND((SUM(BF84:BF108)),  2)</f>
        <v>0</v>
      </c>
      <c r="G34" s="40"/>
      <c r="H34" s="40"/>
      <c r="I34" s="151">
        <v>0.12</v>
      </c>
      <c r="J34" s="150">
        <f>ROUND(((SUM(BF84:BF108))*I34),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ROUND((SUM(BG84:BG108)),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ROUND((SUM(BH84:BH108)),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ROUND((SUM(BI84:BI108)),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174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Rozšíření parkoviště, SPgŠ a SOŠ Kladno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SO_106 - Veřejné osvětlení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č. parc. 543</v>
      </c>
      <c r="G52" s="42"/>
      <c r="H52" s="42"/>
      <c r="I52" s="34" t="s">
        <v>23</v>
      </c>
      <c r="J52" s="74" t="str">
        <f>IF(J12="","",J12)</f>
        <v>10. 3. 2025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SPgŠ a SOŠ Kladno p.o., nám. E. Beneše, 272 01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175</v>
      </c>
      <c r="D57" s="165"/>
      <c r="E57" s="165"/>
      <c r="F57" s="165"/>
      <c r="G57" s="165"/>
      <c r="H57" s="165"/>
      <c r="I57" s="165"/>
      <c r="J57" s="166" t="s">
        <v>176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177</v>
      </c>
    </row>
    <row r="60" s="9" customFormat="1" ht="24.96" customHeight="1">
      <c r="A60" s="9"/>
      <c r="B60" s="168"/>
      <c r="C60" s="169"/>
      <c r="D60" s="170" t="s">
        <v>178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613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615</v>
      </c>
      <c r="E62" s="171"/>
      <c r="F62" s="171"/>
      <c r="G62" s="171"/>
      <c r="H62" s="171"/>
      <c r="I62" s="171"/>
      <c r="J62" s="172">
        <f>J90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616</v>
      </c>
      <c r="E63" s="177"/>
      <c r="F63" s="177"/>
      <c r="G63" s="177"/>
      <c r="H63" s="177"/>
      <c r="I63" s="177"/>
      <c r="J63" s="178">
        <f>J91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617</v>
      </c>
      <c r="E64" s="177"/>
      <c r="F64" s="177"/>
      <c r="G64" s="177"/>
      <c r="H64" s="177"/>
      <c r="I64" s="177"/>
      <c r="J64" s="178">
        <f>J101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189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3" t="str">
        <f>E7</f>
        <v>Rozšíření parkoviště, SPgŠ a SOŠ Kladno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120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SO_106 - Veřejné osvětlení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č. parc. 543</v>
      </c>
      <c r="G78" s="42"/>
      <c r="H78" s="42"/>
      <c r="I78" s="34" t="s">
        <v>23</v>
      </c>
      <c r="J78" s="74" t="str">
        <f>IF(J12="","",J12)</f>
        <v>10. 3. 2025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40.05" customHeight="1">
      <c r="A80" s="40"/>
      <c r="B80" s="41"/>
      <c r="C80" s="34" t="s">
        <v>25</v>
      </c>
      <c r="D80" s="42"/>
      <c r="E80" s="42"/>
      <c r="F80" s="29" t="str">
        <f>E15</f>
        <v xml:space="preserve">SPgŠ a SOŠ Kladno p.o., nám. E. Beneše, 272 01 </v>
      </c>
      <c r="G80" s="42"/>
      <c r="H80" s="42"/>
      <c r="I80" s="34" t="s">
        <v>31</v>
      </c>
      <c r="J80" s="38" t="str">
        <f>E21</f>
        <v>Ateliér Civilista s.r.o., Bratronice 241, 273 63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 xml:space="preserve"> 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190</v>
      </c>
      <c r="D83" s="183" t="s">
        <v>59</v>
      </c>
      <c r="E83" s="183" t="s">
        <v>55</v>
      </c>
      <c r="F83" s="183" t="s">
        <v>56</v>
      </c>
      <c r="G83" s="183" t="s">
        <v>191</v>
      </c>
      <c r="H83" s="183" t="s">
        <v>192</v>
      </c>
      <c r="I83" s="183" t="s">
        <v>193</v>
      </c>
      <c r="J83" s="183" t="s">
        <v>176</v>
      </c>
      <c r="K83" s="184" t="s">
        <v>194</v>
      </c>
      <c r="L83" s="185"/>
      <c r="M83" s="94" t="s">
        <v>19</v>
      </c>
      <c r="N83" s="95" t="s">
        <v>44</v>
      </c>
      <c r="O83" s="95" t="s">
        <v>195</v>
      </c>
      <c r="P83" s="95" t="s">
        <v>196</v>
      </c>
      <c r="Q83" s="95" t="s">
        <v>197</v>
      </c>
      <c r="R83" s="95" t="s">
        <v>198</v>
      </c>
      <c r="S83" s="95" t="s">
        <v>199</v>
      </c>
      <c r="T83" s="96" t="s">
        <v>200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201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P85+P90</f>
        <v>0</v>
      </c>
      <c r="Q84" s="98"/>
      <c r="R84" s="188">
        <f>R85+R90</f>
        <v>6.1357084799999999</v>
      </c>
      <c r="S84" s="98"/>
      <c r="T84" s="189">
        <f>T85+T90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73</v>
      </c>
      <c r="AU84" s="19" t="s">
        <v>177</v>
      </c>
      <c r="BK84" s="190">
        <f>BK85+BK90</f>
        <v>0</v>
      </c>
    </row>
    <row r="85" s="12" customFormat="1" ht="25.92" customHeight="1">
      <c r="A85" s="12"/>
      <c r="B85" s="191"/>
      <c r="C85" s="192"/>
      <c r="D85" s="193" t="s">
        <v>73</v>
      </c>
      <c r="E85" s="194" t="s">
        <v>202</v>
      </c>
      <c r="F85" s="194" t="s">
        <v>203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</f>
        <v>0</v>
      </c>
      <c r="Q85" s="199"/>
      <c r="R85" s="200">
        <f>R86</f>
        <v>5.7643084799999995</v>
      </c>
      <c r="S85" s="199"/>
      <c r="T85" s="201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82</v>
      </c>
      <c r="AT85" s="203" t="s">
        <v>73</v>
      </c>
      <c r="AU85" s="203" t="s">
        <v>74</v>
      </c>
      <c r="AY85" s="202" t="s">
        <v>204</v>
      </c>
      <c r="BK85" s="204">
        <f>BK86</f>
        <v>0</v>
      </c>
    </row>
    <row r="86" s="12" customFormat="1" ht="22.8" customHeight="1">
      <c r="A86" s="12"/>
      <c r="B86" s="191"/>
      <c r="C86" s="192"/>
      <c r="D86" s="193" t="s">
        <v>73</v>
      </c>
      <c r="E86" s="205" t="s">
        <v>84</v>
      </c>
      <c r="F86" s="205" t="s">
        <v>669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SUM(P87:P89)</f>
        <v>0</v>
      </c>
      <c r="Q86" s="199"/>
      <c r="R86" s="200">
        <f>SUM(R87:R89)</f>
        <v>5.7643084799999995</v>
      </c>
      <c r="S86" s="199"/>
      <c r="T86" s="201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82</v>
      </c>
      <c r="AT86" s="203" t="s">
        <v>73</v>
      </c>
      <c r="AU86" s="203" t="s">
        <v>82</v>
      </c>
      <c r="AY86" s="202" t="s">
        <v>204</v>
      </c>
      <c r="BK86" s="204">
        <f>SUM(BK87:BK89)</f>
        <v>0</v>
      </c>
    </row>
    <row r="87" s="2" customFormat="1" ht="16.5" customHeight="1">
      <c r="A87" s="40"/>
      <c r="B87" s="41"/>
      <c r="C87" s="207" t="s">
        <v>82</v>
      </c>
      <c r="D87" s="207" t="s">
        <v>206</v>
      </c>
      <c r="E87" s="208" t="s">
        <v>1013</v>
      </c>
      <c r="F87" s="209" t="s">
        <v>1014</v>
      </c>
      <c r="G87" s="210" t="s">
        <v>236</v>
      </c>
      <c r="H87" s="211">
        <v>2.3039999999999998</v>
      </c>
      <c r="I87" s="212"/>
      <c r="J87" s="213">
        <f>ROUND(I87*H87,2)</f>
        <v>0</v>
      </c>
      <c r="K87" s="209" t="s">
        <v>210</v>
      </c>
      <c r="L87" s="46"/>
      <c r="M87" s="214" t="s">
        <v>19</v>
      </c>
      <c r="N87" s="215" t="s">
        <v>45</v>
      </c>
      <c r="O87" s="86"/>
      <c r="P87" s="216">
        <f>O87*H87</f>
        <v>0</v>
      </c>
      <c r="Q87" s="216">
        <v>2.5018699999999998</v>
      </c>
      <c r="R87" s="216">
        <f>Q87*H87</f>
        <v>5.7643084799999995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211</v>
      </c>
      <c r="AT87" s="218" t="s">
        <v>206</v>
      </c>
      <c r="AU87" s="218" t="s">
        <v>84</v>
      </c>
      <c r="AY87" s="19" t="s">
        <v>204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82</v>
      </c>
      <c r="BK87" s="219">
        <f>ROUND(I87*H87,2)</f>
        <v>0</v>
      </c>
      <c r="BL87" s="19" t="s">
        <v>211</v>
      </c>
      <c r="BM87" s="218" t="s">
        <v>1015</v>
      </c>
    </row>
    <row r="88" s="2" customFormat="1">
      <c r="A88" s="40"/>
      <c r="B88" s="41"/>
      <c r="C88" s="42"/>
      <c r="D88" s="220" t="s">
        <v>213</v>
      </c>
      <c r="E88" s="42"/>
      <c r="F88" s="221" t="s">
        <v>1016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213</v>
      </c>
      <c r="AU88" s="19" t="s">
        <v>84</v>
      </c>
    </row>
    <row r="89" s="2" customFormat="1">
      <c r="A89" s="40"/>
      <c r="B89" s="41"/>
      <c r="C89" s="42"/>
      <c r="D89" s="225" t="s">
        <v>215</v>
      </c>
      <c r="E89" s="42"/>
      <c r="F89" s="226" t="s">
        <v>1017</v>
      </c>
      <c r="G89" s="42"/>
      <c r="H89" s="42"/>
      <c r="I89" s="222"/>
      <c r="J89" s="42"/>
      <c r="K89" s="42"/>
      <c r="L89" s="46"/>
      <c r="M89" s="223"/>
      <c r="N89" s="224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215</v>
      </c>
      <c r="AU89" s="19" t="s">
        <v>84</v>
      </c>
    </row>
    <row r="90" s="12" customFormat="1" ht="25.92" customHeight="1">
      <c r="A90" s="12"/>
      <c r="B90" s="191"/>
      <c r="C90" s="192"/>
      <c r="D90" s="193" t="s">
        <v>73</v>
      </c>
      <c r="E90" s="194" t="s">
        <v>263</v>
      </c>
      <c r="F90" s="194" t="s">
        <v>784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P91+P101</f>
        <v>0</v>
      </c>
      <c r="Q90" s="199"/>
      <c r="R90" s="200">
        <f>R91+R101</f>
        <v>0.37140000000000001</v>
      </c>
      <c r="S90" s="199"/>
      <c r="T90" s="201">
        <f>T91+T101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103</v>
      </c>
      <c r="AT90" s="203" t="s">
        <v>73</v>
      </c>
      <c r="AU90" s="203" t="s">
        <v>74</v>
      </c>
      <c r="AY90" s="202" t="s">
        <v>204</v>
      </c>
      <c r="BK90" s="204">
        <f>BK91+BK101</f>
        <v>0</v>
      </c>
    </row>
    <row r="91" s="12" customFormat="1" ht="22.8" customHeight="1">
      <c r="A91" s="12"/>
      <c r="B91" s="191"/>
      <c r="C91" s="192"/>
      <c r="D91" s="193" t="s">
        <v>73</v>
      </c>
      <c r="E91" s="205" t="s">
        <v>785</v>
      </c>
      <c r="F91" s="205" t="s">
        <v>786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SUM(P92:P100)</f>
        <v>0</v>
      </c>
      <c r="Q91" s="199"/>
      <c r="R91" s="200">
        <f>SUM(R92:R100)</f>
        <v>0.37140000000000001</v>
      </c>
      <c r="S91" s="199"/>
      <c r="T91" s="201">
        <f>SUM(T92:T100)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103</v>
      </c>
      <c r="AT91" s="203" t="s">
        <v>73</v>
      </c>
      <c r="AU91" s="203" t="s">
        <v>82</v>
      </c>
      <c r="AY91" s="202" t="s">
        <v>204</v>
      </c>
      <c r="BK91" s="204">
        <f>SUM(BK92:BK100)</f>
        <v>0</v>
      </c>
    </row>
    <row r="92" s="2" customFormat="1" ht="16.5" customHeight="1">
      <c r="A92" s="40"/>
      <c r="B92" s="41"/>
      <c r="C92" s="207" t="s">
        <v>84</v>
      </c>
      <c r="D92" s="207" t="s">
        <v>206</v>
      </c>
      <c r="E92" s="208" t="s">
        <v>1018</v>
      </c>
      <c r="F92" s="209" t="s">
        <v>1019</v>
      </c>
      <c r="G92" s="210" t="s">
        <v>299</v>
      </c>
      <c r="H92" s="211">
        <v>3</v>
      </c>
      <c r="I92" s="212"/>
      <c r="J92" s="213">
        <f>ROUND(I92*H92,2)</f>
        <v>0</v>
      </c>
      <c r="K92" s="209" t="s">
        <v>210</v>
      </c>
      <c r="L92" s="46"/>
      <c r="M92" s="214" t="s">
        <v>19</v>
      </c>
      <c r="N92" s="215" t="s">
        <v>45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789</v>
      </c>
      <c r="AT92" s="218" t="s">
        <v>206</v>
      </c>
      <c r="AU92" s="218" t="s">
        <v>84</v>
      </c>
      <c r="AY92" s="19" t="s">
        <v>204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82</v>
      </c>
      <c r="BK92" s="219">
        <f>ROUND(I92*H92,2)</f>
        <v>0</v>
      </c>
      <c r="BL92" s="19" t="s">
        <v>789</v>
      </c>
      <c r="BM92" s="218" t="s">
        <v>1020</v>
      </c>
    </row>
    <row r="93" s="2" customFormat="1">
      <c r="A93" s="40"/>
      <c r="B93" s="41"/>
      <c r="C93" s="42"/>
      <c r="D93" s="220" t="s">
        <v>213</v>
      </c>
      <c r="E93" s="42"/>
      <c r="F93" s="221" t="s">
        <v>1021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213</v>
      </c>
      <c r="AU93" s="19" t="s">
        <v>84</v>
      </c>
    </row>
    <row r="94" s="2" customFormat="1">
      <c r="A94" s="40"/>
      <c r="B94" s="41"/>
      <c r="C94" s="42"/>
      <c r="D94" s="225" t="s">
        <v>215</v>
      </c>
      <c r="E94" s="42"/>
      <c r="F94" s="226" t="s">
        <v>1022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215</v>
      </c>
      <c r="AU94" s="19" t="s">
        <v>84</v>
      </c>
    </row>
    <row r="95" s="2" customFormat="1" ht="16.5" customHeight="1">
      <c r="A95" s="40"/>
      <c r="B95" s="41"/>
      <c r="C95" s="248" t="s">
        <v>103</v>
      </c>
      <c r="D95" s="248" t="s">
        <v>263</v>
      </c>
      <c r="E95" s="249" t="s">
        <v>1023</v>
      </c>
      <c r="F95" s="250" t="s">
        <v>1024</v>
      </c>
      <c r="G95" s="251" t="s">
        <v>299</v>
      </c>
      <c r="H95" s="252">
        <v>3</v>
      </c>
      <c r="I95" s="253"/>
      <c r="J95" s="254">
        <f>ROUND(I95*H95,2)</f>
        <v>0</v>
      </c>
      <c r="K95" s="250" t="s">
        <v>210</v>
      </c>
      <c r="L95" s="255"/>
      <c r="M95" s="256" t="s">
        <v>19</v>
      </c>
      <c r="N95" s="257" t="s">
        <v>45</v>
      </c>
      <c r="O95" s="86"/>
      <c r="P95" s="216">
        <f>O95*H95</f>
        <v>0</v>
      </c>
      <c r="Q95" s="216">
        <v>0.11500000000000001</v>
      </c>
      <c r="R95" s="216">
        <f>Q95*H95</f>
        <v>0.34500000000000003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810</v>
      </c>
      <c r="AT95" s="218" t="s">
        <v>263</v>
      </c>
      <c r="AU95" s="218" t="s">
        <v>84</v>
      </c>
      <c r="AY95" s="19" t="s">
        <v>204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82</v>
      </c>
      <c r="BK95" s="219">
        <f>ROUND(I95*H95,2)</f>
        <v>0</v>
      </c>
      <c r="BL95" s="19" t="s">
        <v>810</v>
      </c>
      <c r="BM95" s="218" t="s">
        <v>1025</v>
      </c>
    </row>
    <row r="96" s="2" customFormat="1">
      <c r="A96" s="40"/>
      <c r="B96" s="41"/>
      <c r="C96" s="42"/>
      <c r="D96" s="220" t="s">
        <v>213</v>
      </c>
      <c r="E96" s="42"/>
      <c r="F96" s="221" t="s">
        <v>1024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213</v>
      </c>
      <c r="AU96" s="19" t="s">
        <v>84</v>
      </c>
    </row>
    <row r="97" s="2" customFormat="1" ht="21.75" customHeight="1">
      <c r="A97" s="40"/>
      <c r="B97" s="41"/>
      <c r="C97" s="207" t="s">
        <v>211</v>
      </c>
      <c r="D97" s="207" t="s">
        <v>206</v>
      </c>
      <c r="E97" s="208" t="s">
        <v>1026</v>
      </c>
      <c r="F97" s="209" t="s">
        <v>1027</v>
      </c>
      <c r="G97" s="210" t="s">
        <v>299</v>
      </c>
      <c r="H97" s="211">
        <v>3</v>
      </c>
      <c r="I97" s="212"/>
      <c r="J97" s="213">
        <f>ROUND(I97*H97,2)</f>
        <v>0</v>
      </c>
      <c r="K97" s="209" t="s">
        <v>284</v>
      </c>
      <c r="L97" s="46"/>
      <c r="M97" s="214" t="s">
        <v>19</v>
      </c>
      <c r="N97" s="215" t="s">
        <v>45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789</v>
      </c>
      <c r="AT97" s="218" t="s">
        <v>206</v>
      </c>
      <c r="AU97" s="218" t="s">
        <v>84</v>
      </c>
      <c r="AY97" s="19" t="s">
        <v>204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82</v>
      </c>
      <c r="BK97" s="219">
        <f>ROUND(I97*H97,2)</f>
        <v>0</v>
      </c>
      <c r="BL97" s="19" t="s">
        <v>789</v>
      </c>
      <c r="BM97" s="218" t="s">
        <v>1028</v>
      </c>
    </row>
    <row r="98" s="2" customFormat="1">
      <c r="A98" s="40"/>
      <c r="B98" s="41"/>
      <c r="C98" s="42"/>
      <c r="D98" s="220" t="s">
        <v>213</v>
      </c>
      <c r="E98" s="42"/>
      <c r="F98" s="221" t="s">
        <v>1027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213</v>
      </c>
      <c r="AU98" s="19" t="s">
        <v>84</v>
      </c>
    </row>
    <row r="99" s="2" customFormat="1" ht="21.75" customHeight="1">
      <c r="A99" s="40"/>
      <c r="B99" s="41"/>
      <c r="C99" s="248" t="s">
        <v>233</v>
      </c>
      <c r="D99" s="248" t="s">
        <v>263</v>
      </c>
      <c r="E99" s="249" t="s">
        <v>1029</v>
      </c>
      <c r="F99" s="250" t="s">
        <v>1030</v>
      </c>
      <c r="G99" s="251" t="s">
        <v>299</v>
      </c>
      <c r="H99" s="252">
        <v>3</v>
      </c>
      <c r="I99" s="253"/>
      <c r="J99" s="254">
        <f>ROUND(I99*H99,2)</f>
        <v>0</v>
      </c>
      <c r="K99" s="250" t="s">
        <v>210</v>
      </c>
      <c r="L99" s="255"/>
      <c r="M99" s="256" t="s">
        <v>19</v>
      </c>
      <c r="N99" s="257" t="s">
        <v>45</v>
      </c>
      <c r="O99" s="86"/>
      <c r="P99" s="216">
        <f>O99*H99</f>
        <v>0</v>
      </c>
      <c r="Q99" s="216">
        <v>0.0088000000000000005</v>
      </c>
      <c r="R99" s="216">
        <f>Q99*H99</f>
        <v>0.0264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810</v>
      </c>
      <c r="AT99" s="218" t="s">
        <v>263</v>
      </c>
      <c r="AU99" s="218" t="s">
        <v>84</v>
      </c>
      <c r="AY99" s="19" t="s">
        <v>204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82</v>
      </c>
      <c r="BK99" s="219">
        <f>ROUND(I99*H99,2)</f>
        <v>0</v>
      </c>
      <c r="BL99" s="19" t="s">
        <v>810</v>
      </c>
      <c r="BM99" s="218" t="s">
        <v>1031</v>
      </c>
    </row>
    <row r="100" s="2" customFormat="1">
      <c r="A100" s="40"/>
      <c r="B100" s="41"/>
      <c r="C100" s="42"/>
      <c r="D100" s="220" t="s">
        <v>213</v>
      </c>
      <c r="E100" s="42"/>
      <c r="F100" s="221" t="s">
        <v>1032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213</v>
      </c>
      <c r="AU100" s="19" t="s">
        <v>84</v>
      </c>
    </row>
    <row r="101" s="12" customFormat="1" ht="22.8" customHeight="1">
      <c r="A101" s="12"/>
      <c r="B101" s="191"/>
      <c r="C101" s="192"/>
      <c r="D101" s="193" t="s">
        <v>73</v>
      </c>
      <c r="E101" s="205" t="s">
        <v>820</v>
      </c>
      <c r="F101" s="205" t="s">
        <v>821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SUM(P102:P108)</f>
        <v>0</v>
      </c>
      <c r="Q101" s="199"/>
      <c r="R101" s="200">
        <f>SUM(R102:R108)</f>
        <v>0</v>
      </c>
      <c r="S101" s="199"/>
      <c r="T101" s="201">
        <f>SUM(T102:T108)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103</v>
      </c>
      <c r="AT101" s="203" t="s">
        <v>73</v>
      </c>
      <c r="AU101" s="203" t="s">
        <v>82</v>
      </c>
      <c r="AY101" s="202" t="s">
        <v>204</v>
      </c>
      <c r="BK101" s="204">
        <f>SUM(BK102:BK108)</f>
        <v>0</v>
      </c>
    </row>
    <row r="102" s="2" customFormat="1" ht="16.5" customHeight="1">
      <c r="A102" s="40"/>
      <c r="B102" s="41"/>
      <c r="C102" s="207" t="s">
        <v>242</v>
      </c>
      <c r="D102" s="207" t="s">
        <v>206</v>
      </c>
      <c r="E102" s="208" t="s">
        <v>1033</v>
      </c>
      <c r="F102" s="209" t="s">
        <v>1034</v>
      </c>
      <c r="G102" s="210" t="s">
        <v>236</v>
      </c>
      <c r="H102" s="211">
        <v>2.3039999999999998</v>
      </c>
      <c r="I102" s="212"/>
      <c r="J102" s="213">
        <f>ROUND(I102*H102,2)</f>
        <v>0</v>
      </c>
      <c r="K102" s="209" t="s">
        <v>210</v>
      </c>
      <c r="L102" s="46"/>
      <c r="M102" s="214" t="s">
        <v>19</v>
      </c>
      <c r="N102" s="215" t="s">
        <v>45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789</v>
      </c>
      <c r="AT102" s="218" t="s">
        <v>206</v>
      </c>
      <c r="AU102" s="218" t="s">
        <v>84</v>
      </c>
      <c r="AY102" s="19" t="s">
        <v>204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82</v>
      </c>
      <c r="BK102" s="219">
        <f>ROUND(I102*H102,2)</f>
        <v>0</v>
      </c>
      <c r="BL102" s="19" t="s">
        <v>789</v>
      </c>
      <c r="BM102" s="218" t="s">
        <v>1035</v>
      </c>
    </row>
    <row r="103" s="2" customFormat="1">
      <c r="A103" s="40"/>
      <c r="B103" s="41"/>
      <c r="C103" s="42"/>
      <c r="D103" s="220" t="s">
        <v>213</v>
      </c>
      <c r="E103" s="42"/>
      <c r="F103" s="221" t="s">
        <v>1036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213</v>
      </c>
      <c r="AU103" s="19" t="s">
        <v>84</v>
      </c>
    </row>
    <row r="104" s="2" customFormat="1">
      <c r="A104" s="40"/>
      <c r="B104" s="41"/>
      <c r="C104" s="42"/>
      <c r="D104" s="225" t="s">
        <v>215</v>
      </c>
      <c r="E104" s="42"/>
      <c r="F104" s="226" t="s">
        <v>1037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215</v>
      </c>
      <c r="AU104" s="19" t="s">
        <v>84</v>
      </c>
    </row>
    <row r="105" s="14" customFormat="1">
      <c r="A105" s="14"/>
      <c r="B105" s="237"/>
      <c r="C105" s="238"/>
      <c r="D105" s="220" t="s">
        <v>217</v>
      </c>
      <c r="E105" s="239" t="s">
        <v>19</v>
      </c>
      <c r="F105" s="240" t="s">
        <v>1038</v>
      </c>
      <c r="G105" s="238"/>
      <c r="H105" s="241">
        <v>0.76800000000000002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217</v>
      </c>
      <c r="AU105" s="247" t="s">
        <v>84</v>
      </c>
      <c r="AV105" s="14" t="s">
        <v>84</v>
      </c>
      <c r="AW105" s="14" t="s">
        <v>35</v>
      </c>
      <c r="AX105" s="14" t="s">
        <v>74</v>
      </c>
      <c r="AY105" s="247" t="s">
        <v>204</v>
      </c>
    </row>
    <row r="106" s="14" customFormat="1">
      <c r="A106" s="14"/>
      <c r="B106" s="237"/>
      <c r="C106" s="238"/>
      <c r="D106" s="220" t="s">
        <v>217</v>
      </c>
      <c r="E106" s="239" t="s">
        <v>19</v>
      </c>
      <c r="F106" s="240" t="s">
        <v>1038</v>
      </c>
      <c r="G106" s="238"/>
      <c r="H106" s="241">
        <v>0.76800000000000002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217</v>
      </c>
      <c r="AU106" s="247" t="s">
        <v>84</v>
      </c>
      <c r="AV106" s="14" t="s">
        <v>84</v>
      </c>
      <c r="AW106" s="14" t="s">
        <v>35</v>
      </c>
      <c r="AX106" s="14" t="s">
        <v>74</v>
      </c>
      <c r="AY106" s="247" t="s">
        <v>204</v>
      </c>
    </row>
    <row r="107" s="14" customFormat="1">
      <c r="A107" s="14"/>
      <c r="B107" s="237"/>
      <c r="C107" s="238"/>
      <c r="D107" s="220" t="s">
        <v>217</v>
      </c>
      <c r="E107" s="239" t="s">
        <v>19</v>
      </c>
      <c r="F107" s="240" t="s">
        <v>1038</v>
      </c>
      <c r="G107" s="238"/>
      <c r="H107" s="241">
        <v>0.76800000000000002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217</v>
      </c>
      <c r="AU107" s="247" t="s">
        <v>84</v>
      </c>
      <c r="AV107" s="14" t="s">
        <v>84</v>
      </c>
      <c r="AW107" s="14" t="s">
        <v>35</v>
      </c>
      <c r="AX107" s="14" t="s">
        <v>74</v>
      </c>
      <c r="AY107" s="247" t="s">
        <v>204</v>
      </c>
    </row>
    <row r="108" s="15" customFormat="1">
      <c r="A108" s="15"/>
      <c r="B108" s="266"/>
      <c r="C108" s="267"/>
      <c r="D108" s="220" t="s">
        <v>217</v>
      </c>
      <c r="E108" s="268" t="s">
        <v>19</v>
      </c>
      <c r="F108" s="269" t="s">
        <v>1039</v>
      </c>
      <c r="G108" s="267"/>
      <c r="H108" s="270">
        <v>2.3040000000000003</v>
      </c>
      <c r="I108" s="271"/>
      <c r="J108" s="267"/>
      <c r="K108" s="267"/>
      <c r="L108" s="272"/>
      <c r="M108" s="273"/>
      <c r="N108" s="274"/>
      <c r="O108" s="274"/>
      <c r="P108" s="274"/>
      <c r="Q108" s="274"/>
      <c r="R108" s="274"/>
      <c r="S108" s="274"/>
      <c r="T108" s="27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76" t="s">
        <v>217</v>
      </c>
      <c r="AU108" s="276" t="s">
        <v>84</v>
      </c>
      <c r="AV108" s="15" t="s">
        <v>211</v>
      </c>
      <c r="AW108" s="15" t="s">
        <v>35</v>
      </c>
      <c r="AX108" s="15" t="s">
        <v>82</v>
      </c>
      <c r="AY108" s="276" t="s">
        <v>204</v>
      </c>
    </row>
    <row r="109" s="2" customFormat="1" ht="6.96" customHeight="1">
      <c r="A109" s="40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46"/>
      <c r="M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</sheetData>
  <sheetProtection sheet="1" autoFilter="0" formatColumns="0" formatRows="0" objects="1" scenarios="1" spinCount="100000" saltValue="smOSBPTohE8YEIM7wJdihIOE0J5kTPRdI5KUrBeL7sO5boi/0Tm8qhePEtb2MVARSDTvESPcQdErGzsJ3NtVHw==" hashValue="bMLvENGZwXSVrEwrcdwtAXjctbSjeHI2xK5w22Rq1kMOnY4cbePf/Z6SugmI2ASzSe3r3KZZQiv/1bTbmxBiBw==" algorithmName="SHA-512" password="CA9C"/>
  <autoFilter ref="C83:K10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275313711"/>
    <hyperlink ref="F94" r:id="rId2" display="https://podminky.urs.cz/item/CS_URS_2025_01/210040011"/>
    <hyperlink ref="F104" r:id="rId3" display="https://podminky.urs.cz/item/CS_URS_2025_01/460141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107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Rozšíření parkoviště, SPgŠ a SOŠ Kladno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120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1040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10. 3. 2025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32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33</v>
      </c>
      <c r="F21" s="40"/>
      <c r="G21" s="40"/>
      <c r="H21" s="40"/>
      <c r="I21" s="135" t="s">
        <v>28</v>
      </c>
      <c r="J21" s="139" t="s">
        <v>34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ROUND(J86,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ROUND((SUM(BE86:BE143)),  2)</f>
        <v>0</v>
      </c>
      <c r="G33" s="40"/>
      <c r="H33" s="40"/>
      <c r="I33" s="151">
        <v>0.20999999999999999</v>
      </c>
      <c r="J33" s="150">
        <f>ROUND(((SUM(BE86:BE143))*I33),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ROUND((SUM(BF86:BF143)),  2)</f>
        <v>0</v>
      </c>
      <c r="G34" s="40"/>
      <c r="H34" s="40"/>
      <c r="I34" s="151">
        <v>0.12</v>
      </c>
      <c r="J34" s="150">
        <f>ROUND(((SUM(BF86:BF143))*I34),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ROUND((SUM(BG86:BG143)),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ROUND((SUM(BH86:BH143)),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ROUND((SUM(BI86:BI143)),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174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Rozšíření parkoviště, SPgŠ a SOŠ Kladno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č. parc. 543</v>
      </c>
      <c r="G52" s="42"/>
      <c r="H52" s="42"/>
      <c r="I52" s="34" t="s">
        <v>23</v>
      </c>
      <c r="J52" s="74" t="str">
        <f>IF(J12="","",J12)</f>
        <v>10. 3. 2025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SPgŠ a SOŠ Kladno p.o., nám. E. Beneše, 272 01 </v>
      </c>
      <c r="G54" s="42"/>
      <c r="H54" s="42"/>
      <c r="I54" s="34" t="s">
        <v>31</v>
      </c>
      <c r="J54" s="38" t="str">
        <f>E21</f>
        <v>Ateliér Civilista s.r.o., Bratronice 241, 273 63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175</v>
      </c>
      <c r="D57" s="165"/>
      <c r="E57" s="165"/>
      <c r="F57" s="165"/>
      <c r="G57" s="165"/>
      <c r="H57" s="165"/>
      <c r="I57" s="165"/>
      <c r="J57" s="166" t="s">
        <v>176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177</v>
      </c>
    </row>
    <row r="60" s="9" customFormat="1" ht="24.96" customHeight="1">
      <c r="A60" s="9"/>
      <c r="B60" s="168"/>
      <c r="C60" s="169"/>
      <c r="D60" s="170" t="s">
        <v>1041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1042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1043</v>
      </c>
      <c r="E62" s="177"/>
      <c r="F62" s="177"/>
      <c r="G62" s="177"/>
      <c r="H62" s="177"/>
      <c r="I62" s="177"/>
      <c r="J62" s="178">
        <f>J92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1044</v>
      </c>
      <c r="E63" s="171"/>
      <c r="F63" s="171"/>
      <c r="G63" s="171"/>
      <c r="H63" s="171"/>
      <c r="I63" s="171"/>
      <c r="J63" s="172">
        <f>J101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1045</v>
      </c>
      <c r="E64" s="171"/>
      <c r="F64" s="171"/>
      <c r="G64" s="171"/>
      <c r="H64" s="171"/>
      <c r="I64" s="171"/>
      <c r="J64" s="172">
        <f>J110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1046</v>
      </c>
      <c r="E65" s="171"/>
      <c r="F65" s="171"/>
      <c r="G65" s="171"/>
      <c r="H65" s="171"/>
      <c r="I65" s="171"/>
      <c r="J65" s="172">
        <f>J129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8"/>
      <c r="C66" s="169"/>
      <c r="D66" s="170" t="s">
        <v>1047</v>
      </c>
      <c r="E66" s="171"/>
      <c r="F66" s="171"/>
      <c r="G66" s="171"/>
      <c r="H66" s="171"/>
      <c r="I66" s="171"/>
      <c r="J66" s="172">
        <f>J139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189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3" t="str">
        <f>E7</f>
        <v>Rozšíření parkoviště, SPgŠ a SOŠ Kladno</v>
      </c>
      <c r="F76" s="34"/>
      <c r="G76" s="34"/>
      <c r="H76" s="34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120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VON - Vedlejší a ostatní náklady</v>
      </c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č. parc. 543</v>
      </c>
      <c r="G80" s="42"/>
      <c r="H80" s="42"/>
      <c r="I80" s="34" t="s">
        <v>23</v>
      </c>
      <c r="J80" s="74" t="str">
        <f>IF(J12="","",J12)</f>
        <v>10. 3. 2025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40.05" customHeight="1">
      <c r="A82" s="40"/>
      <c r="B82" s="41"/>
      <c r="C82" s="34" t="s">
        <v>25</v>
      </c>
      <c r="D82" s="42"/>
      <c r="E82" s="42"/>
      <c r="F82" s="29" t="str">
        <f>E15</f>
        <v xml:space="preserve">SPgŠ a SOŠ Kladno p.o., nám. E. Beneše, 272 01 </v>
      </c>
      <c r="G82" s="42"/>
      <c r="H82" s="42"/>
      <c r="I82" s="34" t="s">
        <v>31</v>
      </c>
      <c r="J82" s="38" t="str">
        <f>E21</f>
        <v>Ateliér Civilista s.r.o., Bratronice 241, 273 63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 xml:space="preserve"> 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0"/>
      <c r="B85" s="181"/>
      <c r="C85" s="182" t="s">
        <v>190</v>
      </c>
      <c r="D85" s="183" t="s">
        <v>59</v>
      </c>
      <c r="E85" s="183" t="s">
        <v>55</v>
      </c>
      <c r="F85" s="183" t="s">
        <v>56</v>
      </c>
      <c r="G85" s="183" t="s">
        <v>191</v>
      </c>
      <c r="H85" s="183" t="s">
        <v>192</v>
      </c>
      <c r="I85" s="183" t="s">
        <v>193</v>
      </c>
      <c r="J85" s="183" t="s">
        <v>176</v>
      </c>
      <c r="K85" s="184" t="s">
        <v>194</v>
      </c>
      <c r="L85" s="185"/>
      <c r="M85" s="94" t="s">
        <v>19</v>
      </c>
      <c r="N85" s="95" t="s">
        <v>44</v>
      </c>
      <c r="O85" s="95" t="s">
        <v>195</v>
      </c>
      <c r="P85" s="95" t="s">
        <v>196</v>
      </c>
      <c r="Q85" s="95" t="s">
        <v>197</v>
      </c>
      <c r="R85" s="95" t="s">
        <v>198</v>
      </c>
      <c r="S85" s="95" t="s">
        <v>199</v>
      </c>
      <c r="T85" s="96" t="s">
        <v>200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0"/>
      <c r="B86" s="41"/>
      <c r="C86" s="101" t="s">
        <v>201</v>
      </c>
      <c r="D86" s="42"/>
      <c r="E86" s="42"/>
      <c r="F86" s="42"/>
      <c r="G86" s="42"/>
      <c r="H86" s="42"/>
      <c r="I86" s="42"/>
      <c r="J86" s="186">
        <f>BK86</f>
        <v>0</v>
      </c>
      <c r="K86" s="42"/>
      <c r="L86" s="46"/>
      <c r="M86" s="97"/>
      <c r="N86" s="187"/>
      <c r="O86" s="98"/>
      <c r="P86" s="188">
        <f>P87+P101+P110+P129+P139</f>
        <v>0</v>
      </c>
      <c r="Q86" s="98"/>
      <c r="R86" s="188">
        <f>R87+R101+R110+R129+R139</f>
        <v>0</v>
      </c>
      <c r="S86" s="98"/>
      <c r="T86" s="189">
        <f>T87+T101+T110+T129+T139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73</v>
      </c>
      <c r="AU86" s="19" t="s">
        <v>177</v>
      </c>
      <c r="BK86" s="190">
        <f>BK87+BK101+BK110+BK129+BK139</f>
        <v>0</v>
      </c>
    </row>
    <row r="87" s="12" customFormat="1" ht="25.92" customHeight="1">
      <c r="A87" s="12"/>
      <c r="B87" s="191"/>
      <c r="C87" s="192"/>
      <c r="D87" s="193" t="s">
        <v>73</v>
      </c>
      <c r="E87" s="194" t="s">
        <v>1048</v>
      </c>
      <c r="F87" s="194" t="s">
        <v>1049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P88+P92</f>
        <v>0</v>
      </c>
      <c r="Q87" s="199"/>
      <c r="R87" s="200">
        <f>R88+R92</f>
        <v>0</v>
      </c>
      <c r="S87" s="199"/>
      <c r="T87" s="201">
        <f>T88+T92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233</v>
      </c>
      <c r="AT87" s="203" t="s">
        <v>73</v>
      </c>
      <c r="AU87" s="203" t="s">
        <v>74</v>
      </c>
      <c r="AY87" s="202" t="s">
        <v>204</v>
      </c>
      <c r="BK87" s="204">
        <f>BK88+BK92</f>
        <v>0</v>
      </c>
    </row>
    <row r="88" s="12" customFormat="1" ht="22.8" customHeight="1">
      <c r="A88" s="12"/>
      <c r="B88" s="191"/>
      <c r="C88" s="192"/>
      <c r="D88" s="193" t="s">
        <v>73</v>
      </c>
      <c r="E88" s="205" t="s">
        <v>1050</v>
      </c>
      <c r="F88" s="205" t="s">
        <v>1051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SUM(P89:P91)</f>
        <v>0</v>
      </c>
      <c r="Q88" s="199"/>
      <c r="R88" s="200">
        <f>SUM(R89:R91)</f>
        <v>0</v>
      </c>
      <c r="S88" s="199"/>
      <c r="T88" s="201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233</v>
      </c>
      <c r="AT88" s="203" t="s">
        <v>73</v>
      </c>
      <c r="AU88" s="203" t="s">
        <v>82</v>
      </c>
      <c r="AY88" s="202" t="s">
        <v>204</v>
      </c>
      <c r="BK88" s="204">
        <f>SUM(BK89:BK91)</f>
        <v>0</v>
      </c>
    </row>
    <row r="89" s="2" customFormat="1" ht="16.5" customHeight="1">
      <c r="A89" s="40"/>
      <c r="B89" s="41"/>
      <c r="C89" s="207" t="s">
        <v>82</v>
      </c>
      <c r="D89" s="207" t="s">
        <v>206</v>
      </c>
      <c r="E89" s="208" t="s">
        <v>1052</v>
      </c>
      <c r="F89" s="209" t="s">
        <v>1053</v>
      </c>
      <c r="G89" s="210" t="s">
        <v>734</v>
      </c>
      <c r="H89" s="211">
        <v>1</v>
      </c>
      <c r="I89" s="212"/>
      <c r="J89" s="213">
        <f>ROUND(I89*H89,2)</f>
        <v>0</v>
      </c>
      <c r="K89" s="209" t="s">
        <v>210</v>
      </c>
      <c r="L89" s="46"/>
      <c r="M89" s="214" t="s">
        <v>19</v>
      </c>
      <c r="N89" s="215" t="s">
        <v>45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1054</v>
      </c>
      <c r="AT89" s="218" t="s">
        <v>206</v>
      </c>
      <c r="AU89" s="218" t="s">
        <v>84</v>
      </c>
      <c r="AY89" s="19" t="s">
        <v>204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82</v>
      </c>
      <c r="BK89" s="219">
        <f>ROUND(I89*H89,2)</f>
        <v>0</v>
      </c>
      <c r="BL89" s="19" t="s">
        <v>1054</v>
      </c>
      <c r="BM89" s="218" t="s">
        <v>1055</v>
      </c>
    </row>
    <row r="90" s="2" customFormat="1">
      <c r="A90" s="40"/>
      <c r="B90" s="41"/>
      <c r="C90" s="42"/>
      <c r="D90" s="220" t="s">
        <v>213</v>
      </c>
      <c r="E90" s="42"/>
      <c r="F90" s="221" t="s">
        <v>1053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213</v>
      </c>
      <c r="AU90" s="19" t="s">
        <v>84</v>
      </c>
    </row>
    <row r="91" s="2" customFormat="1">
      <c r="A91" s="40"/>
      <c r="B91" s="41"/>
      <c r="C91" s="42"/>
      <c r="D91" s="225" t="s">
        <v>215</v>
      </c>
      <c r="E91" s="42"/>
      <c r="F91" s="226" t="s">
        <v>1056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215</v>
      </c>
      <c r="AU91" s="19" t="s">
        <v>84</v>
      </c>
    </row>
    <row r="92" s="12" customFormat="1" ht="22.8" customHeight="1">
      <c r="A92" s="12"/>
      <c r="B92" s="191"/>
      <c r="C92" s="192"/>
      <c r="D92" s="193" t="s">
        <v>73</v>
      </c>
      <c r="E92" s="205" t="s">
        <v>1057</v>
      </c>
      <c r="F92" s="205" t="s">
        <v>1058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SUM(P93:P100)</f>
        <v>0</v>
      </c>
      <c r="Q92" s="199"/>
      <c r="R92" s="200">
        <f>SUM(R93:R100)</f>
        <v>0</v>
      </c>
      <c r="S92" s="199"/>
      <c r="T92" s="201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233</v>
      </c>
      <c r="AT92" s="203" t="s">
        <v>73</v>
      </c>
      <c r="AU92" s="203" t="s">
        <v>82</v>
      </c>
      <c r="AY92" s="202" t="s">
        <v>204</v>
      </c>
      <c r="BK92" s="204">
        <f>SUM(BK93:BK100)</f>
        <v>0</v>
      </c>
    </row>
    <row r="93" s="2" customFormat="1" ht="16.5" customHeight="1">
      <c r="A93" s="40"/>
      <c r="B93" s="41"/>
      <c r="C93" s="207" t="s">
        <v>84</v>
      </c>
      <c r="D93" s="207" t="s">
        <v>206</v>
      </c>
      <c r="E93" s="208" t="s">
        <v>1059</v>
      </c>
      <c r="F93" s="209" t="s">
        <v>1058</v>
      </c>
      <c r="G93" s="210" t="s">
        <v>734</v>
      </c>
      <c r="H93" s="211">
        <v>1</v>
      </c>
      <c r="I93" s="212"/>
      <c r="J93" s="213">
        <f>ROUND(I93*H93,2)</f>
        <v>0</v>
      </c>
      <c r="K93" s="209" t="s">
        <v>210</v>
      </c>
      <c r="L93" s="46"/>
      <c r="M93" s="214" t="s">
        <v>19</v>
      </c>
      <c r="N93" s="215" t="s">
        <v>45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1054</v>
      </c>
      <c r="AT93" s="218" t="s">
        <v>206</v>
      </c>
      <c r="AU93" s="218" t="s">
        <v>84</v>
      </c>
      <c r="AY93" s="19" t="s">
        <v>204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82</v>
      </c>
      <c r="BK93" s="219">
        <f>ROUND(I93*H93,2)</f>
        <v>0</v>
      </c>
      <c r="BL93" s="19" t="s">
        <v>1054</v>
      </c>
      <c r="BM93" s="218" t="s">
        <v>1060</v>
      </c>
    </row>
    <row r="94" s="2" customFormat="1">
      <c r="A94" s="40"/>
      <c r="B94" s="41"/>
      <c r="C94" s="42"/>
      <c r="D94" s="220" t="s">
        <v>213</v>
      </c>
      <c r="E94" s="42"/>
      <c r="F94" s="221" t="s">
        <v>1058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213</v>
      </c>
      <c r="AU94" s="19" t="s">
        <v>84</v>
      </c>
    </row>
    <row r="95" s="2" customFormat="1">
      <c r="A95" s="40"/>
      <c r="B95" s="41"/>
      <c r="C95" s="42"/>
      <c r="D95" s="225" t="s">
        <v>215</v>
      </c>
      <c r="E95" s="42"/>
      <c r="F95" s="226" t="s">
        <v>1061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215</v>
      </c>
      <c r="AU95" s="19" t="s">
        <v>84</v>
      </c>
    </row>
    <row r="96" s="2" customFormat="1">
      <c r="A96" s="40"/>
      <c r="B96" s="41"/>
      <c r="C96" s="42"/>
      <c r="D96" s="220" t="s">
        <v>286</v>
      </c>
      <c r="E96" s="42"/>
      <c r="F96" s="258" t="s">
        <v>1062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286</v>
      </c>
      <c r="AU96" s="19" t="s">
        <v>84</v>
      </c>
    </row>
    <row r="97" s="2" customFormat="1" ht="16.5" customHeight="1">
      <c r="A97" s="40"/>
      <c r="B97" s="41"/>
      <c r="C97" s="207" t="s">
        <v>103</v>
      </c>
      <c r="D97" s="207" t="s">
        <v>206</v>
      </c>
      <c r="E97" s="208" t="s">
        <v>1063</v>
      </c>
      <c r="F97" s="209" t="s">
        <v>1064</v>
      </c>
      <c r="G97" s="210" t="s">
        <v>734</v>
      </c>
      <c r="H97" s="211">
        <v>1</v>
      </c>
      <c r="I97" s="212"/>
      <c r="J97" s="213">
        <f>ROUND(I97*H97,2)</f>
        <v>0</v>
      </c>
      <c r="K97" s="209" t="s">
        <v>210</v>
      </c>
      <c r="L97" s="46"/>
      <c r="M97" s="214" t="s">
        <v>19</v>
      </c>
      <c r="N97" s="215" t="s">
        <v>45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1054</v>
      </c>
      <c r="AT97" s="218" t="s">
        <v>206</v>
      </c>
      <c r="AU97" s="218" t="s">
        <v>84</v>
      </c>
      <c r="AY97" s="19" t="s">
        <v>204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82</v>
      </c>
      <c r="BK97" s="219">
        <f>ROUND(I97*H97,2)</f>
        <v>0</v>
      </c>
      <c r="BL97" s="19" t="s">
        <v>1054</v>
      </c>
      <c r="BM97" s="218" t="s">
        <v>1065</v>
      </c>
    </row>
    <row r="98" s="2" customFormat="1">
      <c r="A98" s="40"/>
      <c r="B98" s="41"/>
      <c r="C98" s="42"/>
      <c r="D98" s="220" t="s">
        <v>213</v>
      </c>
      <c r="E98" s="42"/>
      <c r="F98" s="221" t="s">
        <v>1064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213</v>
      </c>
      <c r="AU98" s="19" t="s">
        <v>84</v>
      </c>
    </row>
    <row r="99" s="2" customFormat="1">
      <c r="A99" s="40"/>
      <c r="B99" s="41"/>
      <c r="C99" s="42"/>
      <c r="D99" s="225" t="s">
        <v>215</v>
      </c>
      <c r="E99" s="42"/>
      <c r="F99" s="226" t="s">
        <v>1066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215</v>
      </c>
      <c r="AU99" s="19" t="s">
        <v>84</v>
      </c>
    </row>
    <row r="100" s="2" customFormat="1">
      <c r="A100" s="40"/>
      <c r="B100" s="41"/>
      <c r="C100" s="42"/>
      <c r="D100" s="220" t="s">
        <v>286</v>
      </c>
      <c r="E100" s="42"/>
      <c r="F100" s="258" t="s">
        <v>1067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286</v>
      </c>
      <c r="AU100" s="19" t="s">
        <v>84</v>
      </c>
    </row>
    <row r="101" s="12" customFormat="1" ht="25.92" customHeight="1">
      <c r="A101" s="12"/>
      <c r="B101" s="191"/>
      <c r="C101" s="192"/>
      <c r="D101" s="193" t="s">
        <v>73</v>
      </c>
      <c r="E101" s="194" t="s">
        <v>1068</v>
      </c>
      <c r="F101" s="194" t="s">
        <v>1069</v>
      </c>
      <c r="G101" s="192"/>
      <c r="H101" s="192"/>
      <c r="I101" s="195"/>
      <c r="J101" s="196">
        <f>BK101</f>
        <v>0</v>
      </c>
      <c r="K101" s="192"/>
      <c r="L101" s="197"/>
      <c r="M101" s="198"/>
      <c r="N101" s="199"/>
      <c r="O101" s="199"/>
      <c r="P101" s="200">
        <f>SUM(P102:P109)</f>
        <v>0</v>
      </c>
      <c r="Q101" s="199"/>
      <c r="R101" s="200">
        <f>SUM(R102:R109)</f>
        <v>0</v>
      </c>
      <c r="S101" s="199"/>
      <c r="T101" s="201">
        <f>SUM(T102:T109)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233</v>
      </c>
      <c r="AT101" s="203" t="s">
        <v>73</v>
      </c>
      <c r="AU101" s="203" t="s">
        <v>74</v>
      </c>
      <c r="AY101" s="202" t="s">
        <v>204</v>
      </c>
      <c r="BK101" s="204">
        <f>SUM(BK102:BK109)</f>
        <v>0</v>
      </c>
    </row>
    <row r="102" s="2" customFormat="1" ht="16.5" customHeight="1">
      <c r="A102" s="40"/>
      <c r="B102" s="41"/>
      <c r="C102" s="207" t="s">
        <v>211</v>
      </c>
      <c r="D102" s="207" t="s">
        <v>206</v>
      </c>
      <c r="E102" s="208" t="s">
        <v>1070</v>
      </c>
      <c r="F102" s="209" t="s">
        <v>1069</v>
      </c>
      <c r="G102" s="210" t="s">
        <v>734</v>
      </c>
      <c r="H102" s="211">
        <v>1</v>
      </c>
      <c r="I102" s="212"/>
      <c r="J102" s="213">
        <f>ROUND(I102*H102,2)</f>
        <v>0</v>
      </c>
      <c r="K102" s="209" t="s">
        <v>210</v>
      </c>
      <c r="L102" s="46"/>
      <c r="M102" s="214" t="s">
        <v>19</v>
      </c>
      <c r="N102" s="215" t="s">
        <v>45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1054</v>
      </c>
      <c r="AT102" s="218" t="s">
        <v>206</v>
      </c>
      <c r="AU102" s="218" t="s">
        <v>82</v>
      </c>
      <c r="AY102" s="19" t="s">
        <v>204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82</v>
      </c>
      <c r="BK102" s="219">
        <f>ROUND(I102*H102,2)</f>
        <v>0</v>
      </c>
      <c r="BL102" s="19" t="s">
        <v>1054</v>
      </c>
      <c r="BM102" s="218" t="s">
        <v>1071</v>
      </c>
    </row>
    <row r="103" s="2" customFormat="1">
      <c r="A103" s="40"/>
      <c r="B103" s="41"/>
      <c r="C103" s="42"/>
      <c r="D103" s="220" t="s">
        <v>213</v>
      </c>
      <c r="E103" s="42"/>
      <c r="F103" s="221" t="s">
        <v>1069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213</v>
      </c>
      <c r="AU103" s="19" t="s">
        <v>82</v>
      </c>
    </row>
    <row r="104" s="2" customFormat="1">
      <c r="A104" s="40"/>
      <c r="B104" s="41"/>
      <c r="C104" s="42"/>
      <c r="D104" s="225" t="s">
        <v>215</v>
      </c>
      <c r="E104" s="42"/>
      <c r="F104" s="226" t="s">
        <v>1072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215</v>
      </c>
      <c r="AU104" s="19" t="s">
        <v>82</v>
      </c>
    </row>
    <row r="105" s="2" customFormat="1">
      <c r="A105" s="40"/>
      <c r="B105" s="41"/>
      <c r="C105" s="42"/>
      <c r="D105" s="220" t="s">
        <v>286</v>
      </c>
      <c r="E105" s="42"/>
      <c r="F105" s="258" t="s">
        <v>1073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286</v>
      </c>
      <c r="AU105" s="19" t="s">
        <v>82</v>
      </c>
    </row>
    <row r="106" s="2" customFormat="1" ht="16.5" customHeight="1">
      <c r="A106" s="40"/>
      <c r="B106" s="41"/>
      <c r="C106" s="207" t="s">
        <v>233</v>
      </c>
      <c r="D106" s="207" t="s">
        <v>206</v>
      </c>
      <c r="E106" s="208" t="s">
        <v>1074</v>
      </c>
      <c r="F106" s="209" t="s">
        <v>1075</v>
      </c>
      <c r="G106" s="210" t="s">
        <v>734</v>
      </c>
      <c r="H106" s="211">
        <v>1</v>
      </c>
      <c r="I106" s="212"/>
      <c r="J106" s="213">
        <f>ROUND(I106*H106,2)</f>
        <v>0</v>
      </c>
      <c r="K106" s="209" t="s">
        <v>210</v>
      </c>
      <c r="L106" s="46"/>
      <c r="M106" s="214" t="s">
        <v>19</v>
      </c>
      <c r="N106" s="215" t="s">
        <v>45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1054</v>
      </c>
      <c r="AT106" s="218" t="s">
        <v>206</v>
      </c>
      <c r="AU106" s="218" t="s">
        <v>82</v>
      </c>
      <c r="AY106" s="19" t="s">
        <v>204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82</v>
      </c>
      <c r="BK106" s="219">
        <f>ROUND(I106*H106,2)</f>
        <v>0</v>
      </c>
      <c r="BL106" s="19" t="s">
        <v>1054</v>
      </c>
      <c r="BM106" s="218" t="s">
        <v>1076</v>
      </c>
    </row>
    <row r="107" s="2" customFormat="1">
      <c r="A107" s="40"/>
      <c r="B107" s="41"/>
      <c r="C107" s="42"/>
      <c r="D107" s="220" t="s">
        <v>213</v>
      </c>
      <c r="E107" s="42"/>
      <c r="F107" s="221" t="s">
        <v>1075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213</v>
      </c>
      <c r="AU107" s="19" t="s">
        <v>82</v>
      </c>
    </row>
    <row r="108" s="2" customFormat="1">
      <c r="A108" s="40"/>
      <c r="B108" s="41"/>
      <c r="C108" s="42"/>
      <c r="D108" s="225" t="s">
        <v>215</v>
      </c>
      <c r="E108" s="42"/>
      <c r="F108" s="226" t="s">
        <v>1077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215</v>
      </c>
      <c r="AU108" s="19" t="s">
        <v>82</v>
      </c>
    </row>
    <row r="109" s="2" customFormat="1">
      <c r="A109" s="40"/>
      <c r="B109" s="41"/>
      <c r="C109" s="42"/>
      <c r="D109" s="220" t="s">
        <v>286</v>
      </c>
      <c r="E109" s="42"/>
      <c r="F109" s="258" t="s">
        <v>1078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286</v>
      </c>
      <c r="AU109" s="19" t="s">
        <v>82</v>
      </c>
    </row>
    <row r="110" s="12" customFormat="1" ht="25.92" customHeight="1">
      <c r="A110" s="12"/>
      <c r="B110" s="191"/>
      <c r="C110" s="192"/>
      <c r="D110" s="193" t="s">
        <v>73</v>
      </c>
      <c r="E110" s="194" t="s">
        <v>1079</v>
      </c>
      <c r="F110" s="194" t="s">
        <v>1080</v>
      </c>
      <c r="G110" s="192"/>
      <c r="H110" s="192"/>
      <c r="I110" s="195"/>
      <c r="J110" s="196">
        <f>BK110</f>
        <v>0</v>
      </c>
      <c r="K110" s="192"/>
      <c r="L110" s="197"/>
      <c r="M110" s="198"/>
      <c r="N110" s="199"/>
      <c r="O110" s="199"/>
      <c r="P110" s="200">
        <f>SUM(P111:P128)</f>
        <v>0</v>
      </c>
      <c r="Q110" s="199"/>
      <c r="R110" s="200">
        <f>SUM(R111:R128)</f>
        <v>0</v>
      </c>
      <c r="S110" s="199"/>
      <c r="T110" s="201">
        <f>SUM(T111:T128)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233</v>
      </c>
      <c r="AT110" s="203" t="s">
        <v>73</v>
      </c>
      <c r="AU110" s="203" t="s">
        <v>74</v>
      </c>
      <c r="AY110" s="202" t="s">
        <v>204</v>
      </c>
      <c r="BK110" s="204">
        <f>SUM(BK111:BK128)</f>
        <v>0</v>
      </c>
    </row>
    <row r="111" s="2" customFormat="1" ht="16.5" customHeight="1">
      <c r="A111" s="40"/>
      <c r="B111" s="41"/>
      <c r="C111" s="207" t="s">
        <v>256</v>
      </c>
      <c r="D111" s="207" t="s">
        <v>206</v>
      </c>
      <c r="E111" s="208" t="s">
        <v>1081</v>
      </c>
      <c r="F111" s="209" t="s">
        <v>1080</v>
      </c>
      <c r="G111" s="210" t="s">
        <v>734</v>
      </c>
      <c r="H111" s="211">
        <v>1</v>
      </c>
      <c r="I111" s="212"/>
      <c r="J111" s="213">
        <f>ROUND(I111*H111,2)</f>
        <v>0</v>
      </c>
      <c r="K111" s="209" t="s">
        <v>210</v>
      </c>
      <c r="L111" s="46"/>
      <c r="M111" s="214" t="s">
        <v>19</v>
      </c>
      <c r="N111" s="215" t="s">
        <v>45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1054</v>
      </c>
      <c r="AT111" s="218" t="s">
        <v>206</v>
      </c>
      <c r="AU111" s="218" t="s">
        <v>82</v>
      </c>
      <c r="AY111" s="19" t="s">
        <v>204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82</v>
      </c>
      <c r="BK111" s="219">
        <f>ROUND(I111*H111,2)</f>
        <v>0</v>
      </c>
      <c r="BL111" s="19" t="s">
        <v>1054</v>
      </c>
      <c r="BM111" s="218" t="s">
        <v>1082</v>
      </c>
    </row>
    <row r="112" s="2" customFormat="1">
      <c r="A112" s="40"/>
      <c r="B112" s="41"/>
      <c r="C112" s="42"/>
      <c r="D112" s="220" t="s">
        <v>213</v>
      </c>
      <c r="E112" s="42"/>
      <c r="F112" s="221" t="s">
        <v>1080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213</v>
      </c>
      <c r="AU112" s="19" t="s">
        <v>82</v>
      </c>
    </row>
    <row r="113" s="2" customFormat="1">
      <c r="A113" s="40"/>
      <c r="B113" s="41"/>
      <c r="C113" s="42"/>
      <c r="D113" s="225" t="s">
        <v>215</v>
      </c>
      <c r="E113" s="42"/>
      <c r="F113" s="226" t="s">
        <v>1083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215</v>
      </c>
      <c r="AU113" s="19" t="s">
        <v>82</v>
      </c>
    </row>
    <row r="114" s="2" customFormat="1" ht="16.5" customHeight="1">
      <c r="A114" s="40"/>
      <c r="B114" s="41"/>
      <c r="C114" s="207" t="s">
        <v>262</v>
      </c>
      <c r="D114" s="207" t="s">
        <v>206</v>
      </c>
      <c r="E114" s="208" t="s">
        <v>1084</v>
      </c>
      <c r="F114" s="209" t="s">
        <v>1085</v>
      </c>
      <c r="G114" s="210" t="s">
        <v>734</v>
      </c>
      <c r="H114" s="211">
        <v>1</v>
      </c>
      <c r="I114" s="212"/>
      <c r="J114" s="213">
        <f>ROUND(I114*H114,2)</f>
        <v>0</v>
      </c>
      <c r="K114" s="209" t="s">
        <v>210</v>
      </c>
      <c r="L114" s="46"/>
      <c r="M114" s="214" t="s">
        <v>19</v>
      </c>
      <c r="N114" s="215" t="s">
        <v>45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1054</v>
      </c>
      <c r="AT114" s="218" t="s">
        <v>206</v>
      </c>
      <c r="AU114" s="218" t="s">
        <v>82</v>
      </c>
      <c r="AY114" s="19" t="s">
        <v>204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82</v>
      </c>
      <c r="BK114" s="219">
        <f>ROUND(I114*H114,2)</f>
        <v>0</v>
      </c>
      <c r="BL114" s="19" t="s">
        <v>1054</v>
      </c>
      <c r="BM114" s="218" t="s">
        <v>1086</v>
      </c>
    </row>
    <row r="115" s="2" customFormat="1">
      <c r="A115" s="40"/>
      <c r="B115" s="41"/>
      <c r="C115" s="42"/>
      <c r="D115" s="220" t="s">
        <v>213</v>
      </c>
      <c r="E115" s="42"/>
      <c r="F115" s="221" t="s">
        <v>1085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213</v>
      </c>
      <c r="AU115" s="19" t="s">
        <v>82</v>
      </c>
    </row>
    <row r="116" s="2" customFormat="1">
      <c r="A116" s="40"/>
      <c r="B116" s="41"/>
      <c r="C116" s="42"/>
      <c r="D116" s="225" t="s">
        <v>215</v>
      </c>
      <c r="E116" s="42"/>
      <c r="F116" s="226" t="s">
        <v>1087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215</v>
      </c>
      <c r="AU116" s="19" t="s">
        <v>82</v>
      </c>
    </row>
    <row r="117" s="2" customFormat="1" ht="16.5" customHeight="1">
      <c r="A117" s="40"/>
      <c r="B117" s="41"/>
      <c r="C117" s="207" t="s">
        <v>269</v>
      </c>
      <c r="D117" s="207" t="s">
        <v>206</v>
      </c>
      <c r="E117" s="208" t="s">
        <v>1088</v>
      </c>
      <c r="F117" s="209" t="s">
        <v>1089</v>
      </c>
      <c r="G117" s="210" t="s">
        <v>734</v>
      </c>
      <c r="H117" s="211">
        <v>1</v>
      </c>
      <c r="I117" s="212"/>
      <c r="J117" s="213">
        <f>ROUND(I117*H117,2)</f>
        <v>0</v>
      </c>
      <c r="K117" s="209" t="s">
        <v>210</v>
      </c>
      <c r="L117" s="46"/>
      <c r="M117" s="214" t="s">
        <v>19</v>
      </c>
      <c r="N117" s="215" t="s">
        <v>45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1054</v>
      </c>
      <c r="AT117" s="218" t="s">
        <v>206</v>
      </c>
      <c r="AU117" s="218" t="s">
        <v>82</v>
      </c>
      <c r="AY117" s="19" t="s">
        <v>204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82</v>
      </c>
      <c r="BK117" s="219">
        <f>ROUND(I117*H117,2)</f>
        <v>0</v>
      </c>
      <c r="BL117" s="19" t="s">
        <v>1054</v>
      </c>
      <c r="BM117" s="218" t="s">
        <v>1090</v>
      </c>
    </row>
    <row r="118" s="2" customFormat="1">
      <c r="A118" s="40"/>
      <c r="B118" s="41"/>
      <c r="C118" s="42"/>
      <c r="D118" s="220" t="s">
        <v>213</v>
      </c>
      <c r="E118" s="42"/>
      <c r="F118" s="221" t="s">
        <v>1089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213</v>
      </c>
      <c r="AU118" s="19" t="s">
        <v>82</v>
      </c>
    </row>
    <row r="119" s="2" customFormat="1">
      <c r="A119" s="40"/>
      <c r="B119" s="41"/>
      <c r="C119" s="42"/>
      <c r="D119" s="225" t="s">
        <v>215</v>
      </c>
      <c r="E119" s="42"/>
      <c r="F119" s="226" t="s">
        <v>1091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215</v>
      </c>
      <c r="AU119" s="19" t="s">
        <v>82</v>
      </c>
    </row>
    <row r="120" s="2" customFormat="1" ht="16.5" customHeight="1">
      <c r="A120" s="40"/>
      <c r="B120" s="41"/>
      <c r="C120" s="207" t="s">
        <v>275</v>
      </c>
      <c r="D120" s="207" t="s">
        <v>206</v>
      </c>
      <c r="E120" s="208" t="s">
        <v>1092</v>
      </c>
      <c r="F120" s="209" t="s">
        <v>1093</v>
      </c>
      <c r="G120" s="210" t="s">
        <v>734</v>
      </c>
      <c r="H120" s="211">
        <v>1</v>
      </c>
      <c r="I120" s="212"/>
      <c r="J120" s="213">
        <f>ROUND(I120*H120,2)</f>
        <v>0</v>
      </c>
      <c r="K120" s="209" t="s">
        <v>210</v>
      </c>
      <c r="L120" s="46"/>
      <c r="M120" s="214" t="s">
        <v>19</v>
      </c>
      <c r="N120" s="215" t="s">
        <v>45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1054</v>
      </c>
      <c r="AT120" s="218" t="s">
        <v>206</v>
      </c>
      <c r="AU120" s="218" t="s">
        <v>82</v>
      </c>
      <c r="AY120" s="19" t="s">
        <v>204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82</v>
      </c>
      <c r="BK120" s="219">
        <f>ROUND(I120*H120,2)</f>
        <v>0</v>
      </c>
      <c r="BL120" s="19" t="s">
        <v>1054</v>
      </c>
      <c r="BM120" s="218" t="s">
        <v>1094</v>
      </c>
    </row>
    <row r="121" s="2" customFormat="1">
      <c r="A121" s="40"/>
      <c r="B121" s="41"/>
      <c r="C121" s="42"/>
      <c r="D121" s="220" t="s">
        <v>213</v>
      </c>
      <c r="E121" s="42"/>
      <c r="F121" s="221" t="s">
        <v>1093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213</v>
      </c>
      <c r="AU121" s="19" t="s">
        <v>82</v>
      </c>
    </row>
    <row r="122" s="2" customFormat="1">
      <c r="A122" s="40"/>
      <c r="B122" s="41"/>
      <c r="C122" s="42"/>
      <c r="D122" s="225" t="s">
        <v>215</v>
      </c>
      <c r="E122" s="42"/>
      <c r="F122" s="226" t="s">
        <v>1095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215</v>
      </c>
      <c r="AU122" s="19" t="s">
        <v>82</v>
      </c>
    </row>
    <row r="123" s="2" customFormat="1" ht="16.5" customHeight="1">
      <c r="A123" s="40"/>
      <c r="B123" s="41"/>
      <c r="C123" s="207" t="s">
        <v>8</v>
      </c>
      <c r="D123" s="207" t="s">
        <v>206</v>
      </c>
      <c r="E123" s="208" t="s">
        <v>1096</v>
      </c>
      <c r="F123" s="209" t="s">
        <v>1097</v>
      </c>
      <c r="G123" s="210" t="s">
        <v>734</v>
      </c>
      <c r="H123" s="211">
        <v>1</v>
      </c>
      <c r="I123" s="212"/>
      <c r="J123" s="213">
        <f>ROUND(I123*H123,2)</f>
        <v>0</v>
      </c>
      <c r="K123" s="209" t="s">
        <v>210</v>
      </c>
      <c r="L123" s="46"/>
      <c r="M123" s="214" t="s">
        <v>19</v>
      </c>
      <c r="N123" s="215" t="s">
        <v>45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1054</v>
      </c>
      <c r="AT123" s="218" t="s">
        <v>206</v>
      </c>
      <c r="AU123" s="218" t="s">
        <v>82</v>
      </c>
      <c r="AY123" s="19" t="s">
        <v>204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82</v>
      </c>
      <c r="BK123" s="219">
        <f>ROUND(I123*H123,2)</f>
        <v>0</v>
      </c>
      <c r="BL123" s="19" t="s">
        <v>1054</v>
      </c>
      <c r="BM123" s="218" t="s">
        <v>1098</v>
      </c>
    </row>
    <row r="124" s="2" customFormat="1">
      <c r="A124" s="40"/>
      <c r="B124" s="41"/>
      <c r="C124" s="42"/>
      <c r="D124" s="220" t="s">
        <v>213</v>
      </c>
      <c r="E124" s="42"/>
      <c r="F124" s="221" t="s">
        <v>1097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213</v>
      </c>
      <c r="AU124" s="19" t="s">
        <v>82</v>
      </c>
    </row>
    <row r="125" s="2" customFormat="1">
      <c r="A125" s="40"/>
      <c r="B125" s="41"/>
      <c r="C125" s="42"/>
      <c r="D125" s="225" t="s">
        <v>215</v>
      </c>
      <c r="E125" s="42"/>
      <c r="F125" s="226" t="s">
        <v>1099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215</v>
      </c>
      <c r="AU125" s="19" t="s">
        <v>82</v>
      </c>
    </row>
    <row r="126" s="2" customFormat="1" ht="16.5" customHeight="1">
      <c r="A126" s="40"/>
      <c r="B126" s="41"/>
      <c r="C126" s="207" t="s">
        <v>289</v>
      </c>
      <c r="D126" s="207" t="s">
        <v>206</v>
      </c>
      <c r="E126" s="208" t="s">
        <v>1100</v>
      </c>
      <c r="F126" s="209" t="s">
        <v>1101</v>
      </c>
      <c r="G126" s="210" t="s">
        <v>734</v>
      </c>
      <c r="H126" s="211">
        <v>1</v>
      </c>
      <c r="I126" s="212"/>
      <c r="J126" s="213">
        <f>ROUND(I126*H126,2)</f>
        <v>0</v>
      </c>
      <c r="K126" s="209" t="s">
        <v>210</v>
      </c>
      <c r="L126" s="46"/>
      <c r="M126" s="214" t="s">
        <v>19</v>
      </c>
      <c r="N126" s="215" t="s">
        <v>45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1054</v>
      </c>
      <c r="AT126" s="218" t="s">
        <v>206</v>
      </c>
      <c r="AU126" s="218" t="s">
        <v>82</v>
      </c>
      <c r="AY126" s="19" t="s">
        <v>204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82</v>
      </c>
      <c r="BK126" s="219">
        <f>ROUND(I126*H126,2)</f>
        <v>0</v>
      </c>
      <c r="BL126" s="19" t="s">
        <v>1054</v>
      </c>
      <c r="BM126" s="218" t="s">
        <v>1102</v>
      </c>
    </row>
    <row r="127" s="2" customFormat="1">
      <c r="A127" s="40"/>
      <c r="B127" s="41"/>
      <c r="C127" s="42"/>
      <c r="D127" s="220" t="s">
        <v>213</v>
      </c>
      <c r="E127" s="42"/>
      <c r="F127" s="221" t="s">
        <v>1101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213</v>
      </c>
      <c r="AU127" s="19" t="s">
        <v>82</v>
      </c>
    </row>
    <row r="128" s="2" customFormat="1">
      <c r="A128" s="40"/>
      <c r="B128" s="41"/>
      <c r="C128" s="42"/>
      <c r="D128" s="225" t="s">
        <v>215</v>
      </c>
      <c r="E128" s="42"/>
      <c r="F128" s="226" t="s">
        <v>1103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215</v>
      </c>
      <c r="AU128" s="19" t="s">
        <v>82</v>
      </c>
    </row>
    <row r="129" s="12" customFormat="1" ht="25.92" customHeight="1">
      <c r="A129" s="12"/>
      <c r="B129" s="191"/>
      <c r="C129" s="192"/>
      <c r="D129" s="193" t="s">
        <v>73</v>
      </c>
      <c r="E129" s="194" t="s">
        <v>1104</v>
      </c>
      <c r="F129" s="194" t="s">
        <v>1105</v>
      </c>
      <c r="G129" s="192"/>
      <c r="H129" s="192"/>
      <c r="I129" s="195"/>
      <c r="J129" s="196">
        <f>BK129</f>
        <v>0</v>
      </c>
      <c r="K129" s="192"/>
      <c r="L129" s="197"/>
      <c r="M129" s="198"/>
      <c r="N129" s="199"/>
      <c r="O129" s="199"/>
      <c r="P129" s="200">
        <f>SUM(P130:P138)</f>
        <v>0</v>
      </c>
      <c r="Q129" s="199"/>
      <c r="R129" s="200">
        <f>SUM(R130:R138)</f>
        <v>0</v>
      </c>
      <c r="S129" s="199"/>
      <c r="T129" s="201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233</v>
      </c>
      <c r="AT129" s="203" t="s">
        <v>73</v>
      </c>
      <c r="AU129" s="203" t="s">
        <v>74</v>
      </c>
      <c r="AY129" s="202" t="s">
        <v>204</v>
      </c>
      <c r="BK129" s="204">
        <f>SUM(BK130:BK138)</f>
        <v>0</v>
      </c>
    </row>
    <row r="130" s="2" customFormat="1" ht="16.5" customHeight="1">
      <c r="A130" s="40"/>
      <c r="B130" s="41"/>
      <c r="C130" s="207" t="s">
        <v>699</v>
      </c>
      <c r="D130" s="207" t="s">
        <v>206</v>
      </c>
      <c r="E130" s="208" t="s">
        <v>1106</v>
      </c>
      <c r="F130" s="209" t="s">
        <v>1107</v>
      </c>
      <c r="G130" s="210" t="s">
        <v>734</v>
      </c>
      <c r="H130" s="211">
        <v>1</v>
      </c>
      <c r="I130" s="212"/>
      <c r="J130" s="213">
        <f>ROUND(I130*H130,2)</f>
        <v>0</v>
      </c>
      <c r="K130" s="209" t="s">
        <v>210</v>
      </c>
      <c r="L130" s="46"/>
      <c r="M130" s="214" t="s">
        <v>19</v>
      </c>
      <c r="N130" s="215" t="s">
        <v>45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1054</v>
      </c>
      <c r="AT130" s="218" t="s">
        <v>206</v>
      </c>
      <c r="AU130" s="218" t="s">
        <v>82</v>
      </c>
      <c r="AY130" s="19" t="s">
        <v>204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82</v>
      </c>
      <c r="BK130" s="219">
        <f>ROUND(I130*H130,2)</f>
        <v>0</v>
      </c>
      <c r="BL130" s="19" t="s">
        <v>1054</v>
      </c>
      <c r="BM130" s="218" t="s">
        <v>1108</v>
      </c>
    </row>
    <row r="131" s="2" customFormat="1">
      <c r="A131" s="40"/>
      <c r="B131" s="41"/>
      <c r="C131" s="42"/>
      <c r="D131" s="220" t="s">
        <v>213</v>
      </c>
      <c r="E131" s="42"/>
      <c r="F131" s="221" t="s">
        <v>1107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213</v>
      </c>
      <c r="AU131" s="19" t="s">
        <v>82</v>
      </c>
    </row>
    <row r="132" s="2" customFormat="1">
      <c r="A132" s="40"/>
      <c r="B132" s="41"/>
      <c r="C132" s="42"/>
      <c r="D132" s="225" t="s">
        <v>215</v>
      </c>
      <c r="E132" s="42"/>
      <c r="F132" s="226" t="s">
        <v>1109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215</v>
      </c>
      <c r="AU132" s="19" t="s">
        <v>82</v>
      </c>
    </row>
    <row r="133" s="2" customFormat="1" ht="16.5" customHeight="1">
      <c r="A133" s="40"/>
      <c r="B133" s="41"/>
      <c r="C133" s="207" t="s">
        <v>296</v>
      </c>
      <c r="D133" s="207" t="s">
        <v>206</v>
      </c>
      <c r="E133" s="208" t="s">
        <v>1110</v>
      </c>
      <c r="F133" s="209" t="s">
        <v>1111</v>
      </c>
      <c r="G133" s="210" t="s">
        <v>734</v>
      </c>
      <c r="H133" s="211">
        <v>1</v>
      </c>
      <c r="I133" s="212"/>
      <c r="J133" s="213">
        <f>ROUND(I133*H133,2)</f>
        <v>0</v>
      </c>
      <c r="K133" s="209" t="s">
        <v>210</v>
      </c>
      <c r="L133" s="46"/>
      <c r="M133" s="214" t="s">
        <v>19</v>
      </c>
      <c r="N133" s="215" t="s">
        <v>45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1054</v>
      </c>
      <c r="AT133" s="218" t="s">
        <v>206</v>
      </c>
      <c r="AU133" s="218" t="s">
        <v>82</v>
      </c>
      <c r="AY133" s="19" t="s">
        <v>204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82</v>
      </c>
      <c r="BK133" s="219">
        <f>ROUND(I133*H133,2)</f>
        <v>0</v>
      </c>
      <c r="BL133" s="19" t="s">
        <v>1054</v>
      </c>
      <c r="BM133" s="218" t="s">
        <v>1112</v>
      </c>
    </row>
    <row r="134" s="2" customFormat="1">
      <c r="A134" s="40"/>
      <c r="B134" s="41"/>
      <c r="C134" s="42"/>
      <c r="D134" s="220" t="s">
        <v>213</v>
      </c>
      <c r="E134" s="42"/>
      <c r="F134" s="221" t="s">
        <v>1111</v>
      </c>
      <c r="G134" s="42"/>
      <c r="H134" s="42"/>
      <c r="I134" s="222"/>
      <c r="J134" s="42"/>
      <c r="K134" s="42"/>
      <c r="L134" s="46"/>
      <c r="M134" s="223"/>
      <c r="N134" s="224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213</v>
      </c>
      <c r="AU134" s="19" t="s">
        <v>82</v>
      </c>
    </row>
    <row r="135" s="2" customFormat="1">
      <c r="A135" s="40"/>
      <c r="B135" s="41"/>
      <c r="C135" s="42"/>
      <c r="D135" s="225" t="s">
        <v>215</v>
      </c>
      <c r="E135" s="42"/>
      <c r="F135" s="226" t="s">
        <v>1113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215</v>
      </c>
      <c r="AU135" s="19" t="s">
        <v>82</v>
      </c>
    </row>
    <row r="136" s="2" customFormat="1" ht="16.5" customHeight="1">
      <c r="A136" s="40"/>
      <c r="B136" s="41"/>
      <c r="C136" s="207" t="s">
        <v>303</v>
      </c>
      <c r="D136" s="207" t="s">
        <v>206</v>
      </c>
      <c r="E136" s="208" t="s">
        <v>1114</v>
      </c>
      <c r="F136" s="209" t="s">
        <v>1115</v>
      </c>
      <c r="G136" s="210" t="s">
        <v>734</v>
      </c>
      <c r="H136" s="211">
        <v>1</v>
      </c>
      <c r="I136" s="212"/>
      <c r="J136" s="213">
        <f>ROUND(I136*H136,2)</f>
        <v>0</v>
      </c>
      <c r="K136" s="209" t="s">
        <v>210</v>
      </c>
      <c r="L136" s="46"/>
      <c r="M136" s="214" t="s">
        <v>19</v>
      </c>
      <c r="N136" s="215" t="s">
        <v>45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1054</v>
      </c>
      <c r="AT136" s="218" t="s">
        <v>206</v>
      </c>
      <c r="AU136" s="218" t="s">
        <v>82</v>
      </c>
      <c r="AY136" s="19" t="s">
        <v>204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82</v>
      </c>
      <c r="BK136" s="219">
        <f>ROUND(I136*H136,2)</f>
        <v>0</v>
      </c>
      <c r="BL136" s="19" t="s">
        <v>1054</v>
      </c>
      <c r="BM136" s="218" t="s">
        <v>1116</v>
      </c>
    </row>
    <row r="137" s="2" customFormat="1">
      <c r="A137" s="40"/>
      <c r="B137" s="41"/>
      <c r="C137" s="42"/>
      <c r="D137" s="220" t="s">
        <v>213</v>
      </c>
      <c r="E137" s="42"/>
      <c r="F137" s="221" t="s">
        <v>1115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213</v>
      </c>
      <c r="AU137" s="19" t="s">
        <v>82</v>
      </c>
    </row>
    <row r="138" s="2" customFormat="1">
      <c r="A138" s="40"/>
      <c r="B138" s="41"/>
      <c r="C138" s="42"/>
      <c r="D138" s="225" t="s">
        <v>215</v>
      </c>
      <c r="E138" s="42"/>
      <c r="F138" s="226" t="s">
        <v>1117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215</v>
      </c>
      <c r="AU138" s="19" t="s">
        <v>82</v>
      </c>
    </row>
    <row r="139" s="12" customFormat="1" ht="25.92" customHeight="1">
      <c r="A139" s="12"/>
      <c r="B139" s="191"/>
      <c r="C139" s="192"/>
      <c r="D139" s="193" t="s">
        <v>73</v>
      </c>
      <c r="E139" s="194" t="s">
        <v>1118</v>
      </c>
      <c r="F139" s="194" t="s">
        <v>1119</v>
      </c>
      <c r="G139" s="192"/>
      <c r="H139" s="192"/>
      <c r="I139" s="195"/>
      <c r="J139" s="196">
        <f>BK139</f>
        <v>0</v>
      </c>
      <c r="K139" s="192"/>
      <c r="L139" s="197"/>
      <c r="M139" s="198"/>
      <c r="N139" s="199"/>
      <c r="O139" s="199"/>
      <c r="P139" s="200">
        <f>SUM(P140:P143)</f>
        <v>0</v>
      </c>
      <c r="Q139" s="199"/>
      <c r="R139" s="200">
        <f>SUM(R140:R143)</f>
        <v>0</v>
      </c>
      <c r="S139" s="199"/>
      <c r="T139" s="201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2" t="s">
        <v>233</v>
      </c>
      <c r="AT139" s="203" t="s">
        <v>73</v>
      </c>
      <c r="AU139" s="203" t="s">
        <v>74</v>
      </c>
      <c r="AY139" s="202" t="s">
        <v>204</v>
      </c>
      <c r="BK139" s="204">
        <f>SUM(BK140:BK143)</f>
        <v>0</v>
      </c>
    </row>
    <row r="140" s="2" customFormat="1" ht="16.5" customHeight="1">
      <c r="A140" s="40"/>
      <c r="B140" s="41"/>
      <c r="C140" s="207" t="s">
        <v>308</v>
      </c>
      <c r="D140" s="207" t="s">
        <v>206</v>
      </c>
      <c r="E140" s="208" t="s">
        <v>1120</v>
      </c>
      <c r="F140" s="209" t="s">
        <v>1121</v>
      </c>
      <c r="G140" s="210" t="s">
        <v>734</v>
      </c>
      <c r="H140" s="211">
        <v>1</v>
      </c>
      <c r="I140" s="212"/>
      <c r="J140" s="213">
        <f>ROUND(I140*H140,2)</f>
        <v>0</v>
      </c>
      <c r="K140" s="209" t="s">
        <v>210</v>
      </c>
      <c r="L140" s="46"/>
      <c r="M140" s="214" t="s">
        <v>19</v>
      </c>
      <c r="N140" s="215" t="s">
        <v>45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1054</v>
      </c>
      <c r="AT140" s="218" t="s">
        <v>206</v>
      </c>
      <c r="AU140" s="218" t="s">
        <v>82</v>
      </c>
      <c r="AY140" s="19" t="s">
        <v>204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82</v>
      </c>
      <c r="BK140" s="219">
        <f>ROUND(I140*H140,2)</f>
        <v>0</v>
      </c>
      <c r="BL140" s="19" t="s">
        <v>1054</v>
      </c>
      <c r="BM140" s="218" t="s">
        <v>1122</v>
      </c>
    </row>
    <row r="141" s="2" customFormat="1">
      <c r="A141" s="40"/>
      <c r="B141" s="41"/>
      <c r="C141" s="42"/>
      <c r="D141" s="220" t="s">
        <v>213</v>
      </c>
      <c r="E141" s="42"/>
      <c r="F141" s="221" t="s">
        <v>1121</v>
      </c>
      <c r="G141" s="42"/>
      <c r="H141" s="42"/>
      <c r="I141" s="222"/>
      <c r="J141" s="42"/>
      <c r="K141" s="42"/>
      <c r="L141" s="46"/>
      <c r="M141" s="223"/>
      <c r="N141" s="224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213</v>
      </c>
      <c r="AU141" s="19" t="s">
        <v>82</v>
      </c>
    </row>
    <row r="142" s="2" customFormat="1">
      <c r="A142" s="40"/>
      <c r="B142" s="41"/>
      <c r="C142" s="42"/>
      <c r="D142" s="225" t="s">
        <v>215</v>
      </c>
      <c r="E142" s="42"/>
      <c r="F142" s="226" t="s">
        <v>1123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215</v>
      </c>
      <c r="AU142" s="19" t="s">
        <v>82</v>
      </c>
    </row>
    <row r="143" s="2" customFormat="1">
      <c r="A143" s="40"/>
      <c r="B143" s="41"/>
      <c r="C143" s="42"/>
      <c r="D143" s="220" t="s">
        <v>286</v>
      </c>
      <c r="E143" s="42"/>
      <c r="F143" s="258" t="s">
        <v>1124</v>
      </c>
      <c r="G143" s="42"/>
      <c r="H143" s="42"/>
      <c r="I143" s="222"/>
      <c r="J143" s="42"/>
      <c r="K143" s="42"/>
      <c r="L143" s="46"/>
      <c r="M143" s="262"/>
      <c r="N143" s="263"/>
      <c r="O143" s="264"/>
      <c r="P143" s="264"/>
      <c r="Q143" s="264"/>
      <c r="R143" s="264"/>
      <c r="S143" s="264"/>
      <c r="T143" s="26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286</v>
      </c>
      <c r="AU143" s="19" t="s">
        <v>82</v>
      </c>
    </row>
    <row r="144" s="2" customFormat="1" ht="6.96" customHeight="1">
      <c r="A144" s="40"/>
      <c r="B144" s="61"/>
      <c r="C144" s="62"/>
      <c r="D144" s="62"/>
      <c r="E144" s="62"/>
      <c r="F144" s="62"/>
      <c r="G144" s="62"/>
      <c r="H144" s="62"/>
      <c r="I144" s="62"/>
      <c r="J144" s="62"/>
      <c r="K144" s="62"/>
      <c r="L144" s="46"/>
      <c r="M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</row>
  </sheetData>
  <sheetProtection sheet="1" autoFilter="0" formatColumns="0" formatRows="0" objects="1" scenarios="1" spinCount="100000" saltValue="X85EjgONGunWvSpuluUFw2na2ju0fprfil07CraDp7iNn2ZuRR0b7hQiLJOcqP6gFEyf5CccSvD3VwPHeHgwcg==" hashValue="Ii9HtHPami9m08wKlVS2D9fBKAvtY9XoKbKvJQqwQrG0klFLjgEoIyCoujxs8//8lLSKGeM5VZehnenLwyFIcA==" algorithmName="SHA-512" password="CA9C"/>
  <autoFilter ref="C85:K14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1/065002000"/>
    <hyperlink ref="F95" r:id="rId2" display="https://podminky.urs.cz/item/CS_URS_2025_01/090001000"/>
    <hyperlink ref="F99" r:id="rId3" display="https://podminky.urs.cz/item/CS_URS_2025_01/091003000"/>
    <hyperlink ref="F104" r:id="rId4" display="https://podminky.urs.cz/item/CS_URS_2025_01/010001000"/>
    <hyperlink ref="F108" r:id="rId5" display="https://podminky.urs.cz/item/CS_URS_2025_01/012002000"/>
    <hyperlink ref="F113" r:id="rId6" display="https://podminky.urs.cz/item/CS_URS_2025_01/030001000"/>
    <hyperlink ref="F116" r:id="rId7" display="https://podminky.urs.cz/item/CS_URS_2025_01/031203000"/>
    <hyperlink ref="F119" r:id="rId8" display="https://podminky.urs.cz/item/CS_URS_2025_01/033103000"/>
    <hyperlink ref="F122" r:id="rId9" display="https://podminky.urs.cz/item/CS_URS_2025_01/034103000"/>
    <hyperlink ref="F125" r:id="rId10" display="https://podminky.urs.cz/item/CS_URS_2025_01/034503000"/>
    <hyperlink ref="F128" r:id="rId11" display="https://podminky.urs.cz/item/CS_URS_2025_01/039103000"/>
    <hyperlink ref="F132" r:id="rId12" display="https://podminky.urs.cz/item/CS_URS_2025_01/042503000"/>
    <hyperlink ref="F135" r:id="rId13" display="https://podminky.urs.cz/item/CS_URS_2025_01/043103000"/>
    <hyperlink ref="F138" r:id="rId14" display="https://podminky.urs.cz/item/CS_URS_2025_01/043154000"/>
    <hyperlink ref="F142" r:id="rId15" display="https://podminky.urs.cz/item/CS_URS_2025_01/072103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1125</v>
      </c>
      <c r="H4" s="22"/>
    </row>
    <row r="5" s="1" customFormat="1" ht="12" customHeight="1">
      <c r="B5" s="22"/>
      <c r="C5" s="277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8" t="s">
        <v>16</v>
      </c>
      <c r="D6" s="279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10. 3. 2025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80"/>
      <c r="C9" s="281" t="s">
        <v>55</v>
      </c>
      <c r="D9" s="282" t="s">
        <v>56</v>
      </c>
      <c r="E9" s="282" t="s">
        <v>191</v>
      </c>
      <c r="F9" s="283" t="s">
        <v>1126</v>
      </c>
      <c r="G9" s="180"/>
      <c r="H9" s="280"/>
    </row>
    <row r="10" s="2" customFormat="1" ht="26.4" customHeight="1">
      <c r="A10" s="40"/>
      <c r="B10" s="46"/>
      <c r="C10" s="284" t="s">
        <v>79</v>
      </c>
      <c r="D10" s="284" t="s">
        <v>80</v>
      </c>
      <c r="E10" s="40"/>
      <c r="F10" s="40"/>
      <c r="G10" s="40"/>
      <c r="H10" s="46"/>
    </row>
    <row r="11" s="2" customFormat="1" ht="16.8" customHeight="1">
      <c r="A11" s="40"/>
      <c r="B11" s="46"/>
      <c r="C11" s="285" t="s">
        <v>100</v>
      </c>
      <c r="D11" s="286" t="s">
        <v>101</v>
      </c>
      <c r="E11" s="287" t="s">
        <v>19</v>
      </c>
      <c r="F11" s="288">
        <v>6.0199999999999996</v>
      </c>
      <c r="G11" s="40"/>
      <c r="H11" s="46"/>
    </row>
    <row r="12" s="2" customFormat="1" ht="16.8" customHeight="1">
      <c r="A12" s="40"/>
      <c r="B12" s="46"/>
      <c r="C12" s="289" t="s">
        <v>19</v>
      </c>
      <c r="D12" s="289" t="s">
        <v>102</v>
      </c>
      <c r="E12" s="19" t="s">
        <v>19</v>
      </c>
      <c r="F12" s="290">
        <v>6.0199999999999996</v>
      </c>
      <c r="G12" s="40"/>
      <c r="H12" s="46"/>
    </row>
    <row r="13" s="2" customFormat="1" ht="16.8" customHeight="1">
      <c r="A13" s="40"/>
      <c r="B13" s="46"/>
      <c r="C13" s="289" t="s">
        <v>19</v>
      </c>
      <c r="D13" s="289" t="s">
        <v>1039</v>
      </c>
      <c r="E13" s="19" t="s">
        <v>19</v>
      </c>
      <c r="F13" s="290">
        <v>6.0199999999999996</v>
      </c>
      <c r="G13" s="40"/>
      <c r="H13" s="46"/>
    </row>
    <row r="14" s="2" customFormat="1" ht="16.8" customHeight="1">
      <c r="A14" s="40"/>
      <c r="B14" s="46"/>
      <c r="C14" s="291" t="s">
        <v>1127</v>
      </c>
      <c r="D14" s="40"/>
      <c r="E14" s="40"/>
      <c r="F14" s="40"/>
      <c r="G14" s="40"/>
      <c r="H14" s="46"/>
    </row>
    <row r="15" s="2" customFormat="1" ht="16.8" customHeight="1">
      <c r="A15" s="40"/>
      <c r="B15" s="46"/>
      <c r="C15" s="289" t="s">
        <v>207</v>
      </c>
      <c r="D15" s="289" t="s">
        <v>208</v>
      </c>
      <c r="E15" s="19" t="s">
        <v>209</v>
      </c>
      <c r="F15" s="290">
        <v>6.0199999999999996</v>
      </c>
      <c r="G15" s="40"/>
      <c r="H15" s="46"/>
    </row>
    <row r="16" s="2" customFormat="1" ht="16.8" customHeight="1">
      <c r="A16" s="40"/>
      <c r="B16" s="46"/>
      <c r="C16" s="285" t="s">
        <v>104</v>
      </c>
      <c r="D16" s="286" t="s">
        <v>105</v>
      </c>
      <c r="E16" s="287" t="s">
        <v>19</v>
      </c>
      <c r="F16" s="288">
        <v>6.1509999999999998</v>
      </c>
      <c r="G16" s="40"/>
      <c r="H16" s="46"/>
    </row>
    <row r="17" s="2" customFormat="1" ht="16.8" customHeight="1">
      <c r="A17" s="40"/>
      <c r="B17" s="46"/>
      <c r="C17" s="289" t="s">
        <v>19</v>
      </c>
      <c r="D17" s="289" t="s">
        <v>106</v>
      </c>
      <c r="E17" s="19" t="s">
        <v>19</v>
      </c>
      <c r="F17" s="290">
        <v>6.1509999999999998</v>
      </c>
      <c r="G17" s="40"/>
      <c r="H17" s="46"/>
    </row>
    <row r="18" s="2" customFormat="1" ht="16.8" customHeight="1">
      <c r="A18" s="40"/>
      <c r="B18" s="46"/>
      <c r="C18" s="289" t="s">
        <v>19</v>
      </c>
      <c r="D18" s="289" t="s">
        <v>1039</v>
      </c>
      <c r="E18" s="19" t="s">
        <v>19</v>
      </c>
      <c r="F18" s="290">
        <v>6.1509999999999998</v>
      </c>
      <c r="G18" s="40"/>
      <c r="H18" s="46"/>
    </row>
    <row r="19" s="2" customFormat="1" ht="16.8" customHeight="1">
      <c r="A19" s="40"/>
      <c r="B19" s="46"/>
      <c r="C19" s="291" t="s">
        <v>1127</v>
      </c>
      <c r="D19" s="40"/>
      <c r="E19" s="40"/>
      <c r="F19" s="40"/>
      <c r="G19" s="40"/>
      <c r="H19" s="46"/>
    </row>
    <row r="20" s="2" customFormat="1" ht="16.8" customHeight="1">
      <c r="A20" s="40"/>
      <c r="B20" s="46"/>
      <c r="C20" s="289" t="s">
        <v>220</v>
      </c>
      <c r="D20" s="289" t="s">
        <v>221</v>
      </c>
      <c r="E20" s="19" t="s">
        <v>222</v>
      </c>
      <c r="F20" s="290">
        <v>6.1509999999999998</v>
      </c>
      <c r="G20" s="40"/>
      <c r="H20" s="46"/>
    </row>
    <row r="21" s="2" customFormat="1" ht="16.8" customHeight="1">
      <c r="A21" s="40"/>
      <c r="B21" s="46"/>
      <c r="C21" s="285" t="s">
        <v>108</v>
      </c>
      <c r="D21" s="286" t="s">
        <v>109</v>
      </c>
      <c r="E21" s="287" t="s">
        <v>19</v>
      </c>
      <c r="F21" s="288">
        <v>791.64999999999998</v>
      </c>
      <c r="G21" s="40"/>
      <c r="H21" s="46"/>
    </row>
    <row r="22" s="2" customFormat="1" ht="16.8" customHeight="1">
      <c r="A22" s="40"/>
      <c r="B22" s="46"/>
      <c r="C22" s="289" t="s">
        <v>19</v>
      </c>
      <c r="D22" s="289" t="s">
        <v>1128</v>
      </c>
      <c r="E22" s="19" t="s">
        <v>19</v>
      </c>
      <c r="F22" s="290">
        <v>791.64999999999998</v>
      </c>
      <c r="G22" s="40"/>
      <c r="H22" s="46"/>
    </row>
    <row r="23" s="2" customFormat="1" ht="16.8" customHeight="1">
      <c r="A23" s="40"/>
      <c r="B23" s="46"/>
      <c r="C23" s="289" t="s">
        <v>19</v>
      </c>
      <c r="D23" s="289" t="s">
        <v>1039</v>
      </c>
      <c r="E23" s="19" t="s">
        <v>19</v>
      </c>
      <c r="F23" s="290">
        <v>791.64999999999998</v>
      </c>
      <c r="G23" s="40"/>
      <c r="H23" s="46"/>
    </row>
    <row r="24" s="2" customFormat="1" ht="16.8" customHeight="1">
      <c r="A24" s="40"/>
      <c r="B24" s="46"/>
      <c r="C24" s="291" t="s">
        <v>1127</v>
      </c>
      <c r="D24" s="40"/>
      <c r="E24" s="40"/>
      <c r="F24" s="40"/>
      <c r="G24" s="40"/>
      <c r="H24" s="46"/>
    </row>
    <row r="25" s="2" customFormat="1" ht="16.8" customHeight="1">
      <c r="A25" s="40"/>
      <c r="B25" s="46"/>
      <c r="C25" s="289" t="s">
        <v>227</v>
      </c>
      <c r="D25" s="289" t="s">
        <v>228</v>
      </c>
      <c r="E25" s="19" t="s">
        <v>209</v>
      </c>
      <c r="F25" s="290">
        <v>791.64999999999998</v>
      </c>
      <c r="G25" s="40"/>
      <c r="H25" s="46"/>
    </row>
    <row r="26" s="2" customFormat="1" ht="16.8" customHeight="1">
      <c r="A26" s="40"/>
      <c r="B26" s="46"/>
      <c r="C26" s="285" t="s">
        <v>111</v>
      </c>
      <c r="D26" s="286" t="s">
        <v>112</v>
      </c>
      <c r="E26" s="287" t="s">
        <v>19</v>
      </c>
      <c r="F26" s="288">
        <v>320.58699999999999</v>
      </c>
      <c r="G26" s="40"/>
      <c r="H26" s="46"/>
    </row>
    <row r="27" s="2" customFormat="1" ht="16.8" customHeight="1">
      <c r="A27" s="40"/>
      <c r="B27" s="46"/>
      <c r="C27" s="289" t="s">
        <v>19</v>
      </c>
      <c r="D27" s="289" t="s">
        <v>113</v>
      </c>
      <c r="E27" s="19" t="s">
        <v>19</v>
      </c>
      <c r="F27" s="290">
        <v>320.58699999999999</v>
      </c>
      <c r="G27" s="40"/>
      <c r="H27" s="46"/>
    </row>
    <row r="28" s="2" customFormat="1" ht="16.8" customHeight="1">
      <c r="A28" s="40"/>
      <c r="B28" s="46"/>
      <c r="C28" s="289" t="s">
        <v>19</v>
      </c>
      <c r="D28" s="289" t="s">
        <v>1039</v>
      </c>
      <c r="E28" s="19" t="s">
        <v>19</v>
      </c>
      <c r="F28" s="290">
        <v>320.58699999999999</v>
      </c>
      <c r="G28" s="40"/>
      <c r="H28" s="46"/>
    </row>
    <row r="29" s="2" customFormat="1" ht="16.8" customHeight="1">
      <c r="A29" s="40"/>
      <c r="B29" s="46"/>
      <c r="C29" s="291" t="s">
        <v>1127</v>
      </c>
      <c r="D29" s="40"/>
      <c r="E29" s="40"/>
      <c r="F29" s="40"/>
      <c r="G29" s="40"/>
      <c r="H29" s="46"/>
    </row>
    <row r="30" s="2" customFormat="1" ht="16.8" customHeight="1">
      <c r="A30" s="40"/>
      <c r="B30" s="46"/>
      <c r="C30" s="289" t="s">
        <v>234</v>
      </c>
      <c r="D30" s="289" t="s">
        <v>235</v>
      </c>
      <c r="E30" s="19" t="s">
        <v>236</v>
      </c>
      <c r="F30" s="290">
        <v>320.58699999999999</v>
      </c>
      <c r="G30" s="40"/>
      <c r="H30" s="46"/>
    </row>
    <row r="31" s="2" customFormat="1" ht="16.8" customHeight="1">
      <c r="A31" s="40"/>
      <c r="B31" s="46"/>
      <c r="C31" s="289" t="s">
        <v>552</v>
      </c>
      <c r="D31" s="289" t="s">
        <v>553</v>
      </c>
      <c r="E31" s="19" t="s">
        <v>266</v>
      </c>
      <c r="F31" s="290">
        <v>544.99800000000005</v>
      </c>
      <c r="G31" s="40"/>
      <c r="H31" s="46"/>
    </row>
    <row r="32" s="2" customFormat="1" ht="16.8" customHeight="1">
      <c r="A32" s="40"/>
      <c r="B32" s="46"/>
      <c r="C32" s="285" t="s">
        <v>114</v>
      </c>
      <c r="D32" s="286" t="s">
        <v>115</v>
      </c>
      <c r="E32" s="287" t="s">
        <v>19</v>
      </c>
      <c r="F32" s="288">
        <v>805.39999999999998</v>
      </c>
      <c r="G32" s="40"/>
      <c r="H32" s="46"/>
    </row>
    <row r="33" s="2" customFormat="1" ht="16.8" customHeight="1">
      <c r="A33" s="40"/>
      <c r="B33" s="46"/>
      <c r="C33" s="289" t="s">
        <v>19</v>
      </c>
      <c r="D33" s="289" t="s">
        <v>1129</v>
      </c>
      <c r="E33" s="19" t="s">
        <v>19</v>
      </c>
      <c r="F33" s="290">
        <v>805.39999999999998</v>
      </c>
      <c r="G33" s="40"/>
      <c r="H33" s="46"/>
    </row>
    <row r="34" s="2" customFormat="1" ht="16.8" customHeight="1">
      <c r="A34" s="40"/>
      <c r="B34" s="46"/>
      <c r="C34" s="289" t="s">
        <v>19</v>
      </c>
      <c r="D34" s="289" t="s">
        <v>1039</v>
      </c>
      <c r="E34" s="19" t="s">
        <v>19</v>
      </c>
      <c r="F34" s="290">
        <v>805.39999999999998</v>
      </c>
      <c r="G34" s="40"/>
      <c r="H34" s="46"/>
    </row>
    <row r="35" s="2" customFormat="1" ht="16.8" customHeight="1">
      <c r="A35" s="40"/>
      <c r="B35" s="46"/>
      <c r="C35" s="291" t="s">
        <v>1127</v>
      </c>
      <c r="D35" s="40"/>
      <c r="E35" s="40"/>
      <c r="F35" s="40"/>
      <c r="G35" s="40"/>
      <c r="H35" s="46"/>
    </row>
    <row r="36" s="2" customFormat="1" ht="16.8" customHeight="1">
      <c r="A36" s="40"/>
      <c r="B36" s="46"/>
      <c r="C36" s="289" t="s">
        <v>250</v>
      </c>
      <c r="D36" s="289" t="s">
        <v>251</v>
      </c>
      <c r="E36" s="19" t="s">
        <v>209</v>
      </c>
      <c r="F36" s="290">
        <v>805.39999999999998</v>
      </c>
      <c r="G36" s="40"/>
      <c r="H36" s="46"/>
    </row>
    <row r="37" s="2" customFormat="1" ht="16.8" customHeight="1">
      <c r="A37" s="40"/>
      <c r="B37" s="46"/>
      <c r="C37" s="285" t="s">
        <v>117</v>
      </c>
      <c r="D37" s="286" t="s">
        <v>118</v>
      </c>
      <c r="E37" s="287" t="s">
        <v>19</v>
      </c>
      <c r="F37" s="288">
        <v>8.6989999999999998</v>
      </c>
      <c r="G37" s="40"/>
      <c r="H37" s="46"/>
    </row>
    <row r="38" s="2" customFormat="1" ht="16.8" customHeight="1">
      <c r="A38" s="40"/>
      <c r="B38" s="46"/>
      <c r="C38" s="289" t="s">
        <v>19</v>
      </c>
      <c r="D38" s="289" t="s">
        <v>119</v>
      </c>
      <c r="E38" s="19" t="s">
        <v>19</v>
      </c>
      <c r="F38" s="290">
        <v>8.6989999999999998</v>
      </c>
      <c r="G38" s="40"/>
      <c r="H38" s="46"/>
    </row>
    <row r="39" s="2" customFormat="1" ht="16.8" customHeight="1">
      <c r="A39" s="40"/>
      <c r="B39" s="46"/>
      <c r="C39" s="289" t="s">
        <v>19</v>
      </c>
      <c r="D39" s="289" t="s">
        <v>1039</v>
      </c>
      <c r="E39" s="19" t="s">
        <v>19</v>
      </c>
      <c r="F39" s="290">
        <v>8.6989999999999998</v>
      </c>
      <c r="G39" s="40"/>
      <c r="H39" s="46"/>
    </row>
    <row r="40" s="2" customFormat="1" ht="16.8" customHeight="1">
      <c r="A40" s="40"/>
      <c r="B40" s="46"/>
      <c r="C40" s="291" t="s">
        <v>1127</v>
      </c>
      <c r="D40" s="40"/>
      <c r="E40" s="40"/>
      <c r="F40" s="40"/>
      <c r="G40" s="40"/>
      <c r="H40" s="46"/>
    </row>
    <row r="41" s="2" customFormat="1" ht="16.8" customHeight="1">
      <c r="A41" s="40"/>
      <c r="B41" s="46"/>
      <c r="C41" s="289" t="s">
        <v>504</v>
      </c>
      <c r="D41" s="289" t="s">
        <v>505</v>
      </c>
      <c r="E41" s="19" t="s">
        <v>222</v>
      </c>
      <c r="F41" s="290">
        <v>9.0470000000000006</v>
      </c>
      <c r="G41" s="40"/>
      <c r="H41" s="46"/>
    </row>
    <row r="42" s="2" customFormat="1" ht="16.8" customHeight="1">
      <c r="A42" s="40"/>
      <c r="B42" s="46"/>
      <c r="C42" s="285" t="s">
        <v>121</v>
      </c>
      <c r="D42" s="286" t="s">
        <v>122</v>
      </c>
      <c r="E42" s="287" t="s">
        <v>19</v>
      </c>
      <c r="F42" s="288">
        <v>4.0670000000000002</v>
      </c>
      <c r="G42" s="40"/>
      <c r="H42" s="46"/>
    </row>
    <row r="43" s="2" customFormat="1" ht="16.8" customHeight="1">
      <c r="A43" s="40"/>
      <c r="B43" s="46"/>
      <c r="C43" s="289" t="s">
        <v>19</v>
      </c>
      <c r="D43" s="289" t="s">
        <v>123</v>
      </c>
      <c r="E43" s="19" t="s">
        <v>19</v>
      </c>
      <c r="F43" s="290">
        <v>4.0670000000000002</v>
      </c>
      <c r="G43" s="40"/>
      <c r="H43" s="46"/>
    </row>
    <row r="44" s="2" customFormat="1" ht="16.8" customHeight="1">
      <c r="A44" s="40"/>
      <c r="B44" s="46"/>
      <c r="C44" s="289" t="s">
        <v>19</v>
      </c>
      <c r="D44" s="289" t="s">
        <v>1039</v>
      </c>
      <c r="E44" s="19" t="s">
        <v>19</v>
      </c>
      <c r="F44" s="290">
        <v>4.0670000000000002</v>
      </c>
      <c r="G44" s="40"/>
      <c r="H44" s="46"/>
    </row>
    <row r="45" s="2" customFormat="1" ht="16.8" customHeight="1">
      <c r="A45" s="40"/>
      <c r="B45" s="46"/>
      <c r="C45" s="291" t="s">
        <v>1127</v>
      </c>
      <c r="D45" s="40"/>
      <c r="E45" s="40"/>
      <c r="F45" s="40"/>
      <c r="G45" s="40"/>
      <c r="H45" s="46"/>
    </row>
    <row r="46" s="2" customFormat="1" ht="16.8" customHeight="1">
      <c r="A46" s="40"/>
      <c r="B46" s="46"/>
      <c r="C46" s="289" t="s">
        <v>499</v>
      </c>
      <c r="D46" s="289" t="s">
        <v>500</v>
      </c>
      <c r="E46" s="19" t="s">
        <v>222</v>
      </c>
      <c r="F46" s="290">
        <v>4.0670000000000002</v>
      </c>
      <c r="G46" s="40"/>
      <c r="H46" s="46"/>
    </row>
    <row r="47" s="2" customFormat="1" ht="16.8" customHeight="1">
      <c r="A47" s="40"/>
      <c r="B47" s="46"/>
      <c r="C47" s="285" t="s">
        <v>125</v>
      </c>
      <c r="D47" s="286" t="s">
        <v>126</v>
      </c>
      <c r="E47" s="287" t="s">
        <v>19</v>
      </c>
      <c r="F47" s="288">
        <v>2.052</v>
      </c>
      <c r="G47" s="40"/>
      <c r="H47" s="46"/>
    </row>
    <row r="48" s="2" customFormat="1" ht="16.8" customHeight="1">
      <c r="A48" s="40"/>
      <c r="B48" s="46"/>
      <c r="C48" s="289" t="s">
        <v>19</v>
      </c>
      <c r="D48" s="289" t="s">
        <v>127</v>
      </c>
      <c r="E48" s="19" t="s">
        <v>19</v>
      </c>
      <c r="F48" s="290">
        <v>2.052</v>
      </c>
      <c r="G48" s="40"/>
      <c r="H48" s="46"/>
    </row>
    <row r="49" s="2" customFormat="1" ht="16.8" customHeight="1">
      <c r="A49" s="40"/>
      <c r="B49" s="46"/>
      <c r="C49" s="289" t="s">
        <v>19</v>
      </c>
      <c r="D49" s="289" t="s">
        <v>1039</v>
      </c>
      <c r="E49" s="19" t="s">
        <v>19</v>
      </c>
      <c r="F49" s="290">
        <v>2.052</v>
      </c>
      <c r="G49" s="40"/>
      <c r="H49" s="46"/>
    </row>
    <row r="50" s="2" customFormat="1" ht="16.8" customHeight="1">
      <c r="A50" s="40"/>
      <c r="B50" s="46"/>
      <c r="C50" s="291" t="s">
        <v>1127</v>
      </c>
      <c r="D50" s="40"/>
      <c r="E50" s="40"/>
      <c r="F50" s="40"/>
      <c r="G50" s="40"/>
      <c r="H50" s="46"/>
    </row>
    <row r="51" s="2" customFormat="1" ht="16.8" customHeight="1">
      <c r="A51" s="40"/>
      <c r="B51" s="46"/>
      <c r="C51" s="289" t="s">
        <v>494</v>
      </c>
      <c r="D51" s="289" t="s">
        <v>495</v>
      </c>
      <c r="E51" s="19" t="s">
        <v>222</v>
      </c>
      <c r="F51" s="290">
        <v>2.052</v>
      </c>
      <c r="G51" s="40"/>
      <c r="H51" s="46"/>
    </row>
    <row r="52" s="2" customFormat="1" ht="16.8" customHeight="1">
      <c r="A52" s="40"/>
      <c r="B52" s="46"/>
      <c r="C52" s="285" t="s">
        <v>128</v>
      </c>
      <c r="D52" s="286" t="s">
        <v>129</v>
      </c>
      <c r="E52" s="287" t="s">
        <v>19</v>
      </c>
      <c r="F52" s="288">
        <v>191.40100000000001</v>
      </c>
      <c r="G52" s="40"/>
      <c r="H52" s="46"/>
    </row>
    <row r="53" s="2" customFormat="1" ht="16.8" customHeight="1">
      <c r="A53" s="40"/>
      <c r="B53" s="46"/>
      <c r="C53" s="289" t="s">
        <v>19</v>
      </c>
      <c r="D53" s="289" t="s">
        <v>130</v>
      </c>
      <c r="E53" s="19" t="s">
        <v>19</v>
      </c>
      <c r="F53" s="290">
        <v>191.40100000000001</v>
      </c>
      <c r="G53" s="40"/>
      <c r="H53" s="46"/>
    </row>
    <row r="54" s="2" customFormat="1" ht="16.8" customHeight="1">
      <c r="A54" s="40"/>
      <c r="B54" s="46"/>
      <c r="C54" s="289" t="s">
        <v>19</v>
      </c>
      <c r="D54" s="289" t="s">
        <v>1039</v>
      </c>
      <c r="E54" s="19" t="s">
        <v>19</v>
      </c>
      <c r="F54" s="290">
        <v>191.40100000000001</v>
      </c>
      <c r="G54" s="40"/>
      <c r="H54" s="46"/>
    </row>
    <row r="55" s="2" customFormat="1" ht="16.8" customHeight="1">
      <c r="A55" s="40"/>
      <c r="B55" s="46"/>
      <c r="C55" s="291" t="s">
        <v>1127</v>
      </c>
      <c r="D55" s="40"/>
      <c r="E55" s="40"/>
      <c r="F55" s="40"/>
      <c r="G55" s="40"/>
      <c r="H55" s="46"/>
    </row>
    <row r="56" s="2" customFormat="1" ht="16.8" customHeight="1">
      <c r="A56" s="40"/>
      <c r="B56" s="46"/>
      <c r="C56" s="289" t="s">
        <v>488</v>
      </c>
      <c r="D56" s="289" t="s">
        <v>489</v>
      </c>
      <c r="E56" s="19" t="s">
        <v>222</v>
      </c>
      <c r="F56" s="290">
        <v>197.143</v>
      </c>
      <c r="G56" s="40"/>
      <c r="H56" s="46"/>
    </row>
    <row r="57" s="2" customFormat="1" ht="16.8" customHeight="1">
      <c r="A57" s="40"/>
      <c r="B57" s="46"/>
      <c r="C57" s="285" t="s">
        <v>131</v>
      </c>
      <c r="D57" s="286" t="s">
        <v>132</v>
      </c>
      <c r="E57" s="287" t="s">
        <v>19</v>
      </c>
      <c r="F57" s="288">
        <v>8.1219999999999999</v>
      </c>
      <c r="G57" s="40"/>
      <c r="H57" s="46"/>
    </row>
    <row r="58" s="2" customFormat="1" ht="16.8" customHeight="1">
      <c r="A58" s="40"/>
      <c r="B58" s="46"/>
      <c r="C58" s="289" t="s">
        <v>19</v>
      </c>
      <c r="D58" s="289" t="s">
        <v>133</v>
      </c>
      <c r="E58" s="19" t="s">
        <v>19</v>
      </c>
      <c r="F58" s="290">
        <v>8.1219999999999999</v>
      </c>
      <c r="G58" s="40"/>
      <c r="H58" s="46"/>
    </row>
    <row r="59" s="2" customFormat="1" ht="16.8" customHeight="1">
      <c r="A59" s="40"/>
      <c r="B59" s="46"/>
      <c r="C59" s="289" t="s">
        <v>19</v>
      </c>
      <c r="D59" s="289" t="s">
        <v>1039</v>
      </c>
      <c r="E59" s="19" t="s">
        <v>19</v>
      </c>
      <c r="F59" s="290">
        <v>8.1219999999999999</v>
      </c>
      <c r="G59" s="40"/>
      <c r="H59" s="46"/>
    </row>
    <row r="60" s="2" customFormat="1" ht="16.8" customHeight="1">
      <c r="A60" s="40"/>
      <c r="B60" s="46"/>
      <c r="C60" s="291" t="s">
        <v>1127</v>
      </c>
      <c r="D60" s="40"/>
      <c r="E60" s="40"/>
      <c r="F60" s="40"/>
      <c r="G60" s="40"/>
      <c r="H60" s="46"/>
    </row>
    <row r="61" s="2" customFormat="1" ht="16.8" customHeight="1">
      <c r="A61" s="40"/>
      <c r="B61" s="46"/>
      <c r="C61" s="289" t="s">
        <v>510</v>
      </c>
      <c r="D61" s="289" t="s">
        <v>511</v>
      </c>
      <c r="E61" s="19" t="s">
        <v>222</v>
      </c>
      <c r="F61" s="290">
        <v>8.1219999999999999</v>
      </c>
      <c r="G61" s="40"/>
      <c r="H61" s="46"/>
    </row>
    <row r="62" s="2" customFormat="1" ht="16.8" customHeight="1">
      <c r="A62" s="40"/>
      <c r="B62" s="46"/>
      <c r="C62" s="289" t="s">
        <v>517</v>
      </c>
      <c r="D62" s="289" t="s">
        <v>518</v>
      </c>
      <c r="E62" s="19" t="s">
        <v>222</v>
      </c>
      <c r="F62" s="290">
        <v>8.1219999999999999</v>
      </c>
      <c r="G62" s="40"/>
      <c r="H62" s="46"/>
    </row>
    <row r="63" s="2" customFormat="1" ht="16.8" customHeight="1">
      <c r="A63" s="40"/>
      <c r="B63" s="46"/>
      <c r="C63" s="289" t="s">
        <v>523</v>
      </c>
      <c r="D63" s="289" t="s">
        <v>524</v>
      </c>
      <c r="E63" s="19" t="s">
        <v>222</v>
      </c>
      <c r="F63" s="290">
        <v>8.1219999999999999</v>
      </c>
      <c r="G63" s="40"/>
      <c r="H63" s="46"/>
    </row>
    <row r="64" s="2" customFormat="1" ht="16.8" customHeight="1">
      <c r="A64" s="40"/>
      <c r="B64" s="46"/>
      <c r="C64" s="285" t="s">
        <v>602</v>
      </c>
      <c r="D64" s="286" t="s">
        <v>138</v>
      </c>
      <c r="E64" s="287" t="s">
        <v>19</v>
      </c>
      <c r="F64" s="288">
        <v>392.68000000000001</v>
      </c>
      <c r="G64" s="40"/>
      <c r="H64" s="46"/>
    </row>
    <row r="65" s="2" customFormat="1" ht="16.8" customHeight="1">
      <c r="A65" s="40"/>
      <c r="B65" s="46"/>
      <c r="C65" s="289" t="s">
        <v>19</v>
      </c>
      <c r="D65" s="289" t="s">
        <v>136</v>
      </c>
      <c r="E65" s="19" t="s">
        <v>19</v>
      </c>
      <c r="F65" s="290">
        <v>392.68000000000001</v>
      </c>
      <c r="G65" s="40"/>
      <c r="H65" s="46"/>
    </row>
    <row r="66" s="2" customFormat="1" ht="16.8" customHeight="1">
      <c r="A66" s="40"/>
      <c r="B66" s="46"/>
      <c r="C66" s="289" t="s">
        <v>19</v>
      </c>
      <c r="D66" s="289" t="s">
        <v>1039</v>
      </c>
      <c r="E66" s="19" t="s">
        <v>19</v>
      </c>
      <c r="F66" s="290">
        <v>392.68000000000001</v>
      </c>
      <c r="G66" s="40"/>
      <c r="H66" s="46"/>
    </row>
    <row r="67" s="2" customFormat="1" ht="16.8" customHeight="1">
      <c r="A67" s="40"/>
      <c r="B67" s="46"/>
      <c r="C67" s="285" t="s">
        <v>134</v>
      </c>
      <c r="D67" s="286" t="s">
        <v>135</v>
      </c>
      <c r="E67" s="287" t="s">
        <v>19</v>
      </c>
      <c r="F67" s="288">
        <v>392.68000000000001</v>
      </c>
      <c r="G67" s="40"/>
      <c r="H67" s="46"/>
    </row>
    <row r="68" s="2" customFormat="1" ht="16.8" customHeight="1">
      <c r="A68" s="40"/>
      <c r="B68" s="46"/>
      <c r="C68" s="289" t="s">
        <v>19</v>
      </c>
      <c r="D68" s="289" t="s">
        <v>136</v>
      </c>
      <c r="E68" s="19" t="s">
        <v>19</v>
      </c>
      <c r="F68" s="290">
        <v>392.68000000000001</v>
      </c>
      <c r="G68" s="40"/>
      <c r="H68" s="46"/>
    </row>
    <row r="69" s="2" customFormat="1" ht="16.8" customHeight="1">
      <c r="A69" s="40"/>
      <c r="B69" s="46"/>
      <c r="C69" s="289" t="s">
        <v>19</v>
      </c>
      <c r="D69" s="289" t="s">
        <v>1039</v>
      </c>
      <c r="E69" s="19" t="s">
        <v>19</v>
      </c>
      <c r="F69" s="290">
        <v>392.68000000000001</v>
      </c>
      <c r="G69" s="40"/>
      <c r="H69" s="46"/>
    </row>
    <row r="70" s="2" customFormat="1" ht="16.8" customHeight="1">
      <c r="A70" s="40"/>
      <c r="B70" s="46"/>
      <c r="C70" s="291" t="s">
        <v>1127</v>
      </c>
      <c r="D70" s="40"/>
      <c r="E70" s="40"/>
      <c r="F70" s="40"/>
      <c r="G70" s="40"/>
      <c r="H70" s="46"/>
    </row>
    <row r="71" s="2" customFormat="1" ht="16.8" customHeight="1">
      <c r="A71" s="40"/>
      <c r="B71" s="46"/>
      <c r="C71" s="289" t="s">
        <v>327</v>
      </c>
      <c r="D71" s="289" t="s">
        <v>328</v>
      </c>
      <c r="E71" s="19" t="s">
        <v>209</v>
      </c>
      <c r="F71" s="290">
        <v>392.68000000000001</v>
      </c>
      <c r="G71" s="40"/>
      <c r="H71" s="46"/>
    </row>
    <row r="72" s="2" customFormat="1" ht="16.8" customHeight="1">
      <c r="A72" s="40"/>
      <c r="B72" s="46"/>
      <c r="C72" s="289" t="s">
        <v>334</v>
      </c>
      <c r="D72" s="289" t="s">
        <v>328</v>
      </c>
      <c r="E72" s="19" t="s">
        <v>209</v>
      </c>
      <c r="F72" s="290">
        <v>392.68000000000001</v>
      </c>
      <c r="G72" s="40"/>
      <c r="H72" s="46"/>
    </row>
    <row r="73" s="2" customFormat="1" ht="16.8" customHeight="1">
      <c r="A73" s="40"/>
      <c r="B73" s="46"/>
      <c r="C73" s="289" t="s">
        <v>354</v>
      </c>
      <c r="D73" s="289" t="s">
        <v>355</v>
      </c>
      <c r="E73" s="19" t="s">
        <v>209</v>
      </c>
      <c r="F73" s="290">
        <v>392.68000000000001</v>
      </c>
      <c r="G73" s="40"/>
      <c r="H73" s="46"/>
    </row>
    <row r="74" s="2" customFormat="1" ht="16.8" customHeight="1">
      <c r="A74" s="40"/>
      <c r="B74" s="46"/>
      <c r="C74" s="289" t="s">
        <v>368</v>
      </c>
      <c r="D74" s="289" t="s">
        <v>369</v>
      </c>
      <c r="E74" s="19" t="s">
        <v>209</v>
      </c>
      <c r="F74" s="290">
        <v>392.68000000000001</v>
      </c>
      <c r="G74" s="40"/>
      <c r="H74" s="46"/>
    </row>
    <row r="75" s="2" customFormat="1" ht="16.8" customHeight="1">
      <c r="A75" s="40"/>
      <c r="B75" s="46"/>
      <c r="C75" s="289" t="s">
        <v>374</v>
      </c>
      <c r="D75" s="289" t="s">
        <v>375</v>
      </c>
      <c r="E75" s="19" t="s">
        <v>209</v>
      </c>
      <c r="F75" s="290">
        <v>392.68000000000001</v>
      </c>
      <c r="G75" s="40"/>
      <c r="H75" s="46"/>
    </row>
    <row r="76" s="2" customFormat="1" ht="16.8" customHeight="1">
      <c r="A76" s="40"/>
      <c r="B76" s="46"/>
      <c r="C76" s="289" t="s">
        <v>380</v>
      </c>
      <c r="D76" s="289" t="s">
        <v>381</v>
      </c>
      <c r="E76" s="19" t="s">
        <v>209</v>
      </c>
      <c r="F76" s="290">
        <v>392.68000000000001</v>
      </c>
      <c r="G76" s="40"/>
      <c r="H76" s="46"/>
    </row>
    <row r="77" s="2" customFormat="1" ht="16.8" customHeight="1">
      <c r="A77" s="40"/>
      <c r="B77" s="46"/>
      <c r="C77" s="285" t="s">
        <v>607</v>
      </c>
      <c r="D77" s="286" t="s">
        <v>141</v>
      </c>
      <c r="E77" s="287" t="s">
        <v>19</v>
      </c>
      <c r="F77" s="288">
        <v>392.68000000000001</v>
      </c>
      <c r="G77" s="40"/>
      <c r="H77" s="46"/>
    </row>
    <row r="78" s="2" customFormat="1" ht="16.8" customHeight="1">
      <c r="A78" s="40"/>
      <c r="B78" s="46"/>
      <c r="C78" s="289" t="s">
        <v>19</v>
      </c>
      <c r="D78" s="289" t="s">
        <v>136</v>
      </c>
      <c r="E78" s="19" t="s">
        <v>19</v>
      </c>
      <c r="F78" s="290">
        <v>392.68000000000001</v>
      </c>
      <c r="G78" s="40"/>
      <c r="H78" s="46"/>
    </row>
    <row r="79" s="2" customFormat="1" ht="16.8" customHeight="1">
      <c r="A79" s="40"/>
      <c r="B79" s="46"/>
      <c r="C79" s="289" t="s">
        <v>19</v>
      </c>
      <c r="D79" s="289" t="s">
        <v>1039</v>
      </c>
      <c r="E79" s="19" t="s">
        <v>19</v>
      </c>
      <c r="F79" s="290">
        <v>392.68000000000001</v>
      </c>
      <c r="G79" s="40"/>
      <c r="H79" s="46"/>
    </row>
    <row r="80" s="2" customFormat="1" ht="16.8" customHeight="1">
      <c r="A80" s="40"/>
      <c r="B80" s="46"/>
      <c r="C80" s="285" t="s">
        <v>137</v>
      </c>
      <c r="D80" s="286" t="s">
        <v>138</v>
      </c>
      <c r="E80" s="287" t="s">
        <v>19</v>
      </c>
      <c r="F80" s="288">
        <v>295.50999999999999</v>
      </c>
      <c r="G80" s="40"/>
      <c r="H80" s="46"/>
    </row>
    <row r="81" s="2" customFormat="1" ht="16.8" customHeight="1">
      <c r="A81" s="40"/>
      <c r="B81" s="46"/>
      <c r="C81" s="289" t="s">
        <v>19</v>
      </c>
      <c r="D81" s="289" t="s">
        <v>1130</v>
      </c>
      <c r="E81" s="19" t="s">
        <v>19</v>
      </c>
      <c r="F81" s="290">
        <v>295.50999999999999</v>
      </c>
      <c r="G81" s="40"/>
      <c r="H81" s="46"/>
    </row>
    <row r="82" s="2" customFormat="1" ht="16.8" customHeight="1">
      <c r="A82" s="40"/>
      <c r="B82" s="46"/>
      <c r="C82" s="289" t="s">
        <v>19</v>
      </c>
      <c r="D82" s="289" t="s">
        <v>1039</v>
      </c>
      <c r="E82" s="19" t="s">
        <v>19</v>
      </c>
      <c r="F82" s="290">
        <v>295.50999999999999</v>
      </c>
      <c r="G82" s="40"/>
      <c r="H82" s="46"/>
    </row>
    <row r="83" s="2" customFormat="1" ht="16.8" customHeight="1">
      <c r="A83" s="40"/>
      <c r="B83" s="46"/>
      <c r="C83" s="291" t="s">
        <v>1127</v>
      </c>
      <c r="D83" s="40"/>
      <c r="E83" s="40"/>
      <c r="F83" s="40"/>
      <c r="G83" s="40"/>
      <c r="H83" s="46"/>
    </row>
    <row r="84" s="2" customFormat="1" ht="16.8" customHeight="1">
      <c r="A84" s="40"/>
      <c r="B84" s="46"/>
      <c r="C84" s="289" t="s">
        <v>347</v>
      </c>
      <c r="D84" s="289" t="s">
        <v>348</v>
      </c>
      <c r="E84" s="19" t="s">
        <v>209</v>
      </c>
      <c r="F84" s="290">
        <v>295.50999999999999</v>
      </c>
      <c r="G84" s="40"/>
      <c r="H84" s="46"/>
    </row>
    <row r="85" s="2" customFormat="1" ht="16.8" customHeight="1">
      <c r="A85" s="40"/>
      <c r="B85" s="46"/>
      <c r="C85" s="285" t="s">
        <v>140</v>
      </c>
      <c r="D85" s="286" t="s">
        <v>141</v>
      </c>
      <c r="E85" s="287" t="s">
        <v>19</v>
      </c>
      <c r="F85" s="288">
        <v>34.18</v>
      </c>
      <c r="G85" s="40"/>
      <c r="H85" s="46"/>
    </row>
    <row r="86" s="2" customFormat="1" ht="16.8" customHeight="1">
      <c r="A86" s="40"/>
      <c r="B86" s="46"/>
      <c r="C86" s="289" t="s">
        <v>19</v>
      </c>
      <c r="D86" s="289" t="s">
        <v>142</v>
      </c>
      <c r="E86" s="19" t="s">
        <v>19</v>
      </c>
      <c r="F86" s="290">
        <v>34.18</v>
      </c>
      <c r="G86" s="40"/>
      <c r="H86" s="46"/>
    </row>
    <row r="87" s="2" customFormat="1" ht="16.8" customHeight="1">
      <c r="A87" s="40"/>
      <c r="B87" s="46"/>
      <c r="C87" s="289" t="s">
        <v>19</v>
      </c>
      <c r="D87" s="289" t="s">
        <v>1039</v>
      </c>
      <c r="E87" s="19" t="s">
        <v>19</v>
      </c>
      <c r="F87" s="290">
        <v>34.18</v>
      </c>
      <c r="G87" s="40"/>
      <c r="H87" s="46"/>
    </row>
    <row r="88" s="2" customFormat="1" ht="16.8" customHeight="1">
      <c r="A88" s="40"/>
      <c r="B88" s="46"/>
      <c r="C88" s="291" t="s">
        <v>1127</v>
      </c>
      <c r="D88" s="40"/>
      <c r="E88" s="40"/>
      <c r="F88" s="40"/>
      <c r="G88" s="40"/>
      <c r="H88" s="46"/>
    </row>
    <row r="89" s="2" customFormat="1" ht="16.8" customHeight="1">
      <c r="A89" s="40"/>
      <c r="B89" s="46"/>
      <c r="C89" s="289" t="s">
        <v>339</v>
      </c>
      <c r="D89" s="289" t="s">
        <v>340</v>
      </c>
      <c r="E89" s="19" t="s">
        <v>209</v>
      </c>
      <c r="F89" s="290">
        <v>34.18</v>
      </c>
      <c r="G89" s="40"/>
      <c r="H89" s="46"/>
    </row>
    <row r="90" s="2" customFormat="1" ht="16.8" customHeight="1">
      <c r="A90" s="40"/>
      <c r="B90" s="46"/>
      <c r="C90" s="285" t="s">
        <v>143</v>
      </c>
      <c r="D90" s="286" t="s">
        <v>144</v>
      </c>
      <c r="E90" s="287" t="s">
        <v>19</v>
      </c>
      <c r="F90" s="288">
        <v>180.47999999999999</v>
      </c>
      <c r="G90" s="40"/>
      <c r="H90" s="46"/>
    </row>
    <row r="91" s="2" customFormat="1" ht="16.8" customHeight="1">
      <c r="A91" s="40"/>
      <c r="B91" s="46"/>
      <c r="C91" s="289" t="s">
        <v>19</v>
      </c>
      <c r="D91" s="289" t="s">
        <v>145</v>
      </c>
      <c r="E91" s="19" t="s">
        <v>19</v>
      </c>
      <c r="F91" s="290">
        <v>180.47999999999999</v>
      </c>
      <c r="G91" s="40"/>
      <c r="H91" s="46"/>
    </row>
    <row r="92" s="2" customFormat="1" ht="16.8" customHeight="1">
      <c r="A92" s="40"/>
      <c r="B92" s="46"/>
      <c r="C92" s="289" t="s">
        <v>19</v>
      </c>
      <c r="D92" s="289" t="s">
        <v>1039</v>
      </c>
      <c r="E92" s="19" t="s">
        <v>19</v>
      </c>
      <c r="F92" s="290">
        <v>180.47999999999999</v>
      </c>
      <c r="G92" s="40"/>
      <c r="H92" s="46"/>
    </row>
    <row r="93" s="2" customFormat="1" ht="16.8" customHeight="1">
      <c r="A93" s="40"/>
      <c r="B93" s="46"/>
      <c r="C93" s="291" t="s">
        <v>1127</v>
      </c>
      <c r="D93" s="40"/>
      <c r="E93" s="40"/>
      <c r="F93" s="40"/>
      <c r="G93" s="40"/>
      <c r="H93" s="46"/>
    </row>
    <row r="94" s="2" customFormat="1" ht="16.8" customHeight="1">
      <c r="A94" s="40"/>
      <c r="B94" s="46"/>
      <c r="C94" s="289" t="s">
        <v>243</v>
      </c>
      <c r="D94" s="289" t="s">
        <v>244</v>
      </c>
      <c r="E94" s="19" t="s">
        <v>209</v>
      </c>
      <c r="F94" s="290">
        <v>180.47999999999999</v>
      </c>
      <c r="G94" s="40"/>
      <c r="H94" s="46"/>
    </row>
    <row r="95" s="2" customFormat="1" ht="16.8" customHeight="1">
      <c r="A95" s="40"/>
      <c r="B95" s="46"/>
      <c r="C95" s="285" t="s">
        <v>146</v>
      </c>
      <c r="D95" s="286" t="s">
        <v>147</v>
      </c>
      <c r="E95" s="287" t="s">
        <v>19</v>
      </c>
      <c r="F95" s="288">
        <v>180.47999999999999</v>
      </c>
      <c r="G95" s="40"/>
      <c r="H95" s="46"/>
    </row>
    <row r="96" s="2" customFormat="1" ht="16.8" customHeight="1">
      <c r="A96" s="40"/>
      <c r="B96" s="46"/>
      <c r="C96" s="289" t="s">
        <v>19</v>
      </c>
      <c r="D96" s="289" t="s">
        <v>145</v>
      </c>
      <c r="E96" s="19" t="s">
        <v>19</v>
      </c>
      <c r="F96" s="290">
        <v>180.47999999999999</v>
      </c>
      <c r="G96" s="40"/>
      <c r="H96" s="46"/>
    </row>
    <row r="97" s="2" customFormat="1" ht="16.8" customHeight="1">
      <c r="A97" s="40"/>
      <c r="B97" s="46"/>
      <c r="C97" s="289" t="s">
        <v>19</v>
      </c>
      <c r="D97" s="289" t="s">
        <v>1039</v>
      </c>
      <c r="E97" s="19" t="s">
        <v>19</v>
      </c>
      <c r="F97" s="290">
        <v>180.47999999999999</v>
      </c>
      <c r="G97" s="40"/>
      <c r="H97" s="46"/>
    </row>
    <row r="98" s="2" customFormat="1" ht="16.8" customHeight="1">
      <c r="A98" s="40"/>
      <c r="B98" s="46"/>
      <c r="C98" s="291" t="s">
        <v>1127</v>
      </c>
      <c r="D98" s="40"/>
      <c r="E98" s="40"/>
      <c r="F98" s="40"/>
      <c r="G98" s="40"/>
      <c r="H98" s="46"/>
    </row>
    <row r="99" s="2" customFormat="1" ht="16.8" customHeight="1">
      <c r="A99" s="40"/>
      <c r="B99" s="46"/>
      <c r="C99" s="289" t="s">
        <v>257</v>
      </c>
      <c r="D99" s="289" t="s">
        <v>258</v>
      </c>
      <c r="E99" s="19" t="s">
        <v>209</v>
      </c>
      <c r="F99" s="290">
        <v>180.47999999999999</v>
      </c>
      <c r="G99" s="40"/>
      <c r="H99" s="46"/>
    </row>
    <row r="100" s="2" customFormat="1" ht="16.8" customHeight="1">
      <c r="A100" s="40"/>
      <c r="B100" s="46"/>
      <c r="C100" s="285" t="s">
        <v>148</v>
      </c>
      <c r="D100" s="286" t="s">
        <v>149</v>
      </c>
      <c r="E100" s="287" t="s">
        <v>19</v>
      </c>
      <c r="F100" s="288">
        <v>180.47999999999999</v>
      </c>
      <c r="G100" s="40"/>
      <c r="H100" s="46"/>
    </row>
    <row r="101" s="2" customFormat="1" ht="16.8" customHeight="1">
      <c r="A101" s="40"/>
      <c r="B101" s="46"/>
      <c r="C101" s="289" t="s">
        <v>19</v>
      </c>
      <c r="D101" s="289" t="s">
        <v>145</v>
      </c>
      <c r="E101" s="19" t="s">
        <v>19</v>
      </c>
      <c r="F101" s="290">
        <v>180.47999999999999</v>
      </c>
      <c r="G101" s="40"/>
      <c r="H101" s="46"/>
    </row>
    <row r="102" s="2" customFormat="1" ht="16.8" customHeight="1">
      <c r="A102" s="40"/>
      <c r="B102" s="46"/>
      <c r="C102" s="289" t="s">
        <v>19</v>
      </c>
      <c r="D102" s="289" t="s">
        <v>1039</v>
      </c>
      <c r="E102" s="19" t="s">
        <v>19</v>
      </c>
      <c r="F102" s="290">
        <v>180.47999999999999</v>
      </c>
      <c r="G102" s="40"/>
      <c r="H102" s="46"/>
    </row>
    <row r="103" s="2" customFormat="1" ht="16.8" customHeight="1">
      <c r="A103" s="40"/>
      <c r="B103" s="46"/>
      <c r="C103" s="291" t="s">
        <v>1127</v>
      </c>
      <c r="D103" s="40"/>
      <c r="E103" s="40"/>
      <c r="F103" s="40"/>
      <c r="G103" s="40"/>
      <c r="H103" s="46"/>
    </row>
    <row r="104" s="2" customFormat="1" ht="16.8" customHeight="1">
      <c r="A104" s="40"/>
      <c r="B104" s="46"/>
      <c r="C104" s="289" t="s">
        <v>270</v>
      </c>
      <c r="D104" s="289" t="s">
        <v>271</v>
      </c>
      <c r="E104" s="19" t="s">
        <v>209</v>
      </c>
      <c r="F104" s="290">
        <v>180.47999999999999</v>
      </c>
      <c r="G104" s="40"/>
      <c r="H104" s="46"/>
    </row>
    <row r="105" s="2" customFormat="1" ht="16.8" customHeight="1">
      <c r="A105" s="40"/>
      <c r="B105" s="46"/>
      <c r="C105" s="285" t="s">
        <v>150</v>
      </c>
      <c r="D105" s="286" t="s">
        <v>151</v>
      </c>
      <c r="E105" s="287" t="s">
        <v>19</v>
      </c>
      <c r="F105" s="288">
        <v>83.030000000000001</v>
      </c>
      <c r="G105" s="40"/>
      <c r="H105" s="46"/>
    </row>
    <row r="106" s="2" customFormat="1" ht="16.8" customHeight="1">
      <c r="A106" s="40"/>
      <c r="B106" s="46"/>
      <c r="C106" s="289" t="s">
        <v>19</v>
      </c>
      <c r="D106" s="289" t="s">
        <v>152</v>
      </c>
      <c r="E106" s="19" t="s">
        <v>19</v>
      </c>
      <c r="F106" s="290">
        <v>83.030000000000001</v>
      </c>
      <c r="G106" s="40"/>
      <c r="H106" s="46"/>
    </row>
    <row r="107" s="2" customFormat="1" ht="16.8" customHeight="1">
      <c r="A107" s="40"/>
      <c r="B107" s="46"/>
      <c r="C107" s="289" t="s">
        <v>19</v>
      </c>
      <c r="D107" s="289" t="s">
        <v>1039</v>
      </c>
      <c r="E107" s="19" t="s">
        <v>19</v>
      </c>
      <c r="F107" s="290">
        <v>83.030000000000001</v>
      </c>
      <c r="G107" s="40"/>
      <c r="H107" s="46"/>
    </row>
    <row r="108" s="2" customFormat="1" ht="16.8" customHeight="1">
      <c r="A108" s="40"/>
      <c r="B108" s="46"/>
      <c r="C108" s="291" t="s">
        <v>1127</v>
      </c>
      <c r="D108" s="40"/>
      <c r="E108" s="40"/>
      <c r="F108" s="40"/>
      <c r="G108" s="40"/>
      <c r="H108" s="46"/>
    </row>
    <row r="109" s="2" customFormat="1" ht="16.8" customHeight="1">
      <c r="A109" s="40"/>
      <c r="B109" s="46"/>
      <c r="C109" s="289" t="s">
        <v>386</v>
      </c>
      <c r="D109" s="289" t="s">
        <v>387</v>
      </c>
      <c r="E109" s="19" t="s">
        <v>209</v>
      </c>
      <c r="F109" s="290">
        <v>83.030000000000001</v>
      </c>
      <c r="G109" s="40"/>
      <c r="H109" s="46"/>
    </row>
    <row r="110" s="2" customFormat="1" ht="16.8" customHeight="1">
      <c r="A110" s="40"/>
      <c r="B110" s="46"/>
      <c r="C110" s="285" t="s">
        <v>153</v>
      </c>
      <c r="D110" s="286" t="s">
        <v>154</v>
      </c>
      <c r="E110" s="287" t="s">
        <v>19</v>
      </c>
      <c r="F110" s="288">
        <v>412.72000000000003</v>
      </c>
      <c r="G110" s="40"/>
      <c r="H110" s="46"/>
    </row>
    <row r="111" s="2" customFormat="1" ht="16.8" customHeight="1">
      <c r="A111" s="40"/>
      <c r="B111" s="46"/>
      <c r="C111" s="289" t="s">
        <v>19</v>
      </c>
      <c r="D111" s="289" t="s">
        <v>1131</v>
      </c>
      <c r="E111" s="19" t="s">
        <v>19</v>
      </c>
      <c r="F111" s="290">
        <v>412.72000000000003</v>
      </c>
      <c r="G111" s="40"/>
      <c r="H111" s="46"/>
    </row>
    <row r="112" s="2" customFormat="1" ht="16.8" customHeight="1">
      <c r="A112" s="40"/>
      <c r="B112" s="46"/>
      <c r="C112" s="289" t="s">
        <v>19</v>
      </c>
      <c r="D112" s="289" t="s">
        <v>1039</v>
      </c>
      <c r="E112" s="19" t="s">
        <v>19</v>
      </c>
      <c r="F112" s="290">
        <v>412.72000000000003</v>
      </c>
      <c r="G112" s="40"/>
      <c r="H112" s="46"/>
    </row>
    <row r="113" s="2" customFormat="1" ht="16.8" customHeight="1">
      <c r="A113" s="40"/>
      <c r="B113" s="46"/>
      <c r="C113" s="291" t="s">
        <v>1127</v>
      </c>
      <c r="D113" s="40"/>
      <c r="E113" s="40"/>
      <c r="F113" s="40"/>
      <c r="G113" s="40"/>
      <c r="H113" s="46"/>
    </row>
    <row r="114" s="2" customFormat="1" ht="16.8" customHeight="1">
      <c r="A114" s="40"/>
      <c r="B114" s="46"/>
      <c r="C114" s="289" t="s">
        <v>320</v>
      </c>
      <c r="D114" s="289" t="s">
        <v>321</v>
      </c>
      <c r="E114" s="19" t="s">
        <v>209</v>
      </c>
      <c r="F114" s="290">
        <v>412.72000000000003</v>
      </c>
      <c r="G114" s="40"/>
      <c r="H114" s="46"/>
    </row>
    <row r="115" s="2" customFormat="1" ht="16.8" customHeight="1">
      <c r="A115" s="40"/>
      <c r="B115" s="46"/>
      <c r="C115" s="285" t="s">
        <v>156</v>
      </c>
      <c r="D115" s="286" t="s">
        <v>157</v>
      </c>
      <c r="E115" s="287" t="s">
        <v>19</v>
      </c>
      <c r="F115" s="288">
        <v>281.75999999999999</v>
      </c>
      <c r="G115" s="40"/>
      <c r="H115" s="46"/>
    </row>
    <row r="116" s="2" customFormat="1" ht="16.8" customHeight="1">
      <c r="A116" s="40"/>
      <c r="B116" s="46"/>
      <c r="C116" s="289" t="s">
        <v>19</v>
      </c>
      <c r="D116" s="289" t="s">
        <v>158</v>
      </c>
      <c r="E116" s="19" t="s">
        <v>19</v>
      </c>
      <c r="F116" s="290">
        <v>281.75999999999999</v>
      </c>
      <c r="G116" s="40"/>
      <c r="H116" s="46"/>
    </row>
    <row r="117" s="2" customFormat="1" ht="16.8" customHeight="1">
      <c r="A117" s="40"/>
      <c r="B117" s="46"/>
      <c r="C117" s="289" t="s">
        <v>19</v>
      </c>
      <c r="D117" s="289" t="s">
        <v>1039</v>
      </c>
      <c r="E117" s="19" t="s">
        <v>19</v>
      </c>
      <c r="F117" s="290">
        <v>281.75999999999999</v>
      </c>
      <c r="G117" s="40"/>
      <c r="H117" s="46"/>
    </row>
    <row r="118" s="2" customFormat="1" ht="16.8" customHeight="1">
      <c r="A118" s="40"/>
      <c r="B118" s="46"/>
      <c r="C118" s="291" t="s">
        <v>1127</v>
      </c>
      <c r="D118" s="40"/>
      <c r="E118" s="40"/>
      <c r="F118" s="40"/>
      <c r="G118" s="40"/>
      <c r="H118" s="46"/>
    </row>
    <row r="119" s="2" customFormat="1" ht="16.8" customHeight="1">
      <c r="A119" s="40"/>
      <c r="B119" s="46"/>
      <c r="C119" s="289" t="s">
        <v>398</v>
      </c>
      <c r="D119" s="289" t="s">
        <v>399</v>
      </c>
      <c r="E119" s="19" t="s">
        <v>209</v>
      </c>
      <c r="F119" s="290">
        <v>281.75999999999999</v>
      </c>
      <c r="G119" s="40"/>
      <c r="H119" s="46"/>
    </row>
    <row r="120" s="2" customFormat="1" ht="16.8" customHeight="1">
      <c r="A120" s="40"/>
      <c r="B120" s="46"/>
      <c r="C120" s="285" t="s">
        <v>159</v>
      </c>
      <c r="D120" s="286" t="s">
        <v>160</v>
      </c>
      <c r="E120" s="287" t="s">
        <v>19</v>
      </c>
      <c r="F120" s="288">
        <v>13.75</v>
      </c>
      <c r="G120" s="40"/>
      <c r="H120" s="46"/>
    </row>
    <row r="121" s="2" customFormat="1" ht="16.8" customHeight="1">
      <c r="A121" s="40"/>
      <c r="B121" s="46"/>
      <c r="C121" s="289" t="s">
        <v>19</v>
      </c>
      <c r="D121" s="289" t="s">
        <v>161</v>
      </c>
      <c r="E121" s="19" t="s">
        <v>19</v>
      </c>
      <c r="F121" s="290">
        <v>13.75</v>
      </c>
      <c r="G121" s="40"/>
      <c r="H121" s="46"/>
    </row>
    <row r="122" s="2" customFormat="1" ht="16.8" customHeight="1">
      <c r="A122" s="40"/>
      <c r="B122" s="46"/>
      <c r="C122" s="289" t="s">
        <v>19</v>
      </c>
      <c r="D122" s="289" t="s">
        <v>1039</v>
      </c>
      <c r="E122" s="19" t="s">
        <v>19</v>
      </c>
      <c r="F122" s="290">
        <v>13.75</v>
      </c>
      <c r="G122" s="40"/>
      <c r="H122" s="46"/>
    </row>
    <row r="123" s="2" customFormat="1" ht="16.8" customHeight="1">
      <c r="A123" s="40"/>
      <c r="B123" s="46"/>
      <c r="C123" s="291" t="s">
        <v>1127</v>
      </c>
      <c r="D123" s="40"/>
      <c r="E123" s="40"/>
      <c r="F123" s="40"/>
      <c r="G123" s="40"/>
      <c r="H123" s="46"/>
    </row>
    <row r="124" s="2" customFormat="1" ht="16.8" customHeight="1">
      <c r="A124" s="40"/>
      <c r="B124" s="46"/>
      <c r="C124" s="289" t="s">
        <v>414</v>
      </c>
      <c r="D124" s="289" t="s">
        <v>415</v>
      </c>
      <c r="E124" s="19" t="s">
        <v>209</v>
      </c>
      <c r="F124" s="290">
        <v>13.75</v>
      </c>
      <c r="G124" s="40"/>
      <c r="H124" s="46"/>
    </row>
    <row r="125" s="2" customFormat="1" ht="16.8" customHeight="1">
      <c r="A125" s="40"/>
      <c r="B125" s="46"/>
      <c r="C125" s="285" t="s">
        <v>1132</v>
      </c>
      <c r="D125" s="286" t="s">
        <v>1133</v>
      </c>
      <c r="E125" s="287" t="s">
        <v>19</v>
      </c>
      <c r="F125" s="288">
        <v>117.5</v>
      </c>
      <c r="G125" s="40"/>
      <c r="H125" s="46"/>
    </row>
    <row r="126" s="2" customFormat="1" ht="16.8" customHeight="1">
      <c r="A126" s="40"/>
      <c r="B126" s="46"/>
      <c r="C126" s="289" t="s">
        <v>19</v>
      </c>
      <c r="D126" s="289" t="s">
        <v>1134</v>
      </c>
      <c r="E126" s="19" t="s">
        <v>19</v>
      </c>
      <c r="F126" s="290">
        <v>117.5</v>
      </c>
      <c r="G126" s="40"/>
      <c r="H126" s="46"/>
    </row>
    <row r="127" s="2" customFormat="1" ht="16.8" customHeight="1">
      <c r="A127" s="40"/>
      <c r="B127" s="46"/>
      <c r="C127" s="289" t="s">
        <v>19</v>
      </c>
      <c r="D127" s="289" t="s">
        <v>1039</v>
      </c>
      <c r="E127" s="19" t="s">
        <v>19</v>
      </c>
      <c r="F127" s="290">
        <v>117.5</v>
      </c>
      <c r="G127" s="40"/>
      <c r="H127" s="46"/>
    </row>
    <row r="128" s="2" customFormat="1" ht="16.8" customHeight="1">
      <c r="A128" s="40"/>
      <c r="B128" s="46"/>
      <c r="C128" s="285" t="s">
        <v>162</v>
      </c>
      <c r="D128" s="286" t="s">
        <v>163</v>
      </c>
      <c r="E128" s="287" t="s">
        <v>19</v>
      </c>
      <c r="F128" s="288">
        <v>13.949999999999999</v>
      </c>
      <c r="G128" s="40"/>
      <c r="H128" s="46"/>
    </row>
    <row r="129" s="2" customFormat="1" ht="16.8" customHeight="1">
      <c r="A129" s="40"/>
      <c r="B129" s="46"/>
      <c r="C129" s="289" t="s">
        <v>19</v>
      </c>
      <c r="D129" s="289" t="s">
        <v>1135</v>
      </c>
      <c r="E129" s="19" t="s">
        <v>19</v>
      </c>
      <c r="F129" s="290">
        <v>13.949999999999999</v>
      </c>
      <c r="G129" s="40"/>
      <c r="H129" s="46"/>
    </row>
    <row r="130" s="2" customFormat="1" ht="16.8" customHeight="1">
      <c r="A130" s="40"/>
      <c r="B130" s="46"/>
      <c r="C130" s="289" t="s">
        <v>19</v>
      </c>
      <c r="D130" s="289" t="s">
        <v>1039</v>
      </c>
      <c r="E130" s="19" t="s">
        <v>19</v>
      </c>
      <c r="F130" s="290">
        <v>13.949999999999999</v>
      </c>
      <c r="G130" s="40"/>
      <c r="H130" s="46"/>
    </row>
    <row r="131" s="2" customFormat="1" ht="16.8" customHeight="1">
      <c r="A131" s="40"/>
      <c r="B131" s="46"/>
      <c r="C131" s="291" t="s">
        <v>1127</v>
      </c>
      <c r="D131" s="40"/>
      <c r="E131" s="40"/>
      <c r="F131" s="40"/>
      <c r="G131" s="40"/>
      <c r="H131" s="46"/>
    </row>
    <row r="132" s="2" customFormat="1" ht="16.8" customHeight="1">
      <c r="A132" s="40"/>
      <c r="B132" s="46"/>
      <c r="C132" s="289" t="s">
        <v>290</v>
      </c>
      <c r="D132" s="289" t="s">
        <v>291</v>
      </c>
      <c r="E132" s="19" t="s">
        <v>236</v>
      </c>
      <c r="F132" s="290">
        <v>13.949999999999999</v>
      </c>
      <c r="G132" s="40"/>
      <c r="H132" s="46"/>
    </row>
    <row r="133" s="2" customFormat="1" ht="16.8" customHeight="1">
      <c r="A133" s="40"/>
      <c r="B133" s="46"/>
      <c r="C133" s="285" t="s">
        <v>165</v>
      </c>
      <c r="D133" s="286" t="s">
        <v>166</v>
      </c>
      <c r="E133" s="287" t="s">
        <v>19</v>
      </c>
      <c r="F133" s="288">
        <v>15.09</v>
      </c>
      <c r="G133" s="40"/>
      <c r="H133" s="46"/>
    </row>
    <row r="134" s="2" customFormat="1" ht="16.8" customHeight="1">
      <c r="A134" s="40"/>
      <c r="B134" s="46"/>
      <c r="C134" s="289" t="s">
        <v>19</v>
      </c>
      <c r="D134" s="289" t="s">
        <v>167</v>
      </c>
      <c r="E134" s="19" t="s">
        <v>19</v>
      </c>
      <c r="F134" s="290">
        <v>15.09</v>
      </c>
      <c r="G134" s="40"/>
      <c r="H134" s="46"/>
    </row>
    <row r="135" s="2" customFormat="1" ht="16.8" customHeight="1">
      <c r="A135" s="40"/>
      <c r="B135" s="46"/>
      <c r="C135" s="289" t="s">
        <v>19</v>
      </c>
      <c r="D135" s="289" t="s">
        <v>1039</v>
      </c>
      <c r="E135" s="19" t="s">
        <v>19</v>
      </c>
      <c r="F135" s="290">
        <v>15.09</v>
      </c>
      <c r="G135" s="40"/>
      <c r="H135" s="46"/>
    </row>
    <row r="136" s="2" customFormat="1" ht="16.8" customHeight="1">
      <c r="A136" s="40"/>
      <c r="B136" s="46"/>
      <c r="C136" s="291" t="s">
        <v>1127</v>
      </c>
      <c r="D136" s="40"/>
      <c r="E136" s="40"/>
      <c r="F136" s="40"/>
      <c r="G136" s="40"/>
      <c r="H136" s="46"/>
    </row>
    <row r="137" s="2" customFormat="1" ht="16.8" customHeight="1">
      <c r="A137" s="40"/>
      <c r="B137" s="46"/>
      <c r="C137" s="289" t="s">
        <v>427</v>
      </c>
      <c r="D137" s="289" t="s">
        <v>428</v>
      </c>
      <c r="E137" s="19" t="s">
        <v>209</v>
      </c>
      <c r="F137" s="290">
        <v>15.09</v>
      </c>
      <c r="G137" s="40"/>
      <c r="H137" s="46"/>
    </row>
    <row r="138" s="2" customFormat="1" ht="16.8" customHeight="1">
      <c r="A138" s="40"/>
      <c r="B138" s="46"/>
      <c r="C138" s="285" t="s">
        <v>168</v>
      </c>
      <c r="D138" s="286" t="s">
        <v>169</v>
      </c>
      <c r="E138" s="287" t="s">
        <v>19</v>
      </c>
      <c r="F138" s="288">
        <v>42.271000000000001</v>
      </c>
      <c r="G138" s="40"/>
      <c r="H138" s="46"/>
    </row>
    <row r="139" s="2" customFormat="1" ht="16.8" customHeight="1">
      <c r="A139" s="40"/>
      <c r="B139" s="46"/>
      <c r="C139" s="289" t="s">
        <v>19</v>
      </c>
      <c r="D139" s="289" t="s">
        <v>170</v>
      </c>
      <c r="E139" s="19" t="s">
        <v>19</v>
      </c>
      <c r="F139" s="290">
        <v>42.271000000000001</v>
      </c>
      <c r="G139" s="40"/>
      <c r="H139" s="46"/>
    </row>
    <row r="140" s="2" customFormat="1" ht="16.8" customHeight="1">
      <c r="A140" s="40"/>
      <c r="B140" s="46"/>
      <c r="C140" s="289" t="s">
        <v>19</v>
      </c>
      <c r="D140" s="289" t="s">
        <v>1039</v>
      </c>
      <c r="E140" s="19" t="s">
        <v>19</v>
      </c>
      <c r="F140" s="290">
        <v>42.271000000000001</v>
      </c>
      <c r="G140" s="40"/>
      <c r="H140" s="46"/>
    </row>
    <row r="141" s="2" customFormat="1" ht="16.8" customHeight="1">
      <c r="A141" s="40"/>
      <c r="B141" s="46"/>
      <c r="C141" s="291" t="s">
        <v>1127</v>
      </c>
      <c r="D141" s="40"/>
      <c r="E141" s="40"/>
      <c r="F141" s="40"/>
      <c r="G141" s="40"/>
      <c r="H141" s="46"/>
    </row>
    <row r="142" s="2" customFormat="1" ht="16.8" customHeight="1">
      <c r="A142" s="40"/>
      <c r="B142" s="46"/>
      <c r="C142" s="289" t="s">
        <v>575</v>
      </c>
      <c r="D142" s="289" t="s">
        <v>576</v>
      </c>
      <c r="E142" s="19" t="s">
        <v>209</v>
      </c>
      <c r="F142" s="290">
        <v>42.271000000000001</v>
      </c>
      <c r="G142" s="40"/>
      <c r="H142" s="46"/>
    </row>
    <row r="143" s="2" customFormat="1" ht="16.8" customHeight="1">
      <c r="A143" s="40"/>
      <c r="B143" s="46"/>
      <c r="C143" s="285" t="s">
        <v>1136</v>
      </c>
      <c r="D143" s="286" t="s">
        <v>1137</v>
      </c>
      <c r="E143" s="287" t="s">
        <v>19</v>
      </c>
      <c r="F143" s="288">
        <v>82.125</v>
      </c>
      <c r="G143" s="40"/>
      <c r="H143" s="46"/>
    </row>
    <row r="144" s="2" customFormat="1" ht="16.8" customHeight="1">
      <c r="A144" s="40"/>
      <c r="B144" s="46"/>
      <c r="C144" s="289" t="s">
        <v>19</v>
      </c>
      <c r="D144" s="289" t="s">
        <v>1138</v>
      </c>
      <c r="E144" s="19" t="s">
        <v>19</v>
      </c>
      <c r="F144" s="290">
        <v>82.125</v>
      </c>
      <c r="G144" s="40"/>
      <c r="H144" s="46"/>
    </row>
    <row r="145" s="2" customFormat="1" ht="16.8" customHeight="1">
      <c r="A145" s="40"/>
      <c r="B145" s="46"/>
      <c r="C145" s="289" t="s">
        <v>19</v>
      </c>
      <c r="D145" s="289" t="s">
        <v>1039</v>
      </c>
      <c r="E145" s="19" t="s">
        <v>19</v>
      </c>
      <c r="F145" s="290">
        <v>82.125</v>
      </c>
      <c r="G145" s="40"/>
      <c r="H145" s="46"/>
    </row>
    <row r="146" s="2" customFormat="1" ht="16.8" customHeight="1">
      <c r="A146" s="40"/>
      <c r="B146" s="46"/>
      <c r="C146" s="285" t="s">
        <v>171</v>
      </c>
      <c r="D146" s="286" t="s">
        <v>172</v>
      </c>
      <c r="E146" s="287" t="s">
        <v>19</v>
      </c>
      <c r="F146" s="288">
        <v>111.04900000000001</v>
      </c>
      <c r="G146" s="40"/>
      <c r="H146" s="46"/>
    </row>
    <row r="147" s="2" customFormat="1" ht="16.8" customHeight="1">
      <c r="A147" s="40"/>
      <c r="B147" s="46"/>
      <c r="C147" s="289" t="s">
        <v>19</v>
      </c>
      <c r="D147" s="289" t="s">
        <v>173</v>
      </c>
      <c r="E147" s="19" t="s">
        <v>19</v>
      </c>
      <c r="F147" s="290">
        <v>111.04900000000001</v>
      </c>
      <c r="G147" s="40"/>
      <c r="H147" s="46"/>
    </row>
    <row r="148" s="2" customFormat="1" ht="16.8" customHeight="1">
      <c r="A148" s="40"/>
      <c r="B148" s="46"/>
      <c r="C148" s="289" t="s">
        <v>19</v>
      </c>
      <c r="D148" s="289" t="s">
        <v>1039</v>
      </c>
      <c r="E148" s="19" t="s">
        <v>19</v>
      </c>
      <c r="F148" s="290">
        <v>111.04900000000001</v>
      </c>
      <c r="G148" s="40"/>
      <c r="H148" s="46"/>
    </row>
    <row r="149" s="2" customFormat="1" ht="16.8" customHeight="1">
      <c r="A149" s="40"/>
      <c r="B149" s="46"/>
      <c r="C149" s="291" t="s">
        <v>1127</v>
      </c>
      <c r="D149" s="40"/>
      <c r="E149" s="40"/>
      <c r="F149" s="40"/>
      <c r="G149" s="40"/>
      <c r="H149" s="46"/>
    </row>
    <row r="150" s="2" customFormat="1" ht="16.8" customHeight="1">
      <c r="A150" s="40"/>
      <c r="B150" s="46"/>
      <c r="C150" s="289" t="s">
        <v>475</v>
      </c>
      <c r="D150" s="289" t="s">
        <v>476</v>
      </c>
      <c r="E150" s="19" t="s">
        <v>222</v>
      </c>
      <c r="F150" s="290">
        <v>111.04900000000001</v>
      </c>
      <c r="G150" s="40"/>
      <c r="H150" s="46"/>
    </row>
    <row r="151" s="2" customFormat="1" ht="26.4" customHeight="1">
      <c r="A151" s="40"/>
      <c r="B151" s="46"/>
      <c r="C151" s="284" t="s">
        <v>85</v>
      </c>
      <c r="D151" s="284" t="s">
        <v>86</v>
      </c>
      <c r="E151" s="40"/>
      <c r="F151" s="40"/>
      <c r="G151" s="40"/>
      <c r="H151" s="46"/>
    </row>
    <row r="152" s="2" customFormat="1" ht="16.8" customHeight="1">
      <c r="A152" s="40"/>
      <c r="B152" s="46"/>
      <c r="C152" s="285" t="s">
        <v>100</v>
      </c>
      <c r="D152" s="286" t="s">
        <v>581</v>
      </c>
      <c r="E152" s="287" t="s">
        <v>19</v>
      </c>
      <c r="F152" s="288">
        <v>24.266999999999999</v>
      </c>
      <c r="G152" s="40"/>
      <c r="H152" s="46"/>
    </row>
    <row r="153" s="2" customFormat="1" ht="16.8" customHeight="1">
      <c r="A153" s="40"/>
      <c r="B153" s="46"/>
      <c r="C153" s="289" t="s">
        <v>19</v>
      </c>
      <c r="D153" s="289" t="s">
        <v>582</v>
      </c>
      <c r="E153" s="19" t="s">
        <v>19</v>
      </c>
      <c r="F153" s="290">
        <v>24.266999999999999</v>
      </c>
      <c r="G153" s="40"/>
      <c r="H153" s="46"/>
    </row>
    <row r="154" s="2" customFormat="1" ht="16.8" customHeight="1">
      <c r="A154" s="40"/>
      <c r="B154" s="46"/>
      <c r="C154" s="289" t="s">
        <v>19</v>
      </c>
      <c r="D154" s="289" t="s">
        <v>1039</v>
      </c>
      <c r="E154" s="19" t="s">
        <v>19</v>
      </c>
      <c r="F154" s="290">
        <v>24.266999999999999</v>
      </c>
      <c r="G154" s="40"/>
      <c r="H154" s="46"/>
    </row>
    <row r="155" s="2" customFormat="1" ht="16.8" customHeight="1">
      <c r="A155" s="40"/>
      <c r="B155" s="46"/>
      <c r="C155" s="291" t="s">
        <v>1127</v>
      </c>
      <c r="D155" s="40"/>
      <c r="E155" s="40"/>
      <c r="F155" s="40"/>
      <c r="G155" s="40"/>
      <c r="H155" s="46"/>
    </row>
    <row r="156" s="2" customFormat="1" ht="16.8" customHeight="1">
      <c r="A156" s="40"/>
      <c r="B156" s="46"/>
      <c r="C156" s="289" t="s">
        <v>802</v>
      </c>
      <c r="D156" s="289" t="s">
        <v>803</v>
      </c>
      <c r="E156" s="19" t="s">
        <v>222</v>
      </c>
      <c r="F156" s="290">
        <v>24.266999999999999</v>
      </c>
      <c r="G156" s="40"/>
      <c r="H156" s="46"/>
    </row>
    <row r="157" s="2" customFormat="1" ht="16.8" customHeight="1">
      <c r="A157" s="40"/>
      <c r="B157" s="46"/>
      <c r="C157" s="289" t="s">
        <v>822</v>
      </c>
      <c r="D157" s="289" t="s">
        <v>823</v>
      </c>
      <c r="E157" s="19" t="s">
        <v>222</v>
      </c>
      <c r="F157" s="290">
        <v>24.266999999999999</v>
      </c>
      <c r="G157" s="40"/>
      <c r="H157" s="46"/>
    </row>
    <row r="158" s="2" customFormat="1" ht="16.8" customHeight="1">
      <c r="A158" s="40"/>
      <c r="B158" s="46"/>
      <c r="C158" s="289" t="s">
        <v>827</v>
      </c>
      <c r="D158" s="289" t="s">
        <v>828</v>
      </c>
      <c r="E158" s="19" t="s">
        <v>222</v>
      </c>
      <c r="F158" s="290">
        <v>24.266999999999999</v>
      </c>
      <c r="G158" s="40"/>
      <c r="H158" s="46"/>
    </row>
    <row r="159" s="2" customFormat="1" ht="16.8" customHeight="1">
      <c r="A159" s="40"/>
      <c r="B159" s="46"/>
      <c r="C159" s="289" t="s">
        <v>832</v>
      </c>
      <c r="D159" s="289" t="s">
        <v>833</v>
      </c>
      <c r="E159" s="19" t="s">
        <v>222</v>
      </c>
      <c r="F159" s="290">
        <v>24.266999999999999</v>
      </c>
      <c r="G159" s="40"/>
      <c r="H159" s="46"/>
    </row>
    <row r="160" s="2" customFormat="1" ht="16.8" customHeight="1">
      <c r="A160" s="40"/>
      <c r="B160" s="46"/>
      <c r="C160" s="289" t="s">
        <v>837</v>
      </c>
      <c r="D160" s="289" t="s">
        <v>838</v>
      </c>
      <c r="E160" s="19" t="s">
        <v>222</v>
      </c>
      <c r="F160" s="290">
        <v>24.266999999999999</v>
      </c>
      <c r="G160" s="40"/>
      <c r="H160" s="46"/>
    </row>
    <row r="161" s="2" customFormat="1" ht="16.8" customHeight="1">
      <c r="A161" s="40"/>
      <c r="B161" s="46"/>
      <c r="C161" s="285" t="s">
        <v>104</v>
      </c>
      <c r="D161" s="286" t="s">
        <v>583</v>
      </c>
      <c r="E161" s="287" t="s">
        <v>19</v>
      </c>
      <c r="F161" s="288">
        <v>106.437</v>
      </c>
      <c r="G161" s="40"/>
      <c r="H161" s="46"/>
    </row>
    <row r="162" s="2" customFormat="1" ht="16.8" customHeight="1">
      <c r="A162" s="40"/>
      <c r="B162" s="46"/>
      <c r="C162" s="289" t="s">
        <v>19</v>
      </c>
      <c r="D162" s="289" t="s">
        <v>584</v>
      </c>
      <c r="E162" s="19" t="s">
        <v>19</v>
      </c>
      <c r="F162" s="290">
        <v>106.437</v>
      </c>
      <c r="G162" s="40"/>
      <c r="H162" s="46"/>
    </row>
    <row r="163" s="2" customFormat="1" ht="16.8" customHeight="1">
      <c r="A163" s="40"/>
      <c r="B163" s="46"/>
      <c r="C163" s="289" t="s">
        <v>19</v>
      </c>
      <c r="D163" s="289" t="s">
        <v>1039</v>
      </c>
      <c r="E163" s="19" t="s">
        <v>19</v>
      </c>
      <c r="F163" s="290">
        <v>106.437</v>
      </c>
      <c r="G163" s="40"/>
      <c r="H163" s="46"/>
    </row>
    <row r="164" s="2" customFormat="1" ht="16.8" customHeight="1">
      <c r="A164" s="40"/>
      <c r="B164" s="46"/>
      <c r="C164" s="291" t="s">
        <v>1127</v>
      </c>
      <c r="D164" s="40"/>
      <c r="E164" s="40"/>
      <c r="F164" s="40"/>
      <c r="G164" s="40"/>
      <c r="H164" s="46"/>
    </row>
    <row r="165" s="2" customFormat="1" ht="16.8" customHeight="1">
      <c r="A165" s="40"/>
      <c r="B165" s="46"/>
      <c r="C165" s="289" t="s">
        <v>618</v>
      </c>
      <c r="D165" s="289" t="s">
        <v>619</v>
      </c>
      <c r="E165" s="19" t="s">
        <v>236</v>
      </c>
      <c r="F165" s="290">
        <v>106.437</v>
      </c>
      <c r="G165" s="40"/>
      <c r="H165" s="46"/>
    </row>
    <row r="166" s="2" customFormat="1" ht="16.8" customHeight="1">
      <c r="A166" s="40"/>
      <c r="B166" s="46"/>
      <c r="C166" s="285" t="s">
        <v>108</v>
      </c>
      <c r="D166" s="286" t="s">
        <v>585</v>
      </c>
      <c r="E166" s="287" t="s">
        <v>19</v>
      </c>
      <c r="F166" s="288">
        <v>19.777999999999999</v>
      </c>
      <c r="G166" s="40"/>
      <c r="H166" s="46"/>
    </row>
    <row r="167" s="2" customFormat="1" ht="16.8" customHeight="1">
      <c r="A167" s="40"/>
      <c r="B167" s="46"/>
      <c r="C167" s="289" t="s">
        <v>19</v>
      </c>
      <c r="D167" s="289" t="s">
        <v>586</v>
      </c>
      <c r="E167" s="19" t="s">
        <v>19</v>
      </c>
      <c r="F167" s="290">
        <v>19.777999999999999</v>
      </c>
      <c r="G167" s="40"/>
      <c r="H167" s="46"/>
    </row>
    <row r="168" s="2" customFormat="1" ht="16.8" customHeight="1">
      <c r="A168" s="40"/>
      <c r="B168" s="46"/>
      <c r="C168" s="289" t="s">
        <v>19</v>
      </c>
      <c r="D168" s="289" t="s">
        <v>1039</v>
      </c>
      <c r="E168" s="19" t="s">
        <v>19</v>
      </c>
      <c r="F168" s="290">
        <v>19.777999999999999</v>
      </c>
      <c r="G168" s="40"/>
      <c r="H168" s="46"/>
    </row>
    <row r="169" s="2" customFormat="1" ht="16.8" customHeight="1">
      <c r="A169" s="40"/>
      <c r="B169" s="46"/>
      <c r="C169" s="291" t="s">
        <v>1127</v>
      </c>
      <c r="D169" s="40"/>
      <c r="E169" s="40"/>
      <c r="F169" s="40"/>
      <c r="G169" s="40"/>
      <c r="H169" s="46"/>
    </row>
    <row r="170" s="2" customFormat="1" ht="16.8" customHeight="1">
      <c r="A170" s="40"/>
      <c r="B170" s="46"/>
      <c r="C170" s="289" t="s">
        <v>625</v>
      </c>
      <c r="D170" s="289" t="s">
        <v>626</v>
      </c>
      <c r="E170" s="19" t="s">
        <v>236</v>
      </c>
      <c r="F170" s="290">
        <v>19.777999999999999</v>
      </c>
      <c r="G170" s="40"/>
      <c r="H170" s="46"/>
    </row>
    <row r="171" s="2" customFormat="1" ht="16.8" customHeight="1">
      <c r="A171" s="40"/>
      <c r="B171" s="46"/>
      <c r="C171" s="285" t="s">
        <v>111</v>
      </c>
      <c r="D171" s="286" t="s">
        <v>587</v>
      </c>
      <c r="E171" s="287" t="s">
        <v>19</v>
      </c>
      <c r="F171" s="288">
        <v>26.390999999999998</v>
      </c>
      <c r="G171" s="40"/>
      <c r="H171" s="46"/>
    </row>
    <row r="172" s="2" customFormat="1" ht="16.8" customHeight="1">
      <c r="A172" s="40"/>
      <c r="B172" s="46"/>
      <c r="C172" s="289" t="s">
        <v>19</v>
      </c>
      <c r="D172" s="289" t="s">
        <v>588</v>
      </c>
      <c r="E172" s="19" t="s">
        <v>19</v>
      </c>
      <c r="F172" s="290">
        <v>26.390999999999998</v>
      </c>
      <c r="G172" s="40"/>
      <c r="H172" s="46"/>
    </row>
    <row r="173" s="2" customFormat="1" ht="16.8" customHeight="1">
      <c r="A173" s="40"/>
      <c r="B173" s="46"/>
      <c r="C173" s="289" t="s">
        <v>19</v>
      </c>
      <c r="D173" s="289" t="s">
        <v>1039</v>
      </c>
      <c r="E173" s="19" t="s">
        <v>19</v>
      </c>
      <c r="F173" s="290">
        <v>26.390999999999998</v>
      </c>
      <c r="G173" s="40"/>
      <c r="H173" s="46"/>
    </row>
    <row r="174" s="2" customFormat="1" ht="16.8" customHeight="1">
      <c r="A174" s="40"/>
      <c r="B174" s="46"/>
      <c r="C174" s="291" t="s">
        <v>1127</v>
      </c>
      <c r="D174" s="40"/>
      <c r="E174" s="40"/>
      <c r="F174" s="40"/>
      <c r="G174" s="40"/>
      <c r="H174" s="46"/>
    </row>
    <row r="175" s="2" customFormat="1" ht="16.8" customHeight="1">
      <c r="A175" s="40"/>
      <c r="B175" s="46"/>
      <c r="C175" s="289" t="s">
        <v>631</v>
      </c>
      <c r="D175" s="289" t="s">
        <v>632</v>
      </c>
      <c r="E175" s="19" t="s">
        <v>209</v>
      </c>
      <c r="F175" s="290">
        <v>26.390999999999998</v>
      </c>
      <c r="G175" s="40"/>
      <c r="H175" s="46"/>
    </row>
    <row r="176" s="2" customFormat="1" ht="16.8" customHeight="1">
      <c r="A176" s="40"/>
      <c r="B176" s="46"/>
      <c r="C176" s="285" t="s">
        <v>114</v>
      </c>
      <c r="D176" s="286" t="s">
        <v>589</v>
      </c>
      <c r="E176" s="287" t="s">
        <v>19</v>
      </c>
      <c r="F176" s="288">
        <v>23.428999999999998</v>
      </c>
      <c r="G176" s="40"/>
      <c r="H176" s="46"/>
    </row>
    <row r="177" s="2" customFormat="1" ht="16.8" customHeight="1">
      <c r="A177" s="40"/>
      <c r="B177" s="46"/>
      <c r="C177" s="289" t="s">
        <v>19</v>
      </c>
      <c r="D177" s="289" t="s">
        <v>590</v>
      </c>
      <c r="E177" s="19" t="s">
        <v>19</v>
      </c>
      <c r="F177" s="290">
        <v>23.428999999999998</v>
      </c>
      <c r="G177" s="40"/>
      <c r="H177" s="46"/>
    </row>
    <row r="178" s="2" customFormat="1" ht="16.8" customHeight="1">
      <c r="A178" s="40"/>
      <c r="B178" s="46"/>
      <c r="C178" s="289" t="s">
        <v>19</v>
      </c>
      <c r="D178" s="289" t="s">
        <v>1039</v>
      </c>
      <c r="E178" s="19" t="s">
        <v>19</v>
      </c>
      <c r="F178" s="290">
        <v>23.428999999999998</v>
      </c>
      <c r="G178" s="40"/>
      <c r="H178" s="46"/>
    </row>
    <row r="179" s="2" customFormat="1" ht="16.8" customHeight="1">
      <c r="A179" s="40"/>
      <c r="B179" s="46"/>
      <c r="C179" s="291" t="s">
        <v>1127</v>
      </c>
      <c r="D179" s="40"/>
      <c r="E179" s="40"/>
      <c r="F179" s="40"/>
      <c r="G179" s="40"/>
      <c r="H179" s="46"/>
    </row>
    <row r="180" s="2" customFormat="1" ht="16.8" customHeight="1">
      <c r="A180" s="40"/>
      <c r="B180" s="46"/>
      <c r="C180" s="289" t="s">
        <v>649</v>
      </c>
      <c r="D180" s="289" t="s">
        <v>650</v>
      </c>
      <c r="E180" s="19" t="s">
        <v>236</v>
      </c>
      <c r="F180" s="290">
        <v>23.428999999999998</v>
      </c>
      <c r="G180" s="40"/>
      <c r="H180" s="46"/>
    </row>
    <row r="181" s="2" customFormat="1" ht="16.8" customHeight="1">
      <c r="A181" s="40"/>
      <c r="B181" s="46"/>
      <c r="C181" s="285" t="s">
        <v>117</v>
      </c>
      <c r="D181" s="286" t="s">
        <v>591</v>
      </c>
      <c r="E181" s="287" t="s">
        <v>19</v>
      </c>
      <c r="F181" s="288">
        <v>112.687</v>
      </c>
      <c r="G181" s="40"/>
      <c r="H181" s="46"/>
    </row>
    <row r="182" s="2" customFormat="1" ht="16.8" customHeight="1">
      <c r="A182" s="40"/>
      <c r="B182" s="46"/>
      <c r="C182" s="289" t="s">
        <v>19</v>
      </c>
      <c r="D182" s="289" t="s">
        <v>592</v>
      </c>
      <c r="E182" s="19" t="s">
        <v>19</v>
      </c>
      <c r="F182" s="290">
        <v>112.687</v>
      </c>
      <c r="G182" s="40"/>
      <c r="H182" s="46"/>
    </row>
    <row r="183" s="2" customFormat="1" ht="16.8" customHeight="1">
      <c r="A183" s="40"/>
      <c r="B183" s="46"/>
      <c r="C183" s="289" t="s">
        <v>19</v>
      </c>
      <c r="D183" s="289" t="s">
        <v>1039</v>
      </c>
      <c r="E183" s="19" t="s">
        <v>19</v>
      </c>
      <c r="F183" s="290">
        <v>112.687</v>
      </c>
      <c r="G183" s="40"/>
      <c r="H183" s="46"/>
    </row>
    <row r="184" s="2" customFormat="1" ht="16.8" customHeight="1">
      <c r="A184" s="40"/>
      <c r="B184" s="46"/>
      <c r="C184" s="291" t="s">
        <v>1127</v>
      </c>
      <c r="D184" s="40"/>
      <c r="E184" s="40"/>
      <c r="F184" s="40"/>
      <c r="G184" s="40"/>
      <c r="H184" s="46"/>
    </row>
    <row r="185" s="2" customFormat="1" ht="16.8" customHeight="1">
      <c r="A185" s="40"/>
      <c r="B185" s="46"/>
      <c r="C185" s="289" t="s">
        <v>660</v>
      </c>
      <c r="D185" s="289" t="s">
        <v>661</v>
      </c>
      <c r="E185" s="19" t="s">
        <v>209</v>
      </c>
      <c r="F185" s="290">
        <v>112.687</v>
      </c>
      <c r="G185" s="40"/>
      <c r="H185" s="46"/>
    </row>
    <row r="186" s="2" customFormat="1" ht="16.8" customHeight="1">
      <c r="A186" s="40"/>
      <c r="B186" s="46"/>
      <c r="C186" s="285" t="s">
        <v>121</v>
      </c>
      <c r="D186" s="286" t="s">
        <v>593</v>
      </c>
      <c r="E186" s="287" t="s">
        <v>19</v>
      </c>
      <c r="F186" s="288">
        <v>7.4950000000000001</v>
      </c>
      <c r="G186" s="40"/>
      <c r="H186" s="46"/>
    </row>
    <row r="187" s="2" customFormat="1" ht="16.8" customHeight="1">
      <c r="A187" s="40"/>
      <c r="B187" s="46"/>
      <c r="C187" s="289" t="s">
        <v>19</v>
      </c>
      <c r="D187" s="289" t="s">
        <v>594</v>
      </c>
      <c r="E187" s="19" t="s">
        <v>19</v>
      </c>
      <c r="F187" s="290">
        <v>7.4950000000000001</v>
      </c>
      <c r="G187" s="40"/>
      <c r="H187" s="46"/>
    </row>
    <row r="188" s="2" customFormat="1" ht="16.8" customHeight="1">
      <c r="A188" s="40"/>
      <c r="B188" s="46"/>
      <c r="C188" s="289" t="s">
        <v>19</v>
      </c>
      <c r="D188" s="289" t="s">
        <v>1039</v>
      </c>
      <c r="E188" s="19" t="s">
        <v>19</v>
      </c>
      <c r="F188" s="290">
        <v>7.4950000000000001</v>
      </c>
      <c r="G188" s="40"/>
      <c r="H188" s="46"/>
    </row>
    <row r="189" s="2" customFormat="1" ht="16.8" customHeight="1">
      <c r="A189" s="40"/>
      <c r="B189" s="46"/>
      <c r="C189" s="291" t="s">
        <v>1127</v>
      </c>
      <c r="D189" s="40"/>
      <c r="E189" s="40"/>
      <c r="F189" s="40"/>
      <c r="G189" s="40"/>
      <c r="H189" s="46"/>
    </row>
    <row r="190" s="2" customFormat="1" ht="16.8" customHeight="1">
      <c r="A190" s="40"/>
      <c r="B190" s="46"/>
      <c r="C190" s="289" t="s">
        <v>642</v>
      </c>
      <c r="D190" s="289" t="s">
        <v>643</v>
      </c>
      <c r="E190" s="19" t="s">
        <v>236</v>
      </c>
      <c r="F190" s="290">
        <v>7.4950000000000001</v>
      </c>
      <c r="G190" s="40"/>
      <c r="H190" s="46"/>
    </row>
    <row r="191" s="2" customFormat="1" ht="16.8" customHeight="1">
      <c r="A191" s="40"/>
      <c r="B191" s="46"/>
      <c r="C191" s="285" t="s">
        <v>125</v>
      </c>
      <c r="D191" s="286" t="s">
        <v>596</v>
      </c>
      <c r="E191" s="287" t="s">
        <v>19</v>
      </c>
      <c r="F191" s="288">
        <v>10.788</v>
      </c>
      <c r="G191" s="40"/>
      <c r="H191" s="46"/>
    </row>
    <row r="192" s="2" customFormat="1" ht="16.8" customHeight="1">
      <c r="A192" s="40"/>
      <c r="B192" s="46"/>
      <c r="C192" s="289" t="s">
        <v>19</v>
      </c>
      <c r="D192" s="289" t="s">
        <v>597</v>
      </c>
      <c r="E192" s="19" t="s">
        <v>19</v>
      </c>
      <c r="F192" s="290">
        <v>10.788</v>
      </c>
      <c r="G192" s="40"/>
      <c r="H192" s="46"/>
    </row>
    <row r="193" s="2" customFormat="1" ht="16.8" customHeight="1">
      <c r="A193" s="40"/>
      <c r="B193" s="46"/>
      <c r="C193" s="289" t="s">
        <v>19</v>
      </c>
      <c r="D193" s="289" t="s">
        <v>1039</v>
      </c>
      <c r="E193" s="19" t="s">
        <v>19</v>
      </c>
      <c r="F193" s="290">
        <v>10.788</v>
      </c>
      <c r="G193" s="40"/>
      <c r="H193" s="46"/>
    </row>
    <row r="194" s="2" customFormat="1" ht="16.8" customHeight="1">
      <c r="A194" s="40"/>
      <c r="B194" s="46"/>
      <c r="C194" s="291" t="s">
        <v>1127</v>
      </c>
      <c r="D194" s="40"/>
      <c r="E194" s="40"/>
      <c r="F194" s="40"/>
      <c r="G194" s="40"/>
      <c r="H194" s="46"/>
    </row>
    <row r="195" s="2" customFormat="1" ht="16.8" customHeight="1">
      <c r="A195" s="40"/>
      <c r="B195" s="46"/>
      <c r="C195" s="289" t="s">
        <v>670</v>
      </c>
      <c r="D195" s="289" t="s">
        <v>671</v>
      </c>
      <c r="E195" s="19" t="s">
        <v>236</v>
      </c>
      <c r="F195" s="290">
        <v>10.788</v>
      </c>
      <c r="G195" s="40"/>
      <c r="H195" s="46"/>
    </row>
    <row r="196" s="2" customFormat="1" ht="16.8" customHeight="1">
      <c r="A196" s="40"/>
      <c r="B196" s="46"/>
      <c r="C196" s="285" t="s">
        <v>128</v>
      </c>
      <c r="D196" s="286" t="s">
        <v>598</v>
      </c>
      <c r="E196" s="287" t="s">
        <v>19</v>
      </c>
      <c r="F196" s="288">
        <v>33.575000000000003</v>
      </c>
      <c r="G196" s="40"/>
      <c r="H196" s="46"/>
    </row>
    <row r="197" s="2" customFormat="1" ht="16.8" customHeight="1">
      <c r="A197" s="40"/>
      <c r="B197" s="46"/>
      <c r="C197" s="289" t="s">
        <v>19</v>
      </c>
      <c r="D197" s="289" t="s">
        <v>599</v>
      </c>
      <c r="E197" s="19" t="s">
        <v>19</v>
      </c>
      <c r="F197" s="290">
        <v>33.575000000000003</v>
      </c>
      <c r="G197" s="40"/>
      <c r="H197" s="46"/>
    </row>
    <row r="198" s="2" customFormat="1" ht="16.8" customHeight="1">
      <c r="A198" s="40"/>
      <c r="B198" s="46"/>
      <c r="C198" s="289" t="s">
        <v>19</v>
      </c>
      <c r="D198" s="289" t="s">
        <v>1039</v>
      </c>
      <c r="E198" s="19" t="s">
        <v>19</v>
      </c>
      <c r="F198" s="290">
        <v>33.575000000000003</v>
      </c>
      <c r="G198" s="40"/>
      <c r="H198" s="46"/>
    </row>
    <row r="199" s="2" customFormat="1" ht="16.8" customHeight="1">
      <c r="A199" s="40"/>
      <c r="B199" s="46"/>
      <c r="C199" s="291" t="s">
        <v>1127</v>
      </c>
      <c r="D199" s="40"/>
      <c r="E199" s="40"/>
      <c r="F199" s="40"/>
      <c r="G199" s="40"/>
      <c r="H199" s="46"/>
    </row>
    <row r="200" s="2" customFormat="1" ht="16.8" customHeight="1">
      <c r="A200" s="40"/>
      <c r="B200" s="46"/>
      <c r="C200" s="289" t="s">
        <v>676</v>
      </c>
      <c r="D200" s="289" t="s">
        <v>677</v>
      </c>
      <c r="E200" s="19" t="s">
        <v>209</v>
      </c>
      <c r="F200" s="290">
        <v>33.575000000000003</v>
      </c>
      <c r="G200" s="40"/>
      <c r="H200" s="46"/>
    </row>
    <row r="201" s="2" customFormat="1" ht="16.8" customHeight="1">
      <c r="A201" s="40"/>
      <c r="B201" s="46"/>
      <c r="C201" s="285" t="s">
        <v>131</v>
      </c>
      <c r="D201" s="286" t="s">
        <v>600</v>
      </c>
      <c r="E201" s="287" t="s">
        <v>19</v>
      </c>
      <c r="F201" s="288">
        <v>83.754999999999995</v>
      </c>
      <c r="G201" s="40"/>
      <c r="H201" s="46"/>
    </row>
    <row r="202" s="2" customFormat="1" ht="16.8" customHeight="1">
      <c r="A202" s="40"/>
      <c r="B202" s="46"/>
      <c r="C202" s="289" t="s">
        <v>19</v>
      </c>
      <c r="D202" s="289" t="s">
        <v>601</v>
      </c>
      <c r="E202" s="19" t="s">
        <v>19</v>
      </c>
      <c r="F202" s="290">
        <v>83.754999999999995</v>
      </c>
      <c r="G202" s="40"/>
      <c r="H202" s="46"/>
    </row>
    <row r="203" s="2" customFormat="1" ht="16.8" customHeight="1">
      <c r="A203" s="40"/>
      <c r="B203" s="46"/>
      <c r="C203" s="289" t="s">
        <v>19</v>
      </c>
      <c r="D203" s="289" t="s">
        <v>1039</v>
      </c>
      <c r="E203" s="19" t="s">
        <v>19</v>
      </c>
      <c r="F203" s="290">
        <v>83.754999999999995</v>
      </c>
      <c r="G203" s="40"/>
      <c r="H203" s="46"/>
    </row>
    <row r="204" s="2" customFormat="1" ht="16.8" customHeight="1">
      <c r="A204" s="40"/>
      <c r="B204" s="46"/>
      <c r="C204" s="291" t="s">
        <v>1127</v>
      </c>
      <c r="D204" s="40"/>
      <c r="E204" s="40"/>
      <c r="F204" s="40"/>
      <c r="G204" s="40"/>
      <c r="H204" s="46"/>
    </row>
    <row r="205" s="2" customFormat="1" ht="16.8" customHeight="1">
      <c r="A205" s="40"/>
      <c r="B205" s="46"/>
      <c r="C205" s="289" t="s">
        <v>687</v>
      </c>
      <c r="D205" s="289" t="s">
        <v>688</v>
      </c>
      <c r="E205" s="19" t="s">
        <v>222</v>
      </c>
      <c r="F205" s="290">
        <v>83.754999999999995</v>
      </c>
      <c r="G205" s="40"/>
      <c r="H205" s="46"/>
    </row>
    <row r="206" s="2" customFormat="1" ht="16.8" customHeight="1">
      <c r="A206" s="40"/>
      <c r="B206" s="46"/>
      <c r="C206" s="285" t="s">
        <v>602</v>
      </c>
      <c r="D206" s="286" t="s">
        <v>603</v>
      </c>
      <c r="E206" s="287" t="s">
        <v>19</v>
      </c>
      <c r="F206" s="288">
        <v>8.8699999999999992</v>
      </c>
      <c r="G206" s="40"/>
      <c r="H206" s="46"/>
    </row>
    <row r="207" s="2" customFormat="1" ht="16.8" customHeight="1">
      <c r="A207" s="40"/>
      <c r="B207" s="46"/>
      <c r="C207" s="289" t="s">
        <v>19</v>
      </c>
      <c r="D207" s="289" t="s">
        <v>1139</v>
      </c>
      <c r="E207" s="19" t="s">
        <v>19</v>
      </c>
      <c r="F207" s="290">
        <v>8.8699999999999992</v>
      </c>
      <c r="G207" s="40"/>
      <c r="H207" s="46"/>
    </row>
    <row r="208" s="2" customFormat="1" ht="16.8" customHeight="1">
      <c r="A208" s="40"/>
      <c r="B208" s="46"/>
      <c r="C208" s="289" t="s">
        <v>19</v>
      </c>
      <c r="D208" s="289" t="s">
        <v>1039</v>
      </c>
      <c r="E208" s="19" t="s">
        <v>19</v>
      </c>
      <c r="F208" s="290">
        <v>8.8699999999999992</v>
      </c>
      <c r="G208" s="40"/>
      <c r="H208" s="46"/>
    </row>
    <row r="209" s="2" customFormat="1" ht="16.8" customHeight="1">
      <c r="A209" s="40"/>
      <c r="B209" s="46"/>
      <c r="C209" s="291" t="s">
        <v>1127</v>
      </c>
      <c r="D209" s="40"/>
      <c r="E209" s="40"/>
      <c r="F209" s="40"/>
      <c r="G209" s="40"/>
      <c r="H209" s="46"/>
    </row>
    <row r="210" s="2" customFormat="1" ht="16.8" customHeight="1">
      <c r="A210" s="40"/>
      <c r="B210" s="46"/>
      <c r="C210" s="289" t="s">
        <v>708</v>
      </c>
      <c r="D210" s="289" t="s">
        <v>709</v>
      </c>
      <c r="E210" s="19" t="s">
        <v>236</v>
      </c>
      <c r="F210" s="290">
        <v>8.8699999999999992</v>
      </c>
      <c r="G210" s="40"/>
      <c r="H210" s="46"/>
    </row>
    <row r="211" s="2" customFormat="1" ht="16.8" customHeight="1">
      <c r="A211" s="40"/>
      <c r="B211" s="46"/>
      <c r="C211" s="285" t="s">
        <v>134</v>
      </c>
      <c r="D211" s="286" t="s">
        <v>605</v>
      </c>
      <c r="E211" s="287" t="s">
        <v>19</v>
      </c>
      <c r="F211" s="288">
        <v>101.661</v>
      </c>
      <c r="G211" s="40"/>
      <c r="H211" s="46"/>
    </row>
    <row r="212" s="2" customFormat="1" ht="16.8" customHeight="1">
      <c r="A212" s="40"/>
      <c r="B212" s="46"/>
      <c r="C212" s="289" t="s">
        <v>19</v>
      </c>
      <c r="D212" s="289" t="s">
        <v>606</v>
      </c>
      <c r="E212" s="19" t="s">
        <v>19</v>
      </c>
      <c r="F212" s="290">
        <v>101.661</v>
      </c>
      <c r="G212" s="40"/>
      <c r="H212" s="46"/>
    </row>
    <row r="213" s="2" customFormat="1" ht="16.8" customHeight="1">
      <c r="A213" s="40"/>
      <c r="B213" s="46"/>
      <c r="C213" s="289" t="s">
        <v>19</v>
      </c>
      <c r="D213" s="289" t="s">
        <v>1039</v>
      </c>
      <c r="E213" s="19" t="s">
        <v>19</v>
      </c>
      <c r="F213" s="290">
        <v>101.661</v>
      </c>
      <c r="G213" s="40"/>
      <c r="H213" s="46"/>
    </row>
    <row r="214" s="2" customFormat="1" ht="16.8" customHeight="1">
      <c r="A214" s="40"/>
      <c r="B214" s="46"/>
      <c r="C214" s="291" t="s">
        <v>1127</v>
      </c>
      <c r="D214" s="40"/>
      <c r="E214" s="40"/>
      <c r="F214" s="40"/>
      <c r="G214" s="40"/>
      <c r="H214" s="46"/>
    </row>
    <row r="215" s="2" customFormat="1" ht="16.8" customHeight="1">
      <c r="A215" s="40"/>
      <c r="B215" s="46"/>
      <c r="C215" s="289" t="s">
        <v>722</v>
      </c>
      <c r="D215" s="289" t="s">
        <v>723</v>
      </c>
      <c r="E215" s="19" t="s">
        <v>222</v>
      </c>
      <c r="F215" s="290">
        <v>101.661</v>
      </c>
      <c r="G215" s="40"/>
      <c r="H215" s="46"/>
    </row>
    <row r="216" s="2" customFormat="1" ht="16.8" customHeight="1">
      <c r="A216" s="40"/>
      <c r="B216" s="46"/>
      <c r="C216" s="285" t="s">
        <v>607</v>
      </c>
      <c r="D216" s="286" t="s">
        <v>608</v>
      </c>
      <c r="E216" s="287" t="s">
        <v>19</v>
      </c>
      <c r="F216" s="288">
        <v>9.2100000000000009</v>
      </c>
      <c r="G216" s="40"/>
      <c r="H216" s="46"/>
    </row>
    <row r="217" s="2" customFormat="1" ht="16.8" customHeight="1">
      <c r="A217" s="40"/>
      <c r="B217" s="46"/>
      <c r="C217" s="289" t="s">
        <v>19</v>
      </c>
      <c r="D217" s="289" t="s">
        <v>609</v>
      </c>
      <c r="E217" s="19" t="s">
        <v>19</v>
      </c>
      <c r="F217" s="290">
        <v>9.2100000000000009</v>
      </c>
      <c r="G217" s="40"/>
      <c r="H217" s="46"/>
    </row>
    <row r="218" s="2" customFormat="1" ht="16.8" customHeight="1">
      <c r="A218" s="40"/>
      <c r="B218" s="46"/>
      <c r="C218" s="289" t="s">
        <v>19</v>
      </c>
      <c r="D218" s="289" t="s">
        <v>1039</v>
      </c>
      <c r="E218" s="19" t="s">
        <v>19</v>
      </c>
      <c r="F218" s="290">
        <v>9.2100000000000009</v>
      </c>
      <c r="G218" s="40"/>
      <c r="H218" s="46"/>
    </row>
    <row r="219" s="2" customFormat="1" ht="16.8" customHeight="1">
      <c r="A219" s="40"/>
      <c r="B219" s="46"/>
      <c r="C219" s="291" t="s">
        <v>1127</v>
      </c>
      <c r="D219" s="40"/>
      <c r="E219" s="40"/>
      <c r="F219" s="40"/>
      <c r="G219" s="40"/>
      <c r="H219" s="46"/>
    </row>
    <row r="220" s="2" customFormat="1" ht="16.8" customHeight="1">
      <c r="A220" s="40"/>
      <c r="B220" s="46"/>
      <c r="C220" s="289" t="s">
        <v>727</v>
      </c>
      <c r="D220" s="289" t="s">
        <v>728</v>
      </c>
      <c r="E220" s="19" t="s">
        <v>222</v>
      </c>
      <c r="F220" s="290">
        <v>9.2100000000000009</v>
      </c>
      <c r="G220" s="40"/>
      <c r="H220" s="46"/>
    </row>
    <row r="221" s="2" customFormat="1" ht="16.8" customHeight="1">
      <c r="A221" s="40"/>
      <c r="B221" s="46"/>
      <c r="C221" s="285" t="s">
        <v>137</v>
      </c>
      <c r="D221" s="286" t="s">
        <v>610</v>
      </c>
      <c r="E221" s="287" t="s">
        <v>19</v>
      </c>
      <c r="F221" s="288">
        <v>110.871</v>
      </c>
      <c r="G221" s="40"/>
      <c r="H221" s="46"/>
    </row>
    <row r="222" s="2" customFormat="1" ht="16.8" customHeight="1">
      <c r="A222" s="40"/>
      <c r="B222" s="46"/>
      <c r="C222" s="289" t="s">
        <v>19</v>
      </c>
      <c r="D222" s="289" t="s">
        <v>611</v>
      </c>
      <c r="E222" s="19" t="s">
        <v>19</v>
      </c>
      <c r="F222" s="290">
        <v>110.871</v>
      </c>
      <c r="G222" s="40"/>
      <c r="H222" s="46"/>
    </row>
    <row r="223" s="2" customFormat="1" ht="16.8" customHeight="1">
      <c r="A223" s="40"/>
      <c r="B223" s="46"/>
      <c r="C223" s="289" t="s">
        <v>19</v>
      </c>
      <c r="D223" s="289" t="s">
        <v>1039</v>
      </c>
      <c r="E223" s="19" t="s">
        <v>19</v>
      </c>
      <c r="F223" s="290">
        <v>110.871</v>
      </c>
      <c r="G223" s="40"/>
      <c r="H223" s="46"/>
    </row>
    <row r="224" s="2" customFormat="1" ht="16.8" customHeight="1">
      <c r="A224" s="40"/>
      <c r="B224" s="46"/>
      <c r="C224" s="291" t="s">
        <v>1127</v>
      </c>
      <c r="D224" s="40"/>
      <c r="E224" s="40"/>
      <c r="F224" s="40"/>
      <c r="G224" s="40"/>
      <c r="H224" s="46"/>
    </row>
    <row r="225" s="2" customFormat="1" ht="16.8" customHeight="1">
      <c r="A225" s="40"/>
      <c r="B225" s="46"/>
      <c r="C225" s="289" t="s">
        <v>742</v>
      </c>
      <c r="D225" s="289" t="s">
        <v>743</v>
      </c>
      <c r="E225" s="19" t="s">
        <v>222</v>
      </c>
      <c r="F225" s="290">
        <v>110.871</v>
      </c>
      <c r="G225" s="40"/>
      <c r="H225" s="46"/>
    </row>
    <row r="226" s="2" customFormat="1" ht="16.8" customHeight="1">
      <c r="A226" s="40"/>
      <c r="B226" s="46"/>
      <c r="C226" s="285" t="s">
        <v>140</v>
      </c>
      <c r="D226" s="286" t="s">
        <v>612</v>
      </c>
      <c r="E226" s="287" t="s">
        <v>19</v>
      </c>
      <c r="F226" s="288">
        <v>110.871</v>
      </c>
      <c r="G226" s="40"/>
      <c r="H226" s="46"/>
    </row>
    <row r="227" s="2" customFormat="1" ht="16.8" customHeight="1">
      <c r="A227" s="40"/>
      <c r="B227" s="46"/>
      <c r="C227" s="289" t="s">
        <v>19</v>
      </c>
      <c r="D227" s="289" t="s">
        <v>611</v>
      </c>
      <c r="E227" s="19" t="s">
        <v>19</v>
      </c>
      <c r="F227" s="290">
        <v>110.871</v>
      </c>
      <c r="G227" s="40"/>
      <c r="H227" s="46"/>
    </row>
    <row r="228" s="2" customFormat="1" ht="16.8" customHeight="1">
      <c r="A228" s="40"/>
      <c r="B228" s="46"/>
      <c r="C228" s="289" t="s">
        <v>19</v>
      </c>
      <c r="D228" s="289" t="s">
        <v>1039</v>
      </c>
      <c r="E228" s="19" t="s">
        <v>19</v>
      </c>
      <c r="F228" s="290">
        <v>110.871</v>
      </c>
      <c r="G228" s="40"/>
      <c r="H228" s="46"/>
    </row>
    <row r="229" s="2" customFormat="1" ht="16.8" customHeight="1">
      <c r="A229" s="40"/>
      <c r="B229" s="46"/>
      <c r="C229" s="291" t="s">
        <v>1127</v>
      </c>
      <c r="D229" s="40"/>
      <c r="E229" s="40"/>
      <c r="F229" s="40"/>
      <c r="G229" s="40"/>
      <c r="H229" s="46"/>
    </row>
    <row r="230" s="2" customFormat="1" ht="16.8" customHeight="1">
      <c r="A230" s="40"/>
      <c r="B230" s="46"/>
      <c r="C230" s="289" t="s">
        <v>759</v>
      </c>
      <c r="D230" s="289" t="s">
        <v>760</v>
      </c>
      <c r="E230" s="19" t="s">
        <v>222</v>
      </c>
      <c r="F230" s="290">
        <v>110.871</v>
      </c>
      <c r="G230" s="40"/>
      <c r="H230" s="46"/>
    </row>
    <row r="231" s="2" customFormat="1" ht="26.4" customHeight="1">
      <c r="A231" s="40"/>
      <c r="B231" s="46"/>
      <c r="C231" s="284" t="s">
        <v>88</v>
      </c>
      <c r="D231" s="284" t="s">
        <v>89</v>
      </c>
      <c r="E231" s="40"/>
      <c r="F231" s="40"/>
      <c r="G231" s="40"/>
      <c r="H231" s="46"/>
    </row>
    <row r="232" s="2" customFormat="1" ht="16.8" customHeight="1">
      <c r="A232" s="40"/>
      <c r="B232" s="46"/>
      <c r="C232" s="285" t="s">
        <v>100</v>
      </c>
      <c r="D232" s="286" t="s">
        <v>842</v>
      </c>
      <c r="E232" s="287" t="s">
        <v>19</v>
      </c>
      <c r="F232" s="288">
        <v>63.345999999999997</v>
      </c>
      <c r="G232" s="40"/>
      <c r="H232" s="46"/>
    </row>
    <row r="233" s="2" customFormat="1" ht="16.8" customHeight="1">
      <c r="A233" s="40"/>
      <c r="B233" s="46"/>
      <c r="C233" s="289" t="s">
        <v>19</v>
      </c>
      <c r="D233" s="289" t="s">
        <v>843</v>
      </c>
      <c r="E233" s="19" t="s">
        <v>19</v>
      </c>
      <c r="F233" s="290">
        <v>63.345999999999997</v>
      </c>
      <c r="G233" s="40"/>
      <c r="H233" s="46"/>
    </row>
    <row r="234" s="2" customFormat="1" ht="16.8" customHeight="1">
      <c r="A234" s="40"/>
      <c r="B234" s="46"/>
      <c r="C234" s="289" t="s">
        <v>19</v>
      </c>
      <c r="D234" s="289" t="s">
        <v>1039</v>
      </c>
      <c r="E234" s="19" t="s">
        <v>19</v>
      </c>
      <c r="F234" s="290">
        <v>63.345999999999997</v>
      </c>
      <c r="G234" s="40"/>
      <c r="H234" s="46"/>
    </row>
    <row r="235" s="2" customFormat="1" ht="16.8" customHeight="1">
      <c r="A235" s="40"/>
      <c r="B235" s="46"/>
      <c r="C235" s="291" t="s">
        <v>1127</v>
      </c>
      <c r="D235" s="40"/>
      <c r="E235" s="40"/>
      <c r="F235" s="40"/>
      <c r="G235" s="40"/>
      <c r="H235" s="46"/>
    </row>
    <row r="236" s="2" customFormat="1" ht="16.8" customHeight="1">
      <c r="A236" s="40"/>
      <c r="B236" s="46"/>
      <c r="C236" s="289" t="s">
        <v>881</v>
      </c>
      <c r="D236" s="289" t="s">
        <v>882</v>
      </c>
      <c r="E236" s="19" t="s">
        <v>222</v>
      </c>
      <c r="F236" s="290">
        <v>63.345999999999997</v>
      </c>
      <c r="G236" s="40"/>
      <c r="H236" s="46"/>
    </row>
    <row r="237" s="2" customFormat="1" ht="16.8" customHeight="1">
      <c r="A237" s="40"/>
      <c r="B237" s="46"/>
      <c r="C237" s="285" t="s">
        <v>104</v>
      </c>
      <c r="D237" s="286" t="s">
        <v>844</v>
      </c>
      <c r="E237" s="287" t="s">
        <v>19</v>
      </c>
      <c r="F237" s="288">
        <v>63.345999999999997</v>
      </c>
      <c r="G237" s="40"/>
      <c r="H237" s="46"/>
    </row>
    <row r="238" s="2" customFormat="1" ht="16.8" customHeight="1">
      <c r="A238" s="40"/>
      <c r="B238" s="46"/>
      <c r="C238" s="289" t="s">
        <v>19</v>
      </c>
      <c r="D238" s="289" t="s">
        <v>843</v>
      </c>
      <c r="E238" s="19" t="s">
        <v>19</v>
      </c>
      <c r="F238" s="290">
        <v>63.345999999999997</v>
      </c>
      <c r="G238" s="40"/>
      <c r="H238" s="46"/>
    </row>
    <row r="239" s="2" customFormat="1" ht="16.8" customHeight="1">
      <c r="A239" s="40"/>
      <c r="B239" s="46"/>
      <c r="C239" s="289" t="s">
        <v>19</v>
      </c>
      <c r="D239" s="289" t="s">
        <v>1039</v>
      </c>
      <c r="E239" s="19" t="s">
        <v>19</v>
      </c>
      <c r="F239" s="290">
        <v>63.345999999999997</v>
      </c>
      <c r="G239" s="40"/>
      <c r="H239" s="46"/>
    </row>
    <row r="240" s="2" customFormat="1" ht="16.8" customHeight="1">
      <c r="A240" s="40"/>
      <c r="B240" s="46"/>
      <c r="C240" s="291" t="s">
        <v>1127</v>
      </c>
      <c r="D240" s="40"/>
      <c r="E240" s="40"/>
      <c r="F240" s="40"/>
      <c r="G240" s="40"/>
      <c r="H240" s="46"/>
    </row>
    <row r="241" s="2" customFormat="1" ht="16.8" customHeight="1">
      <c r="A241" s="40"/>
      <c r="B241" s="46"/>
      <c r="C241" s="289" t="s">
        <v>908</v>
      </c>
      <c r="D241" s="289" t="s">
        <v>909</v>
      </c>
      <c r="E241" s="19" t="s">
        <v>222</v>
      </c>
      <c r="F241" s="290">
        <v>63.345999999999997</v>
      </c>
      <c r="G241" s="40"/>
      <c r="H241" s="46"/>
    </row>
    <row r="242" s="2" customFormat="1" ht="16.8" customHeight="1">
      <c r="A242" s="40"/>
      <c r="B242" s="46"/>
      <c r="C242" s="285" t="s">
        <v>108</v>
      </c>
      <c r="D242" s="286" t="s">
        <v>845</v>
      </c>
      <c r="E242" s="287" t="s">
        <v>19</v>
      </c>
      <c r="F242" s="288">
        <v>63.345999999999997</v>
      </c>
      <c r="G242" s="40"/>
      <c r="H242" s="46"/>
    </row>
    <row r="243" s="2" customFormat="1" ht="16.8" customHeight="1">
      <c r="A243" s="40"/>
      <c r="B243" s="46"/>
      <c r="C243" s="289" t="s">
        <v>19</v>
      </c>
      <c r="D243" s="289" t="s">
        <v>843</v>
      </c>
      <c r="E243" s="19" t="s">
        <v>19</v>
      </c>
      <c r="F243" s="290">
        <v>63.345999999999997</v>
      </c>
      <c r="G243" s="40"/>
      <c r="H243" s="46"/>
    </row>
    <row r="244" s="2" customFormat="1" ht="16.8" customHeight="1">
      <c r="A244" s="40"/>
      <c r="B244" s="46"/>
      <c r="C244" s="289" t="s">
        <v>19</v>
      </c>
      <c r="D244" s="289" t="s">
        <v>1039</v>
      </c>
      <c r="E244" s="19" t="s">
        <v>19</v>
      </c>
      <c r="F244" s="290">
        <v>63.345999999999997</v>
      </c>
      <c r="G244" s="40"/>
      <c r="H244" s="46"/>
    </row>
    <row r="245" s="2" customFormat="1" ht="16.8" customHeight="1">
      <c r="A245" s="40"/>
      <c r="B245" s="46"/>
      <c r="C245" s="291" t="s">
        <v>1127</v>
      </c>
      <c r="D245" s="40"/>
      <c r="E245" s="40"/>
      <c r="F245" s="40"/>
      <c r="G245" s="40"/>
      <c r="H245" s="46"/>
    </row>
    <row r="246" s="2" customFormat="1" ht="16.8" customHeight="1">
      <c r="A246" s="40"/>
      <c r="B246" s="46"/>
      <c r="C246" s="289" t="s">
        <v>912</v>
      </c>
      <c r="D246" s="289" t="s">
        <v>913</v>
      </c>
      <c r="E246" s="19" t="s">
        <v>222</v>
      </c>
      <c r="F246" s="290">
        <v>63.345999999999997</v>
      </c>
      <c r="G246" s="40"/>
      <c r="H246" s="46"/>
    </row>
    <row r="247" s="2" customFormat="1" ht="16.8" customHeight="1">
      <c r="A247" s="40"/>
      <c r="B247" s="46"/>
      <c r="C247" s="285" t="s">
        <v>111</v>
      </c>
      <c r="D247" s="286" t="s">
        <v>846</v>
      </c>
      <c r="E247" s="287" t="s">
        <v>19</v>
      </c>
      <c r="F247" s="288">
        <v>65.879999999999995</v>
      </c>
      <c r="G247" s="40"/>
      <c r="H247" s="46"/>
    </row>
    <row r="248" s="2" customFormat="1" ht="16.8" customHeight="1">
      <c r="A248" s="40"/>
      <c r="B248" s="46"/>
      <c r="C248" s="289" t="s">
        <v>19</v>
      </c>
      <c r="D248" s="289" t="s">
        <v>1140</v>
      </c>
      <c r="E248" s="19" t="s">
        <v>19</v>
      </c>
      <c r="F248" s="290">
        <v>65.879999999999995</v>
      </c>
      <c r="G248" s="40"/>
      <c r="H248" s="46"/>
    </row>
    <row r="249" s="2" customFormat="1" ht="16.8" customHeight="1">
      <c r="A249" s="40"/>
      <c r="B249" s="46"/>
      <c r="C249" s="289" t="s">
        <v>19</v>
      </c>
      <c r="D249" s="289" t="s">
        <v>1039</v>
      </c>
      <c r="E249" s="19" t="s">
        <v>19</v>
      </c>
      <c r="F249" s="290">
        <v>65.879999999999995</v>
      </c>
      <c r="G249" s="40"/>
      <c r="H249" s="46"/>
    </row>
    <row r="250" s="2" customFormat="1" ht="16.8" customHeight="1">
      <c r="A250" s="40"/>
      <c r="B250" s="46"/>
      <c r="C250" s="291" t="s">
        <v>1127</v>
      </c>
      <c r="D250" s="40"/>
      <c r="E250" s="40"/>
      <c r="F250" s="40"/>
      <c r="G250" s="40"/>
      <c r="H250" s="46"/>
    </row>
    <row r="251" s="2" customFormat="1" ht="16.8" customHeight="1">
      <c r="A251" s="40"/>
      <c r="B251" s="46"/>
      <c r="C251" s="289" t="s">
        <v>854</v>
      </c>
      <c r="D251" s="289" t="s">
        <v>855</v>
      </c>
      <c r="E251" s="19" t="s">
        <v>236</v>
      </c>
      <c r="F251" s="290">
        <v>65.879999999999995</v>
      </c>
      <c r="G251" s="40"/>
      <c r="H251" s="46"/>
    </row>
    <row r="252" s="2" customFormat="1" ht="16.8" customHeight="1">
      <c r="A252" s="40"/>
      <c r="B252" s="46"/>
      <c r="C252" s="289" t="s">
        <v>863</v>
      </c>
      <c r="D252" s="289" t="s">
        <v>864</v>
      </c>
      <c r="E252" s="19" t="s">
        <v>236</v>
      </c>
      <c r="F252" s="290">
        <v>45.609000000000002</v>
      </c>
      <c r="G252" s="40"/>
      <c r="H252" s="46"/>
    </row>
    <row r="253" s="2" customFormat="1" ht="16.8" customHeight="1">
      <c r="A253" s="40"/>
      <c r="B253" s="46"/>
      <c r="C253" s="289" t="s">
        <v>642</v>
      </c>
      <c r="D253" s="289" t="s">
        <v>643</v>
      </c>
      <c r="E253" s="19" t="s">
        <v>236</v>
      </c>
      <c r="F253" s="290">
        <v>45.609000000000002</v>
      </c>
      <c r="G253" s="40"/>
      <c r="H253" s="46"/>
    </row>
    <row r="254" s="2" customFormat="1" ht="16.8" customHeight="1">
      <c r="A254" s="40"/>
      <c r="B254" s="46"/>
      <c r="C254" s="285" t="s">
        <v>114</v>
      </c>
      <c r="D254" s="286" t="s">
        <v>848</v>
      </c>
      <c r="E254" s="287" t="s">
        <v>19</v>
      </c>
      <c r="F254" s="288">
        <v>15.202999999999999</v>
      </c>
      <c r="G254" s="40"/>
      <c r="H254" s="46"/>
    </row>
    <row r="255" s="2" customFormat="1" ht="16.8" customHeight="1">
      <c r="A255" s="40"/>
      <c r="B255" s="46"/>
      <c r="C255" s="289" t="s">
        <v>19</v>
      </c>
      <c r="D255" s="289" t="s">
        <v>849</v>
      </c>
      <c r="E255" s="19" t="s">
        <v>19</v>
      </c>
      <c r="F255" s="290">
        <v>15.202999999999999</v>
      </c>
      <c r="G255" s="40"/>
      <c r="H255" s="46"/>
    </row>
    <row r="256" s="2" customFormat="1" ht="16.8" customHeight="1">
      <c r="A256" s="40"/>
      <c r="B256" s="46"/>
      <c r="C256" s="289" t="s">
        <v>19</v>
      </c>
      <c r="D256" s="289" t="s">
        <v>1039</v>
      </c>
      <c r="E256" s="19" t="s">
        <v>19</v>
      </c>
      <c r="F256" s="290">
        <v>15.202999999999999</v>
      </c>
      <c r="G256" s="40"/>
      <c r="H256" s="46"/>
    </row>
    <row r="257" s="2" customFormat="1" ht="16.8" customHeight="1">
      <c r="A257" s="40"/>
      <c r="B257" s="46"/>
      <c r="C257" s="291" t="s">
        <v>1127</v>
      </c>
      <c r="D257" s="40"/>
      <c r="E257" s="40"/>
      <c r="F257" s="40"/>
      <c r="G257" s="40"/>
      <c r="H257" s="46"/>
    </row>
    <row r="258" s="2" customFormat="1" ht="16.8" customHeight="1">
      <c r="A258" s="40"/>
      <c r="B258" s="46"/>
      <c r="C258" s="289" t="s">
        <v>863</v>
      </c>
      <c r="D258" s="289" t="s">
        <v>864</v>
      </c>
      <c r="E258" s="19" t="s">
        <v>236</v>
      </c>
      <c r="F258" s="290">
        <v>45.609000000000002</v>
      </c>
      <c r="G258" s="40"/>
      <c r="H258" s="46"/>
    </row>
    <row r="259" s="2" customFormat="1" ht="16.8" customHeight="1">
      <c r="A259" s="40"/>
      <c r="B259" s="46"/>
      <c r="C259" s="289" t="s">
        <v>642</v>
      </c>
      <c r="D259" s="289" t="s">
        <v>643</v>
      </c>
      <c r="E259" s="19" t="s">
        <v>236</v>
      </c>
      <c r="F259" s="290">
        <v>45.609000000000002</v>
      </c>
      <c r="G259" s="40"/>
      <c r="H259" s="46"/>
    </row>
    <row r="260" s="2" customFormat="1" ht="16.8" customHeight="1">
      <c r="A260" s="40"/>
      <c r="B260" s="46"/>
      <c r="C260" s="289" t="s">
        <v>869</v>
      </c>
      <c r="D260" s="289" t="s">
        <v>870</v>
      </c>
      <c r="E260" s="19" t="s">
        <v>236</v>
      </c>
      <c r="F260" s="290">
        <v>15.202999999999999</v>
      </c>
      <c r="G260" s="40"/>
      <c r="H260" s="46"/>
    </row>
    <row r="261" s="2" customFormat="1" ht="16.8" customHeight="1">
      <c r="A261" s="40"/>
      <c r="B261" s="46"/>
      <c r="C261" s="289" t="s">
        <v>552</v>
      </c>
      <c r="D261" s="289" t="s">
        <v>553</v>
      </c>
      <c r="E261" s="19" t="s">
        <v>266</v>
      </c>
      <c r="F261" s="290">
        <v>34.460999999999999</v>
      </c>
      <c r="G261" s="40"/>
      <c r="H261" s="46"/>
    </row>
    <row r="262" s="2" customFormat="1" ht="16.8" customHeight="1">
      <c r="A262" s="40"/>
      <c r="B262" s="46"/>
      <c r="C262" s="285" t="s">
        <v>117</v>
      </c>
      <c r="D262" s="286" t="s">
        <v>850</v>
      </c>
      <c r="E262" s="287" t="s">
        <v>19</v>
      </c>
      <c r="F262" s="288">
        <v>5.0679999999999996</v>
      </c>
      <c r="G262" s="40"/>
      <c r="H262" s="46"/>
    </row>
    <row r="263" s="2" customFormat="1" ht="16.8" customHeight="1">
      <c r="A263" s="40"/>
      <c r="B263" s="46"/>
      <c r="C263" s="289" t="s">
        <v>19</v>
      </c>
      <c r="D263" s="289" t="s">
        <v>851</v>
      </c>
      <c r="E263" s="19" t="s">
        <v>19</v>
      </c>
      <c r="F263" s="290">
        <v>5.0679999999999996</v>
      </c>
      <c r="G263" s="40"/>
      <c r="H263" s="46"/>
    </row>
    <row r="264" s="2" customFormat="1" ht="16.8" customHeight="1">
      <c r="A264" s="40"/>
      <c r="B264" s="46"/>
      <c r="C264" s="289" t="s">
        <v>19</v>
      </c>
      <c r="D264" s="289" t="s">
        <v>1039</v>
      </c>
      <c r="E264" s="19" t="s">
        <v>19</v>
      </c>
      <c r="F264" s="290">
        <v>5.0679999999999996</v>
      </c>
      <c r="G264" s="40"/>
      <c r="H264" s="46"/>
    </row>
    <row r="265" s="2" customFormat="1" ht="16.8" customHeight="1">
      <c r="A265" s="40"/>
      <c r="B265" s="46"/>
      <c r="C265" s="291" t="s">
        <v>1127</v>
      </c>
      <c r="D265" s="40"/>
      <c r="E265" s="40"/>
      <c r="F265" s="40"/>
      <c r="G265" s="40"/>
      <c r="H265" s="46"/>
    </row>
    <row r="266" s="2" customFormat="1" ht="16.8" customHeight="1">
      <c r="A266" s="40"/>
      <c r="B266" s="46"/>
      <c r="C266" s="289" t="s">
        <v>863</v>
      </c>
      <c r="D266" s="289" t="s">
        <v>864</v>
      </c>
      <c r="E266" s="19" t="s">
        <v>236</v>
      </c>
      <c r="F266" s="290">
        <v>45.609000000000002</v>
      </c>
      <c r="G266" s="40"/>
      <c r="H266" s="46"/>
    </row>
    <row r="267" s="2" customFormat="1" ht="16.8" customHeight="1">
      <c r="A267" s="40"/>
      <c r="B267" s="46"/>
      <c r="C267" s="289" t="s">
        <v>642</v>
      </c>
      <c r="D267" s="289" t="s">
        <v>643</v>
      </c>
      <c r="E267" s="19" t="s">
        <v>236</v>
      </c>
      <c r="F267" s="290">
        <v>45.609000000000002</v>
      </c>
      <c r="G267" s="40"/>
      <c r="H267" s="46"/>
    </row>
    <row r="268" s="2" customFormat="1" ht="16.8" customHeight="1">
      <c r="A268" s="40"/>
      <c r="B268" s="46"/>
      <c r="C268" s="289" t="s">
        <v>708</v>
      </c>
      <c r="D268" s="289" t="s">
        <v>709</v>
      </c>
      <c r="E268" s="19" t="s">
        <v>236</v>
      </c>
      <c r="F268" s="290">
        <v>5.0679999999999996</v>
      </c>
      <c r="G268" s="40"/>
      <c r="H268" s="46"/>
    </row>
    <row r="269" s="2" customFormat="1" ht="16.8" customHeight="1">
      <c r="A269" s="40"/>
      <c r="B269" s="46"/>
      <c r="C269" s="289" t="s">
        <v>552</v>
      </c>
      <c r="D269" s="289" t="s">
        <v>553</v>
      </c>
      <c r="E269" s="19" t="s">
        <v>266</v>
      </c>
      <c r="F269" s="290">
        <v>34.460999999999999</v>
      </c>
      <c r="G269" s="40"/>
      <c r="H269" s="46"/>
    </row>
    <row r="270" s="2" customFormat="1" ht="26.4" customHeight="1">
      <c r="A270" s="40"/>
      <c r="B270" s="46"/>
      <c r="C270" s="284" t="s">
        <v>91</v>
      </c>
      <c r="D270" s="284" t="s">
        <v>92</v>
      </c>
      <c r="E270" s="40"/>
      <c r="F270" s="40"/>
      <c r="G270" s="40"/>
      <c r="H270" s="46"/>
    </row>
    <row r="271" s="2" customFormat="1" ht="16.8" customHeight="1">
      <c r="A271" s="40"/>
      <c r="B271" s="46"/>
      <c r="C271" s="285" t="s">
        <v>100</v>
      </c>
      <c r="D271" s="286" t="s">
        <v>934</v>
      </c>
      <c r="E271" s="287" t="s">
        <v>19</v>
      </c>
      <c r="F271" s="288">
        <v>39.372</v>
      </c>
      <c r="G271" s="40"/>
      <c r="H271" s="46"/>
    </row>
    <row r="272" s="2" customFormat="1" ht="16.8" customHeight="1">
      <c r="A272" s="40"/>
      <c r="B272" s="46"/>
      <c r="C272" s="289" t="s">
        <v>19</v>
      </c>
      <c r="D272" s="289" t="s">
        <v>935</v>
      </c>
      <c r="E272" s="19" t="s">
        <v>19</v>
      </c>
      <c r="F272" s="290">
        <v>39.372</v>
      </c>
      <c r="G272" s="40"/>
      <c r="H272" s="46"/>
    </row>
    <row r="273" s="2" customFormat="1" ht="16.8" customHeight="1">
      <c r="A273" s="40"/>
      <c r="B273" s="46"/>
      <c r="C273" s="289" t="s">
        <v>19</v>
      </c>
      <c r="D273" s="289" t="s">
        <v>1039</v>
      </c>
      <c r="E273" s="19" t="s">
        <v>19</v>
      </c>
      <c r="F273" s="290">
        <v>39.372</v>
      </c>
      <c r="G273" s="40"/>
      <c r="H273" s="46"/>
    </row>
    <row r="274" s="2" customFormat="1" ht="16.8" customHeight="1">
      <c r="A274" s="40"/>
      <c r="B274" s="46"/>
      <c r="C274" s="291" t="s">
        <v>1127</v>
      </c>
      <c r="D274" s="40"/>
      <c r="E274" s="40"/>
      <c r="F274" s="40"/>
      <c r="G274" s="40"/>
      <c r="H274" s="46"/>
    </row>
    <row r="275" s="2" customFormat="1" ht="16.8" customHeight="1">
      <c r="A275" s="40"/>
      <c r="B275" s="46"/>
      <c r="C275" s="289" t="s">
        <v>938</v>
      </c>
      <c r="D275" s="289" t="s">
        <v>939</v>
      </c>
      <c r="E275" s="19" t="s">
        <v>236</v>
      </c>
      <c r="F275" s="290">
        <v>39.372</v>
      </c>
      <c r="G275" s="40"/>
      <c r="H275" s="46"/>
    </row>
    <row r="276" s="2" customFormat="1" ht="7.44" customHeight="1">
      <c r="A276" s="40"/>
      <c r="B276" s="159"/>
      <c r="C276" s="160"/>
      <c r="D276" s="160"/>
      <c r="E276" s="160"/>
      <c r="F276" s="160"/>
      <c r="G276" s="160"/>
      <c r="H276" s="46"/>
    </row>
    <row r="277" s="2" customFormat="1">
      <c r="A277" s="40"/>
      <c r="B277" s="40"/>
      <c r="C277" s="40"/>
      <c r="D277" s="40"/>
      <c r="E277" s="40"/>
      <c r="F277" s="40"/>
      <c r="G277" s="40"/>
      <c r="H277" s="40"/>
    </row>
  </sheetData>
  <sheetProtection sheet="1" formatColumns="0" formatRows="0" objects="1" scenarios="1" spinCount="100000" saltValue="+eHNDA2VQ43FAounYEyepQmf5w3E7LjavGatQIzx2/aubwtcCVAVK3UlzYIiY8GZ+1i10+qmsis7KlpozRJruw==" hashValue="62cN3/Mo9/mkUpDCbfUgNztb8PHfpdES2SLS7LJtv08Objd3yRz/nUVKOi1eZzHJix2XmJgqOAYDxpEzWNGTkA==" algorithmName="SHA-512" password="CA9C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2" customWidth="1"/>
    <col min="2" max="2" width="1.667969" style="292" customWidth="1"/>
    <col min="3" max="4" width="5" style="292" customWidth="1"/>
    <col min="5" max="5" width="11.66016" style="292" customWidth="1"/>
    <col min="6" max="6" width="9.160156" style="292" customWidth="1"/>
    <col min="7" max="7" width="5" style="292" customWidth="1"/>
    <col min="8" max="8" width="77.83203" style="292" customWidth="1"/>
    <col min="9" max="10" width="20" style="292" customWidth="1"/>
    <col min="11" max="11" width="1.667969" style="292" customWidth="1"/>
  </cols>
  <sheetData>
    <row r="1" s="1" customFormat="1" ht="37.5" customHeight="1"/>
    <row r="2" s="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="16" customFormat="1" ht="45" customHeight="1">
      <c r="B3" s="296"/>
      <c r="C3" s="297" t="s">
        <v>1141</v>
      </c>
      <c r="D3" s="297"/>
      <c r="E3" s="297"/>
      <c r="F3" s="297"/>
      <c r="G3" s="297"/>
      <c r="H3" s="297"/>
      <c r="I3" s="297"/>
      <c r="J3" s="297"/>
      <c r="K3" s="298"/>
    </row>
    <row r="4" s="1" customFormat="1" ht="25.5" customHeight="1">
      <c r="B4" s="299"/>
      <c r="C4" s="300" t="s">
        <v>1142</v>
      </c>
      <c r="D4" s="300"/>
      <c r="E4" s="300"/>
      <c r="F4" s="300"/>
      <c r="G4" s="300"/>
      <c r="H4" s="300"/>
      <c r="I4" s="300"/>
      <c r="J4" s="300"/>
      <c r="K4" s="301"/>
    </row>
    <row r="5" s="1" customFormat="1" ht="5.25" customHeight="1">
      <c r="B5" s="299"/>
      <c r="C5" s="302"/>
      <c r="D5" s="302"/>
      <c r="E5" s="302"/>
      <c r="F5" s="302"/>
      <c r="G5" s="302"/>
      <c r="H5" s="302"/>
      <c r="I5" s="302"/>
      <c r="J5" s="302"/>
      <c r="K5" s="301"/>
    </row>
    <row r="6" s="1" customFormat="1" ht="15" customHeight="1">
      <c r="B6" s="299"/>
      <c r="C6" s="303" t="s">
        <v>1143</v>
      </c>
      <c r="D6" s="303"/>
      <c r="E6" s="303"/>
      <c r="F6" s="303"/>
      <c r="G6" s="303"/>
      <c r="H6" s="303"/>
      <c r="I6" s="303"/>
      <c r="J6" s="303"/>
      <c r="K6" s="301"/>
    </row>
    <row r="7" s="1" customFormat="1" ht="15" customHeight="1">
      <c r="B7" s="304"/>
      <c r="C7" s="303" t="s">
        <v>1144</v>
      </c>
      <c r="D7" s="303"/>
      <c r="E7" s="303"/>
      <c r="F7" s="303"/>
      <c r="G7" s="303"/>
      <c r="H7" s="303"/>
      <c r="I7" s="303"/>
      <c r="J7" s="303"/>
      <c r="K7" s="301"/>
    </row>
    <row r="8" s="1" customFormat="1" ht="12.75" customHeight="1">
      <c r="B8" s="304"/>
      <c r="C8" s="303"/>
      <c r="D8" s="303"/>
      <c r="E8" s="303"/>
      <c r="F8" s="303"/>
      <c r="G8" s="303"/>
      <c r="H8" s="303"/>
      <c r="I8" s="303"/>
      <c r="J8" s="303"/>
      <c r="K8" s="301"/>
    </row>
    <row r="9" s="1" customFormat="1" ht="15" customHeight="1">
      <c r="B9" s="304"/>
      <c r="C9" s="303" t="s">
        <v>1145</v>
      </c>
      <c r="D9" s="303"/>
      <c r="E9" s="303"/>
      <c r="F9" s="303"/>
      <c r="G9" s="303"/>
      <c r="H9" s="303"/>
      <c r="I9" s="303"/>
      <c r="J9" s="303"/>
      <c r="K9" s="301"/>
    </row>
    <row r="10" s="1" customFormat="1" ht="15" customHeight="1">
      <c r="B10" s="304"/>
      <c r="C10" s="303"/>
      <c r="D10" s="303" t="s">
        <v>1146</v>
      </c>
      <c r="E10" s="303"/>
      <c r="F10" s="303"/>
      <c r="G10" s="303"/>
      <c r="H10" s="303"/>
      <c r="I10" s="303"/>
      <c r="J10" s="303"/>
      <c r="K10" s="301"/>
    </row>
    <row r="11" s="1" customFormat="1" ht="15" customHeight="1">
      <c r="B11" s="304"/>
      <c r="C11" s="305"/>
      <c r="D11" s="303" t="s">
        <v>1147</v>
      </c>
      <c r="E11" s="303"/>
      <c r="F11" s="303"/>
      <c r="G11" s="303"/>
      <c r="H11" s="303"/>
      <c r="I11" s="303"/>
      <c r="J11" s="303"/>
      <c r="K11" s="301"/>
    </row>
    <row r="12" s="1" customFormat="1" ht="15" customHeight="1">
      <c r="B12" s="304"/>
      <c r="C12" s="305"/>
      <c r="D12" s="303"/>
      <c r="E12" s="303"/>
      <c r="F12" s="303"/>
      <c r="G12" s="303"/>
      <c r="H12" s="303"/>
      <c r="I12" s="303"/>
      <c r="J12" s="303"/>
      <c r="K12" s="301"/>
    </row>
    <row r="13" s="1" customFormat="1" ht="15" customHeight="1">
      <c r="B13" s="304"/>
      <c r="C13" s="305"/>
      <c r="D13" s="306" t="s">
        <v>1148</v>
      </c>
      <c r="E13" s="303"/>
      <c r="F13" s="303"/>
      <c r="G13" s="303"/>
      <c r="H13" s="303"/>
      <c r="I13" s="303"/>
      <c r="J13" s="303"/>
      <c r="K13" s="301"/>
    </row>
    <row r="14" s="1" customFormat="1" ht="12.75" customHeight="1">
      <c r="B14" s="304"/>
      <c r="C14" s="305"/>
      <c r="D14" s="305"/>
      <c r="E14" s="305"/>
      <c r="F14" s="305"/>
      <c r="G14" s="305"/>
      <c r="H14" s="305"/>
      <c r="I14" s="305"/>
      <c r="J14" s="305"/>
      <c r="K14" s="301"/>
    </row>
    <row r="15" s="1" customFormat="1" ht="15" customHeight="1">
      <c r="B15" s="304"/>
      <c r="C15" s="305"/>
      <c r="D15" s="303" t="s">
        <v>1149</v>
      </c>
      <c r="E15" s="303"/>
      <c r="F15" s="303"/>
      <c r="G15" s="303"/>
      <c r="H15" s="303"/>
      <c r="I15" s="303"/>
      <c r="J15" s="303"/>
      <c r="K15" s="301"/>
    </row>
    <row r="16" s="1" customFormat="1" ht="15" customHeight="1">
      <c r="B16" s="304"/>
      <c r="C16" s="305"/>
      <c r="D16" s="303" t="s">
        <v>1150</v>
      </c>
      <c r="E16" s="303"/>
      <c r="F16" s="303"/>
      <c r="G16" s="303"/>
      <c r="H16" s="303"/>
      <c r="I16" s="303"/>
      <c r="J16" s="303"/>
      <c r="K16" s="301"/>
    </row>
    <row r="17" s="1" customFormat="1" ht="15" customHeight="1">
      <c r="B17" s="304"/>
      <c r="C17" s="305"/>
      <c r="D17" s="303" t="s">
        <v>1151</v>
      </c>
      <c r="E17" s="303"/>
      <c r="F17" s="303"/>
      <c r="G17" s="303"/>
      <c r="H17" s="303"/>
      <c r="I17" s="303"/>
      <c r="J17" s="303"/>
      <c r="K17" s="301"/>
    </row>
    <row r="18" s="1" customFormat="1" ht="15" customHeight="1">
      <c r="B18" s="304"/>
      <c r="C18" s="305"/>
      <c r="D18" s="305"/>
      <c r="E18" s="307" t="s">
        <v>81</v>
      </c>
      <c r="F18" s="303" t="s">
        <v>1152</v>
      </c>
      <c r="G18" s="303"/>
      <c r="H18" s="303"/>
      <c r="I18" s="303"/>
      <c r="J18" s="303"/>
      <c r="K18" s="301"/>
    </row>
    <row r="19" s="1" customFormat="1" ht="15" customHeight="1">
      <c r="B19" s="304"/>
      <c r="C19" s="305"/>
      <c r="D19" s="305"/>
      <c r="E19" s="307" t="s">
        <v>1153</v>
      </c>
      <c r="F19" s="303" t="s">
        <v>1154</v>
      </c>
      <c r="G19" s="303"/>
      <c r="H19" s="303"/>
      <c r="I19" s="303"/>
      <c r="J19" s="303"/>
      <c r="K19" s="301"/>
    </row>
    <row r="20" s="1" customFormat="1" ht="15" customHeight="1">
      <c r="B20" s="304"/>
      <c r="C20" s="305"/>
      <c r="D20" s="305"/>
      <c r="E20" s="307" t="s">
        <v>1155</v>
      </c>
      <c r="F20" s="303" t="s">
        <v>1156</v>
      </c>
      <c r="G20" s="303"/>
      <c r="H20" s="303"/>
      <c r="I20" s="303"/>
      <c r="J20" s="303"/>
      <c r="K20" s="301"/>
    </row>
    <row r="21" s="1" customFormat="1" ht="15" customHeight="1">
      <c r="B21" s="304"/>
      <c r="C21" s="305"/>
      <c r="D21" s="305"/>
      <c r="E21" s="307" t="s">
        <v>97</v>
      </c>
      <c r="F21" s="303" t="s">
        <v>98</v>
      </c>
      <c r="G21" s="303"/>
      <c r="H21" s="303"/>
      <c r="I21" s="303"/>
      <c r="J21" s="303"/>
      <c r="K21" s="301"/>
    </row>
    <row r="22" s="1" customFormat="1" ht="15" customHeight="1">
      <c r="B22" s="304"/>
      <c r="C22" s="305"/>
      <c r="D22" s="305"/>
      <c r="E22" s="307" t="s">
        <v>1157</v>
      </c>
      <c r="F22" s="303" t="s">
        <v>1158</v>
      </c>
      <c r="G22" s="303"/>
      <c r="H22" s="303"/>
      <c r="I22" s="303"/>
      <c r="J22" s="303"/>
      <c r="K22" s="301"/>
    </row>
    <row r="23" s="1" customFormat="1" ht="15" customHeight="1">
      <c r="B23" s="304"/>
      <c r="C23" s="305"/>
      <c r="D23" s="305"/>
      <c r="E23" s="307" t="s">
        <v>1159</v>
      </c>
      <c r="F23" s="303" t="s">
        <v>1160</v>
      </c>
      <c r="G23" s="303"/>
      <c r="H23" s="303"/>
      <c r="I23" s="303"/>
      <c r="J23" s="303"/>
      <c r="K23" s="301"/>
    </row>
    <row r="24" s="1" customFormat="1" ht="12.75" customHeight="1">
      <c r="B24" s="304"/>
      <c r="C24" s="305"/>
      <c r="D24" s="305"/>
      <c r="E24" s="305"/>
      <c r="F24" s="305"/>
      <c r="G24" s="305"/>
      <c r="H24" s="305"/>
      <c r="I24" s="305"/>
      <c r="J24" s="305"/>
      <c r="K24" s="301"/>
    </row>
    <row r="25" s="1" customFormat="1" ht="15" customHeight="1">
      <c r="B25" s="304"/>
      <c r="C25" s="303" t="s">
        <v>1161</v>
      </c>
      <c r="D25" s="303"/>
      <c r="E25" s="303"/>
      <c r="F25" s="303"/>
      <c r="G25" s="303"/>
      <c r="H25" s="303"/>
      <c r="I25" s="303"/>
      <c r="J25" s="303"/>
      <c r="K25" s="301"/>
    </row>
    <row r="26" s="1" customFormat="1" ht="15" customHeight="1">
      <c r="B26" s="304"/>
      <c r="C26" s="303" t="s">
        <v>1162</v>
      </c>
      <c r="D26" s="303"/>
      <c r="E26" s="303"/>
      <c r="F26" s="303"/>
      <c r="G26" s="303"/>
      <c r="H26" s="303"/>
      <c r="I26" s="303"/>
      <c r="J26" s="303"/>
      <c r="K26" s="301"/>
    </row>
    <row r="27" s="1" customFormat="1" ht="15" customHeight="1">
      <c r="B27" s="304"/>
      <c r="C27" s="303"/>
      <c r="D27" s="303" t="s">
        <v>1163</v>
      </c>
      <c r="E27" s="303"/>
      <c r="F27" s="303"/>
      <c r="G27" s="303"/>
      <c r="H27" s="303"/>
      <c r="I27" s="303"/>
      <c r="J27" s="303"/>
      <c r="K27" s="301"/>
    </row>
    <row r="28" s="1" customFormat="1" ht="15" customHeight="1">
      <c r="B28" s="304"/>
      <c r="C28" s="305"/>
      <c r="D28" s="303" t="s">
        <v>1164</v>
      </c>
      <c r="E28" s="303"/>
      <c r="F28" s="303"/>
      <c r="G28" s="303"/>
      <c r="H28" s="303"/>
      <c r="I28" s="303"/>
      <c r="J28" s="303"/>
      <c r="K28" s="301"/>
    </row>
    <row r="29" s="1" customFormat="1" ht="12.75" customHeight="1">
      <c r="B29" s="304"/>
      <c r="C29" s="305"/>
      <c r="D29" s="305"/>
      <c r="E29" s="305"/>
      <c r="F29" s="305"/>
      <c r="G29" s="305"/>
      <c r="H29" s="305"/>
      <c r="I29" s="305"/>
      <c r="J29" s="305"/>
      <c r="K29" s="301"/>
    </row>
    <row r="30" s="1" customFormat="1" ht="15" customHeight="1">
      <c r="B30" s="304"/>
      <c r="C30" s="305"/>
      <c r="D30" s="303" t="s">
        <v>1165</v>
      </c>
      <c r="E30" s="303"/>
      <c r="F30" s="303"/>
      <c r="G30" s="303"/>
      <c r="H30" s="303"/>
      <c r="I30" s="303"/>
      <c r="J30" s="303"/>
      <c r="K30" s="301"/>
    </row>
    <row r="31" s="1" customFormat="1" ht="15" customHeight="1">
      <c r="B31" s="304"/>
      <c r="C31" s="305"/>
      <c r="D31" s="303" t="s">
        <v>1166</v>
      </c>
      <c r="E31" s="303"/>
      <c r="F31" s="303"/>
      <c r="G31" s="303"/>
      <c r="H31" s="303"/>
      <c r="I31" s="303"/>
      <c r="J31" s="303"/>
      <c r="K31" s="301"/>
    </row>
    <row r="32" s="1" customFormat="1" ht="12.75" customHeight="1">
      <c r="B32" s="304"/>
      <c r="C32" s="305"/>
      <c r="D32" s="305"/>
      <c r="E32" s="305"/>
      <c r="F32" s="305"/>
      <c r="G32" s="305"/>
      <c r="H32" s="305"/>
      <c r="I32" s="305"/>
      <c r="J32" s="305"/>
      <c r="K32" s="301"/>
    </row>
    <row r="33" s="1" customFormat="1" ht="15" customHeight="1">
      <c r="B33" s="304"/>
      <c r="C33" s="305"/>
      <c r="D33" s="303" t="s">
        <v>1167</v>
      </c>
      <c r="E33" s="303"/>
      <c r="F33" s="303"/>
      <c r="G33" s="303"/>
      <c r="H33" s="303"/>
      <c r="I33" s="303"/>
      <c r="J33" s="303"/>
      <c r="K33" s="301"/>
    </row>
    <row r="34" s="1" customFormat="1" ht="15" customHeight="1">
      <c r="B34" s="304"/>
      <c r="C34" s="305"/>
      <c r="D34" s="303" t="s">
        <v>1168</v>
      </c>
      <c r="E34" s="303"/>
      <c r="F34" s="303"/>
      <c r="G34" s="303"/>
      <c r="H34" s="303"/>
      <c r="I34" s="303"/>
      <c r="J34" s="303"/>
      <c r="K34" s="301"/>
    </row>
    <row r="35" s="1" customFormat="1" ht="15" customHeight="1">
      <c r="B35" s="304"/>
      <c r="C35" s="305"/>
      <c r="D35" s="303" t="s">
        <v>1169</v>
      </c>
      <c r="E35" s="303"/>
      <c r="F35" s="303"/>
      <c r="G35" s="303"/>
      <c r="H35" s="303"/>
      <c r="I35" s="303"/>
      <c r="J35" s="303"/>
      <c r="K35" s="301"/>
    </row>
    <row r="36" s="1" customFormat="1" ht="15" customHeight="1">
      <c r="B36" s="304"/>
      <c r="C36" s="305"/>
      <c r="D36" s="303"/>
      <c r="E36" s="306" t="s">
        <v>190</v>
      </c>
      <c r="F36" s="303"/>
      <c r="G36" s="303" t="s">
        <v>1170</v>
      </c>
      <c r="H36" s="303"/>
      <c r="I36" s="303"/>
      <c r="J36" s="303"/>
      <c r="K36" s="301"/>
    </row>
    <row r="37" s="1" customFormat="1" ht="30.75" customHeight="1">
      <c r="B37" s="304"/>
      <c r="C37" s="305"/>
      <c r="D37" s="303"/>
      <c r="E37" s="306" t="s">
        <v>1171</v>
      </c>
      <c r="F37" s="303"/>
      <c r="G37" s="303" t="s">
        <v>1172</v>
      </c>
      <c r="H37" s="303"/>
      <c r="I37" s="303"/>
      <c r="J37" s="303"/>
      <c r="K37" s="301"/>
    </row>
    <row r="38" s="1" customFormat="1" ht="15" customHeight="1">
      <c r="B38" s="304"/>
      <c r="C38" s="305"/>
      <c r="D38" s="303"/>
      <c r="E38" s="306" t="s">
        <v>55</v>
      </c>
      <c r="F38" s="303"/>
      <c r="G38" s="303" t="s">
        <v>1173</v>
      </c>
      <c r="H38" s="303"/>
      <c r="I38" s="303"/>
      <c r="J38" s="303"/>
      <c r="K38" s="301"/>
    </row>
    <row r="39" s="1" customFormat="1" ht="15" customHeight="1">
      <c r="B39" s="304"/>
      <c r="C39" s="305"/>
      <c r="D39" s="303"/>
      <c r="E39" s="306" t="s">
        <v>56</v>
      </c>
      <c r="F39" s="303"/>
      <c r="G39" s="303" t="s">
        <v>1174</v>
      </c>
      <c r="H39" s="303"/>
      <c r="I39" s="303"/>
      <c r="J39" s="303"/>
      <c r="K39" s="301"/>
    </row>
    <row r="40" s="1" customFormat="1" ht="15" customHeight="1">
      <c r="B40" s="304"/>
      <c r="C40" s="305"/>
      <c r="D40" s="303"/>
      <c r="E40" s="306" t="s">
        <v>191</v>
      </c>
      <c r="F40" s="303"/>
      <c r="G40" s="303" t="s">
        <v>1175</v>
      </c>
      <c r="H40" s="303"/>
      <c r="I40" s="303"/>
      <c r="J40" s="303"/>
      <c r="K40" s="301"/>
    </row>
    <row r="41" s="1" customFormat="1" ht="15" customHeight="1">
      <c r="B41" s="304"/>
      <c r="C41" s="305"/>
      <c r="D41" s="303"/>
      <c r="E41" s="306" t="s">
        <v>192</v>
      </c>
      <c r="F41" s="303"/>
      <c r="G41" s="303" t="s">
        <v>1176</v>
      </c>
      <c r="H41" s="303"/>
      <c r="I41" s="303"/>
      <c r="J41" s="303"/>
      <c r="K41" s="301"/>
    </row>
    <row r="42" s="1" customFormat="1" ht="15" customHeight="1">
      <c r="B42" s="304"/>
      <c r="C42" s="305"/>
      <c r="D42" s="303"/>
      <c r="E42" s="306" t="s">
        <v>1177</v>
      </c>
      <c r="F42" s="303"/>
      <c r="G42" s="303" t="s">
        <v>1178</v>
      </c>
      <c r="H42" s="303"/>
      <c r="I42" s="303"/>
      <c r="J42" s="303"/>
      <c r="K42" s="301"/>
    </row>
    <row r="43" s="1" customFormat="1" ht="15" customHeight="1">
      <c r="B43" s="304"/>
      <c r="C43" s="305"/>
      <c r="D43" s="303"/>
      <c r="E43" s="306"/>
      <c r="F43" s="303"/>
      <c r="G43" s="303" t="s">
        <v>1179</v>
      </c>
      <c r="H43" s="303"/>
      <c r="I43" s="303"/>
      <c r="J43" s="303"/>
      <c r="K43" s="301"/>
    </row>
    <row r="44" s="1" customFormat="1" ht="15" customHeight="1">
      <c r="B44" s="304"/>
      <c r="C44" s="305"/>
      <c r="D44" s="303"/>
      <c r="E44" s="306" t="s">
        <v>1180</v>
      </c>
      <c r="F44" s="303"/>
      <c r="G44" s="303" t="s">
        <v>1181</v>
      </c>
      <c r="H44" s="303"/>
      <c r="I44" s="303"/>
      <c r="J44" s="303"/>
      <c r="K44" s="301"/>
    </row>
    <row r="45" s="1" customFormat="1" ht="15" customHeight="1">
      <c r="B45" s="304"/>
      <c r="C45" s="305"/>
      <c r="D45" s="303"/>
      <c r="E45" s="306" t="s">
        <v>194</v>
      </c>
      <c r="F45" s="303"/>
      <c r="G45" s="303" t="s">
        <v>1182</v>
      </c>
      <c r="H45" s="303"/>
      <c r="I45" s="303"/>
      <c r="J45" s="303"/>
      <c r="K45" s="301"/>
    </row>
    <row r="46" s="1" customFormat="1" ht="12.75" customHeight="1">
      <c r="B46" s="304"/>
      <c r="C46" s="305"/>
      <c r="D46" s="303"/>
      <c r="E46" s="303"/>
      <c r="F46" s="303"/>
      <c r="G46" s="303"/>
      <c r="H46" s="303"/>
      <c r="I46" s="303"/>
      <c r="J46" s="303"/>
      <c r="K46" s="301"/>
    </row>
    <row r="47" s="1" customFormat="1" ht="15" customHeight="1">
      <c r="B47" s="304"/>
      <c r="C47" s="305"/>
      <c r="D47" s="303" t="s">
        <v>1183</v>
      </c>
      <c r="E47" s="303"/>
      <c r="F47" s="303"/>
      <c r="G47" s="303"/>
      <c r="H47" s="303"/>
      <c r="I47" s="303"/>
      <c r="J47" s="303"/>
      <c r="K47" s="301"/>
    </row>
    <row r="48" s="1" customFormat="1" ht="15" customHeight="1">
      <c r="B48" s="304"/>
      <c r="C48" s="305"/>
      <c r="D48" s="305"/>
      <c r="E48" s="303" t="s">
        <v>1184</v>
      </c>
      <c r="F48" s="303"/>
      <c r="G48" s="303"/>
      <c r="H48" s="303"/>
      <c r="I48" s="303"/>
      <c r="J48" s="303"/>
      <c r="K48" s="301"/>
    </row>
    <row r="49" s="1" customFormat="1" ht="15" customHeight="1">
      <c r="B49" s="304"/>
      <c r="C49" s="305"/>
      <c r="D49" s="305"/>
      <c r="E49" s="303" t="s">
        <v>1185</v>
      </c>
      <c r="F49" s="303"/>
      <c r="G49" s="303"/>
      <c r="H49" s="303"/>
      <c r="I49" s="303"/>
      <c r="J49" s="303"/>
      <c r="K49" s="301"/>
    </row>
    <row r="50" s="1" customFormat="1" ht="15" customHeight="1">
      <c r="B50" s="304"/>
      <c r="C50" s="305"/>
      <c r="D50" s="305"/>
      <c r="E50" s="303" t="s">
        <v>1186</v>
      </c>
      <c r="F50" s="303"/>
      <c r="G50" s="303"/>
      <c r="H50" s="303"/>
      <c r="I50" s="303"/>
      <c r="J50" s="303"/>
      <c r="K50" s="301"/>
    </row>
    <row r="51" s="1" customFormat="1" ht="15" customHeight="1">
      <c r="B51" s="304"/>
      <c r="C51" s="305"/>
      <c r="D51" s="303" t="s">
        <v>1187</v>
      </c>
      <c r="E51" s="303"/>
      <c r="F51" s="303"/>
      <c r="G51" s="303"/>
      <c r="H51" s="303"/>
      <c r="I51" s="303"/>
      <c r="J51" s="303"/>
      <c r="K51" s="301"/>
    </row>
    <row r="52" s="1" customFormat="1" ht="25.5" customHeight="1">
      <c r="B52" s="299"/>
      <c r="C52" s="300" t="s">
        <v>1188</v>
      </c>
      <c r="D52" s="300"/>
      <c r="E52" s="300"/>
      <c r="F52" s="300"/>
      <c r="G52" s="300"/>
      <c r="H52" s="300"/>
      <c r="I52" s="300"/>
      <c r="J52" s="300"/>
      <c r="K52" s="301"/>
    </row>
    <row r="53" s="1" customFormat="1" ht="5.25" customHeight="1">
      <c r="B53" s="299"/>
      <c r="C53" s="302"/>
      <c r="D53" s="302"/>
      <c r="E53" s="302"/>
      <c r="F53" s="302"/>
      <c r="G53" s="302"/>
      <c r="H53" s="302"/>
      <c r="I53" s="302"/>
      <c r="J53" s="302"/>
      <c r="K53" s="301"/>
    </row>
    <row r="54" s="1" customFormat="1" ht="15" customHeight="1">
      <c r="B54" s="299"/>
      <c r="C54" s="303" t="s">
        <v>1189</v>
      </c>
      <c r="D54" s="303"/>
      <c r="E54" s="303"/>
      <c r="F54" s="303"/>
      <c r="G54" s="303"/>
      <c r="H54" s="303"/>
      <c r="I54" s="303"/>
      <c r="J54" s="303"/>
      <c r="K54" s="301"/>
    </row>
    <row r="55" s="1" customFormat="1" ht="15" customHeight="1">
      <c r="B55" s="299"/>
      <c r="C55" s="303" t="s">
        <v>1190</v>
      </c>
      <c r="D55" s="303"/>
      <c r="E55" s="303"/>
      <c r="F55" s="303"/>
      <c r="G55" s="303"/>
      <c r="H55" s="303"/>
      <c r="I55" s="303"/>
      <c r="J55" s="303"/>
      <c r="K55" s="301"/>
    </row>
    <row r="56" s="1" customFormat="1" ht="12.75" customHeight="1">
      <c r="B56" s="299"/>
      <c r="C56" s="303"/>
      <c r="D56" s="303"/>
      <c r="E56" s="303"/>
      <c r="F56" s="303"/>
      <c r="G56" s="303"/>
      <c r="H56" s="303"/>
      <c r="I56" s="303"/>
      <c r="J56" s="303"/>
      <c r="K56" s="301"/>
    </row>
    <row r="57" s="1" customFormat="1" ht="15" customHeight="1">
      <c r="B57" s="299"/>
      <c r="C57" s="303" t="s">
        <v>1191</v>
      </c>
      <c r="D57" s="303"/>
      <c r="E57" s="303"/>
      <c r="F57" s="303"/>
      <c r="G57" s="303"/>
      <c r="H57" s="303"/>
      <c r="I57" s="303"/>
      <c r="J57" s="303"/>
      <c r="K57" s="301"/>
    </row>
    <row r="58" s="1" customFormat="1" ht="15" customHeight="1">
      <c r="B58" s="299"/>
      <c r="C58" s="305"/>
      <c r="D58" s="303" t="s">
        <v>1192</v>
      </c>
      <c r="E58" s="303"/>
      <c r="F58" s="303"/>
      <c r="G58" s="303"/>
      <c r="H58" s="303"/>
      <c r="I58" s="303"/>
      <c r="J58" s="303"/>
      <c r="K58" s="301"/>
    </row>
    <row r="59" s="1" customFormat="1" ht="15" customHeight="1">
      <c r="B59" s="299"/>
      <c r="C59" s="305"/>
      <c r="D59" s="303" t="s">
        <v>1193</v>
      </c>
      <c r="E59" s="303"/>
      <c r="F59" s="303"/>
      <c r="G59" s="303"/>
      <c r="H59" s="303"/>
      <c r="I59" s="303"/>
      <c r="J59" s="303"/>
      <c r="K59" s="301"/>
    </row>
    <row r="60" s="1" customFormat="1" ht="15" customHeight="1">
      <c r="B60" s="299"/>
      <c r="C60" s="305"/>
      <c r="D60" s="303" t="s">
        <v>1194</v>
      </c>
      <c r="E60" s="303"/>
      <c r="F60" s="303"/>
      <c r="G60" s="303"/>
      <c r="H60" s="303"/>
      <c r="I60" s="303"/>
      <c r="J60" s="303"/>
      <c r="K60" s="301"/>
    </row>
    <row r="61" s="1" customFormat="1" ht="15" customHeight="1">
      <c r="B61" s="299"/>
      <c r="C61" s="305"/>
      <c r="D61" s="303" t="s">
        <v>1195</v>
      </c>
      <c r="E61" s="303"/>
      <c r="F61" s="303"/>
      <c r="G61" s="303"/>
      <c r="H61" s="303"/>
      <c r="I61" s="303"/>
      <c r="J61" s="303"/>
      <c r="K61" s="301"/>
    </row>
    <row r="62" s="1" customFormat="1" ht="15" customHeight="1">
      <c r="B62" s="299"/>
      <c r="C62" s="305"/>
      <c r="D62" s="308" t="s">
        <v>1196</v>
      </c>
      <c r="E62" s="308"/>
      <c r="F62" s="308"/>
      <c r="G62" s="308"/>
      <c r="H62" s="308"/>
      <c r="I62" s="308"/>
      <c r="J62" s="308"/>
      <c r="K62" s="301"/>
    </row>
    <row r="63" s="1" customFormat="1" ht="15" customHeight="1">
      <c r="B63" s="299"/>
      <c r="C63" s="305"/>
      <c r="D63" s="303" t="s">
        <v>1197</v>
      </c>
      <c r="E63" s="303"/>
      <c r="F63" s="303"/>
      <c r="G63" s="303"/>
      <c r="H63" s="303"/>
      <c r="I63" s="303"/>
      <c r="J63" s="303"/>
      <c r="K63" s="301"/>
    </row>
    <row r="64" s="1" customFormat="1" ht="12.75" customHeight="1">
      <c r="B64" s="299"/>
      <c r="C64" s="305"/>
      <c r="D64" s="305"/>
      <c r="E64" s="309"/>
      <c r="F64" s="305"/>
      <c r="G64" s="305"/>
      <c r="H64" s="305"/>
      <c r="I64" s="305"/>
      <c r="J64" s="305"/>
      <c r="K64" s="301"/>
    </row>
    <row r="65" s="1" customFormat="1" ht="15" customHeight="1">
      <c r="B65" s="299"/>
      <c r="C65" s="305"/>
      <c r="D65" s="303" t="s">
        <v>1198</v>
      </c>
      <c r="E65" s="303"/>
      <c r="F65" s="303"/>
      <c r="G65" s="303"/>
      <c r="H65" s="303"/>
      <c r="I65" s="303"/>
      <c r="J65" s="303"/>
      <c r="K65" s="301"/>
    </row>
    <row r="66" s="1" customFormat="1" ht="15" customHeight="1">
      <c r="B66" s="299"/>
      <c r="C66" s="305"/>
      <c r="D66" s="308" t="s">
        <v>1199</v>
      </c>
      <c r="E66" s="308"/>
      <c r="F66" s="308"/>
      <c r="G66" s="308"/>
      <c r="H66" s="308"/>
      <c r="I66" s="308"/>
      <c r="J66" s="308"/>
      <c r="K66" s="301"/>
    </row>
    <row r="67" s="1" customFormat="1" ht="15" customHeight="1">
      <c r="B67" s="299"/>
      <c r="C67" s="305"/>
      <c r="D67" s="303" t="s">
        <v>1200</v>
      </c>
      <c r="E67" s="303"/>
      <c r="F67" s="303"/>
      <c r="G67" s="303"/>
      <c r="H67" s="303"/>
      <c r="I67" s="303"/>
      <c r="J67" s="303"/>
      <c r="K67" s="301"/>
    </row>
    <row r="68" s="1" customFormat="1" ht="15" customHeight="1">
      <c r="B68" s="299"/>
      <c r="C68" s="305"/>
      <c r="D68" s="303" t="s">
        <v>1201</v>
      </c>
      <c r="E68" s="303"/>
      <c r="F68" s="303"/>
      <c r="G68" s="303"/>
      <c r="H68" s="303"/>
      <c r="I68" s="303"/>
      <c r="J68" s="303"/>
      <c r="K68" s="301"/>
    </row>
    <row r="69" s="1" customFormat="1" ht="15" customHeight="1">
      <c r="B69" s="299"/>
      <c r="C69" s="305"/>
      <c r="D69" s="303" t="s">
        <v>1202</v>
      </c>
      <c r="E69" s="303"/>
      <c r="F69" s="303"/>
      <c r="G69" s="303"/>
      <c r="H69" s="303"/>
      <c r="I69" s="303"/>
      <c r="J69" s="303"/>
      <c r="K69" s="301"/>
    </row>
    <row r="70" s="1" customFormat="1" ht="15" customHeight="1">
      <c r="B70" s="299"/>
      <c r="C70" s="305"/>
      <c r="D70" s="303" t="s">
        <v>1203</v>
      </c>
      <c r="E70" s="303"/>
      <c r="F70" s="303"/>
      <c r="G70" s="303"/>
      <c r="H70" s="303"/>
      <c r="I70" s="303"/>
      <c r="J70" s="303"/>
      <c r="K70" s="301"/>
    </row>
    <row r="71" s="1" customFormat="1" ht="12.75" customHeight="1">
      <c r="B71" s="310"/>
      <c r="C71" s="311"/>
      <c r="D71" s="311"/>
      <c r="E71" s="311"/>
      <c r="F71" s="311"/>
      <c r="G71" s="311"/>
      <c r="H71" s="311"/>
      <c r="I71" s="311"/>
      <c r="J71" s="311"/>
      <c r="K71" s="312"/>
    </row>
    <row r="72" s="1" customFormat="1" ht="18.75" customHeight="1">
      <c r="B72" s="313"/>
      <c r="C72" s="313"/>
      <c r="D72" s="313"/>
      <c r="E72" s="313"/>
      <c r="F72" s="313"/>
      <c r="G72" s="313"/>
      <c r="H72" s="313"/>
      <c r="I72" s="313"/>
      <c r="J72" s="313"/>
      <c r="K72" s="314"/>
    </row>
    <row r="73" s="1" customFormat="1" ht="18.75" customHeight="1">
      <c r="B73" s="314"/>
      <c r="C73" s="314"/>
      <c r="D73" s="314"/>
      <c r="E73" s="314"/>
      <c r="F73" s="314"/>
      <c r="G73" s="314"/>
      <c r="H73" s="314"/>
      <c r="I73" s="314"/>
      <c r="J73" s="314"/>
      <c r="K73" s="314"/>
    </row>
    <row r="74" s="1" customFormat="1" ht="7.5" customHeight="1">
      <c r="B74" s="315"/>
      <c r="C74" s="316"/>
      <c r="D74" s="316"/>
      <c r="E74" s="316"/>
      <c r="F74" s="316"/>
      <c r="G74" s="316"/>
      <c r="H74" s="316"/>
      <c r="I74" s="316"/>
      <c r="J74" s="316"/>
      <c r="K74" s="317"/>
    </row>
    <row r="75" s="1" customFormat="1" ht="45" customHeight="1">
      <c r="B75" s="318"/>
      <c r="C75" s="319" t="s">
        <v>1204</v>
      </c>
      <c r="D75" s="319"/>
      <c r="E75" s="319"/>
      <c r="F75" s="319"/>
      <c r="G75" s="319"/>
      <c r="H75" s="319"/>
      <c r="I75" s="319"/>
      <c r="J75" s="319"/>
      <c r="K75" s="320"/>
    </row>
    <row r="76" s="1" customFormat="1" ht="17.25" customHeight="1">
      <c r="B76" s="318"/>
      <c r="C76" s="321" t="s">
        <v>1205</v>
      </c>
      <c r="D76" s="321"/>
      <c r="E76" s="321"/>
      <c r="F76" s="321" t="s">
        <v>1206</v>
      </c>
      <c r="G76" s="322"/>
      <c r="H76" s="321" t="s">
        <v>56</v>
      </c>
      <c r="I76" s="321" t="s">
        <v>59</v>
      </c>
      <c r="J76" s="321" t="s">
        <v>1207</v>
      </c>
      <c r="K76" s="320"/>
    </row>
    <row r="77" s="1" customFormat="1" ht="17.25" customHeight="1">
      <c r="B77" s="318"/>
      <c r="C77" s="323" t="s">
        <v>1208</v>
      </c>
      <c r="D77" s="323"/>
      <c r="E77" s="323"/>
      <c r="F77" s="324" t="s">
        <v>1209</v>
      </c>
      <c r="G77" s="325"/>
      <c r="H77" s="323"/>
      <c r="I77" s="323"/>
      <c r="J77" s="323" t="s">
        <v>1210</v>
      </c>
      <c r="K77" s="320"/>
    </row>
    <row r="78" s="1" customFormat="1" ht="5.25" customHeight="1">
      <c r="B78" s="318"/>
      <c r="C78" s="326"/>
      <c r="D78" s="326"/>
      <c r="E78" s="326"/>
      <c r="F78" s="326"/>
      <c r="G78" s="327"/>
      <c r="H78" s="326"/>
      <c r="I78" s="326"/>
      <c r="J78" s="326"/>
      <c r="K78" s="320"/>
    </row>
    <row r="79" s="1" customFormat="1" ht="15" customHeight="1">
      <c r="B79" s="318"/>
      <c r="C79" s="306" t="s">
        <v>55</v>
      </c>
      <c r="D79" s="328"/>
      <c r="E79" s="328"/>
      <c r="F79" s="329" t="s">
        <v>1211</v>
      </c>
      <c r="G79" s="330"/>
      <c r="H79" s="306" t="s">
        <v>1212</v>
      </c>
      <c r="I79" s="306" t="s">
        <v>1213</v>
      </c>
      <c r="J79" s="306">
        <v>20</v>
      </c>
      <c r="K79" s="320"/>
    </row>
    <row r="80" s="1" customFormat="1" ht="15" customHeight="1">
      <c r="B80" s="318"/>
      <c r="C80" s="306" t="s">
        <v>1214</v>
      </c>
      <c r="D80" s="306"/>
      <c r="E80" s="306"/>
      <c r="F80" s="329" t="s">
        <v>1211</v>
      </c>
      <c r="G80" s="330"/>
      <c r="H80" s="306" t="s">
        <v>1215</v>
      </c>
      <c r="I80" s="306" t="s">
        <v>1213</v>
      </c>
      <c r="J80" s="306">
        <v>120</v>
      </c>
      <c r="K80" s="320"/>
    </row>
    <row r="81" s="1" customFormat="1" ht="15" customHeight="1">
      <c r="B81" s="331"/>
      <c r="C81" s="306" t="s">
        <v>1216</v>
      </c>
      <c r="D81" s="306"/>
      <c r="E81" s="306"/>
      <c r="F81" s="329" t="s">
        <v>1217</v>
      </c>
      <c r="G81" s="330"/>
      <c r="H81" s="306" t="s">
        <v>1218</v>
      </c>
      <c r="I81" s="306" t="s">
        <v>1213</v>
      </c>
      <c r="J81" s="306">
        <v>50</v>
      </c>
      <c r="K81" s="320"/>
    </row>
    <row r="82" s="1" customFormat="1" ht="15" customHeight="1">
      <c r="B82" s="331"/>
      <c r="C82" s="306" t="s">
        <v>1219</v>
      </c>
      <c r="D82" s="306"/>
      <c r="E82" s="306"/>
      <c r="F82" s="329" t="s">
        <v>1211</v>
      </c>
      <c r="G82" s="330"/>
      <c r="H82" s="306" t="s">
        <v>1220</v>
      </c>
      <c r="I82" s="306" t="s">
        <v>1221</v>
      </c>
      <c r="J82" s="306"/>
      <c r="K82" s="320"/>
    </row>
    <row r="83" s="1" customFormat="1" ht="15" customHeight="1">
      <c r="B83" s="331"/>
      <c r="C83" s="332" t="s">
        <v>1222</v>
      </c>
      <c r="D83" s="332"/>
      <c r="E83" s="332"/>
      <c r="F83" s="333" t="s">
        <v>1217</v>
      </c>
      <c r="G83" s="332"/>
      <c r="H83" s="332" t="s">
        <v>1223</v>
      </c>
      <c r="I83" s="332" t="s">
        <v>1213</v>
      </c>
      <c r="J83" s="332">
        <v>15</v>
      </c>
      <c r="K83" s="320"/>
    </row>
    <row r="84" s="1" customFormat="1" ht="15" customHeight="1">
      <c r="B84" s="331"/>
      <c r="C84" s="332" t="s">
        <v>1224</v>
      </c>
      <c r="D84" s="332"/>
      <c r="E84" s="332"/>
      <c r="F84" s="333" t="s">
        <v>1217</v>
      </c>
      <c r="G84" s="332"/>
      <c r="H84" s="332" t="s">
        <v>1225</v>
      </c>
      <c r="I84" s="332" t="s">
        <v>1213</v>
      </c>
      <c r="J84" s="332">
        <v>15</v>
      </c>
      <c r="K84" s="320"/>
    </row>
    <row r="85" s="1" customFormat="1" ht="15" customHeight="1">
      <c r="B85" s="331"/>
      <c r="C85" s="332" t="s">
        <v>1226</v>
      </c>
      <c r="D85" s="332"/>
      <c r="E85" s="332"/>
      <c r="F85" s="333" t="s">
        <v>1217</v>
      </c>
      <c r="G85" s="332"/>
      <c r="H85" s="332" t="s">
        <v>1227</v>
      </c>
      <c r="I85" s="332" t="s">
        <v>1213</v>
      </c>
      <c r="J85" s="332">
        <v>20</v>
      </c>
      <c r="K85" s="320"/>
    </row>
    <row r="86" s="1" customFormat="1" ht="15" customHeight="1">
      <c r="B86" s="331"/>
      <c r="C86" s="332" t="s">
        <v>1228</v>
      </c>
      <c r="D86" s="332"/>
      <c r="E86" s="332"/>
      <c r="F86" s="333" t="s">
        <v>1217</v>
      </c>
      <c r="G86" s="332"/>
      <c r="H86" s="332" t="s">
        <v>1229</v>
      </c>
      <c r="I86" s="332" t="s">
        <v>1213</v>
      </c>
      <c r="J86" s="332">
        <v>20</v>
      </c>
      <c r="K86" s="320"/>
    </row>
    <row r="87" s="1" customFormat="1" ht="15" customHeight="1">
      <c r="B87" s="331"/>
      <c r="C87" s="306" t="s">
        <v>1230</v>
      </c>
      <c r="D87" s="306"/>
      <c r="E87" s="306"/>
      <c r="F87" s="329" t="s">
        <v>1217</v>
      </c>
      <c r="G87" s="330"/>
      <c r="H87" s="306" t="s">
        <v>1231</v>
      </c>
      <c r="I87" s="306" t="s">
        <v>1213</v>
      </c>
      <c r="J87" s="306">
        <v>50</v>
      </c>
      <c r="K87" s="320"/>
    </row>
    <row r="88" s="1" customFormat="1" ht="15" customHeight="1">
      <c r="B88" s="331"/>
      <c r="C88" s="306" t="s">
        <v>1232</v>
      </c>
      <c r="D88" s="306"/>
      <c r="E88" s="306"/>
      <c r="F88" s="329" t="s">
        <v>1217</v>
      </c>
      <c r="G88" s="330"/>
      <c r="H88" s="306" t="s">
        <v>1233</v>
      </c>
      <c r="I88" s="306" t="s">
        <v>1213</v>
      </c>
      <c r="J88" s="306">
        <v>20</v>
      </c>
      <c r="K88" s="320"/>
    </row>
    <row r="89" s="1" customFormat="1" ht="15" customHeight="1">
      <c r="B89" s="331"/>
      <c r="C89" s="306" t="s">
        <v>1234</v>
      </c>
      <c r="D89" s="306"/>
      <c r="E89" s="306"/>
      <c r="F89" s="329" t="s">
        <v>1217</v>
      </c>
      <c r="G89" s="330"/>
      <c r="H89" s="306" t="s">
        <v>1235</v>
      </c>
      <c r="I89" s="306" t="s">
        <v>1213</v>
      </c>
      <c r="J89" s="306">
        <v>20</v>
      </c>
      <c r="K89" s="320"/>
    </row>
    <row r="90" s="1" customFormat="1" ht="15" customHeight="1">
      <c r="B90" s="331"/>
      <c r="C90" s="306" t="s">
        <v>1236</v>
      </c>
      <c r="D90" s="306"/>
      <c r="E90" s="306"/>
      <c r="F90" s="329" t="s">
        <v>1217</v>
      </c>
      <c r="G90" s="330"/>
      <c r="H90" s="306" t="s">
        <v>1237</v>
      </c>
      <c r="I90" s="306" t="s">
        <v>1213</v>
      </c>
      <c r="J90" s="306">
        <v>50</v>
      </c>
      <c r="K90" s="320"/>
    </row>
    <row r="91" s="1" customFormat="1" ht="15" customHeight="1">
      <c r="B91" s="331"/>
      <c r="C91" s="306" t="s">
        <v>1238</v>
      </c>
      <c r="D91" s="306"/>
      <c r="E91" s="306"/>
      <c r="F91" s="329" t="s">
        <v>1217</v>
      </c>
      <c r="G91" s="330"/>
      <c r="H91" s="306" t="s">
        <v>1238</v>
      </c>
      <c r="I91" s="306" t="s">
        <v>1213</v>
      </c>
      <c r="J91" s="306">
        <v>50</v>
      </c>
      <c r="K91" s="320"/>
    </row>
    <row r="92" s="1" customFormat="1" ht="15" customHeight="1">
      <c r="B92" s="331"/>
      <c r="C92" s="306" t="s">
        <v>1239</v>
      </c>
      <c r="D92" s="306"/>
      <c r="E92" s="306"/>
      <c r="F92" s="329" t="s">
        <v>1217</v>
      </c>
      <c r="G92" s="330"/>
      <c r="H92" s="306" t="s">
        <v>1240</v>
      </c>
      <c r="I92" s="306" t="s">
        <v>1213</v>
      </c>
      <c r="J92" s="306">
        <v>255</v>
      </c>
      <c r="K92" s="320"/>
    </row>
    <row r="93" s="1" customFormat="1" ht="15" customHeight="1">
      <c r="B93" s="331"/>
      <c r="C93" s="306" t="s">
        <v>1241</v>
      </c>
      <c r="D93" s="306"/>
      <c r="E93" s="306"/>
      <c r="F93" s="329" t="s">
        <v>1211</v>
      </c>
      <c r="G93" s="330"/>
      <c r="H93" s="306" t="s">
        <v>1242</v>
      </c>
      <c r="I93" s="306" t="s">
        <v>1243</v>
      </c>
      <c r="J93" s="306"/>
      <c r="K93" s="320"/>
    </row>
    <row r="94" s="1" customFormat="1" ht="15" customHeight="1">
      <c r="B94" s="331"/>
      <c r="C94" s="306" t="s">
        <v>1244</v>
      </c>
      <c r="D94" s="306"/>
      <c r="E94" s="306"/>
      <c r="F94" s="329" t="s">
        <v>1211</v>
      </c>
      <c r="G94" s="330"/>
      <c r="H94" s="306" t="s">
        <v>1245</v>
      </c>
      <c r="I94" s="306" t="s">
        <v>1246</v>
      </c>
      <c r="J94" s="306"/>
      <c r="K94" s="320"/>
    </row>
    <row r="95" s="1" customFormat="1" ht="15" customHeight="1">
      <c r="B95" s="331"/>
      <c r="C95" s="306" t="s">
        <v>1247</v>
      </c>
      <c r="D95" s="306"/>
      <c r="E95" s="306"/>
      <c r="F95" s="329" t="s">
        <v>1211</v>
      </c>
      <c r="G95" s="330"/>
      <c r="H95" s="306" t="s">
        <v>1247</v>
      </c>
      <c r="I95" s="306" t="s">
        <v>1246</v>
      </c>
      <c r="J95" s="306"/>
      <c r="K95" s="320"/>
    </row>
    <row r="96" s="1" customFormat="1" ht="15" customHeight="1">
      <c r="B96" s="331"/>
      <c r="C96" s="306" t="s">
        <v>40</v>
      </c>
      <c r="D96" s="306"/>
      <c r="E96" s="306"/>
      <c r="F96" s="329" t="s">
        <v>1211</v>
      </c>
      <c r="G96" s="330"/>
      <c r="H96" s="306" t="s">
        <v>1248</v>
      </c>
      <c r="I96" s="306" t="s">
        <v>1246</v>
      </c>
      <c r="J96" s="306"/>
      <c r="K96" s="320"/>
    </row>
    <row r="97" s="1" customFormat="1" ht="15" customHeight="1">
      <c r="B97" s="331"/>
      <c r="C97" s="306" t="s">
        <v>50</v>
      </c>
      <c r="D97" s="306"/>
      <c r="E97" s="306"/>
      <c r="F97" s="329" t="s">
        <v>1211</v>
      </c>
      <c r="G97" s="330"/>
      <c r="H97" s="306" t="s">
        <v>1249</v>
      </c>
      <c r="I97" s="306" t="s">
        <v>1246</v>
      </c>
      <c r="J97" s="306"/>
      <c r="K97" s="320"/>
    </row>
    <row r="98" s="1" customFormat="1" ht="15" customHeight="1">
      <c r="B98" s="334"/>
      <c r="C98" s="335"/>
      <c r="D98" s="335"/>
      <c r="E98" s="335"/>
      <c r="F98" s="335"/>
      <c r="G98" s="335"/>
      <c r="H98" s="335"/>
      <c r="I98" s="335"/>
      <c r="J98" s="335"/>
      <c r="K98" s="336"/>
    </row>
    <row r="99" s="1" customFormat="1" ht="18.75" customHeight="1">
      <c r="B99" s="337"/>
      <c r="C99" s="338"/>
      <c r="D99" s="338"/>
      <c r="E99" s="338"/>
      <c r="F99" s="338"/>
      <c r="G99" s="338"/>
      <c r="H99" s="338"/>
      <c r="I99" s="338"/>
      <c r="J99" s="338"/>
      <c r="K99" s="337"/>
    </row>
    <row r="100" s="1" customFormat="1" ht="18.75" customHeight="1"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</row>
    <row r="101" s="1" customFormat="1" ht="7.5" customHeight="1">
      <c r="B101" s="315"/>
      <c r="C101" s="316"/>
      <c r="D101" s="316"/>
      <c r="E101" s="316"/>
      <c r="F101" s="316"/>
      <c r="G101" s="316"/>
      <c r="H101" s="316"/>
      <c r="I101" s="316"/>
      <c r="J101" s="316"/>
      <c r="K101" s="317"/>
    </row>
    <row r="102" s="1" customFormat="1" ht="45" customHeight="1">
      <c r="B102" s="318"/>
      <c r="C102" s="319" t="s">
        <v>1250</v>
      </c>
      <c r="D102" s="319"/>
      <c r="E102" s="319"/>
      <c r="F102" s="319"/>
      <c r="G102" s="319"/>
      <c r="H102" s="319"/>
      <c r="I102" s="319"/>
      <c r="J102" s="319"/>
      <c r="K102" s="320"/>
    </row>
    <row r="103" s="1" customFormat="1" ht="17.25" customHeight="1">
      <c r="B103" s="318"/>
      <c r="C103" s="321" t="s">
        <v>1205</v>
      </c>
      <c r="D103" s="321"/>
      <c r="E103" s="321"/>
      <c r="F103" s="321" t="s">
        <v>1206</v>
      </c>
      <c r="G103" s="322"/>
      <c r="H103" s="321" t="s">
        <v>56</v>
      </c>
      <c r="I103" s="321" t="s">
        <v>59</v>
      </c>
      <c r="J103" s="321" t="s">
        <v>1207</v>
      </c>
      <c r="K103" s="320"/>
    </row>
    <row r="104" s="1" customFormat="1" ht="17.25" customHeight="1">
      <c r="B104" s="318"/>
      <c r="C104" s="323" t="s">
        <v>1208</v>
      </c>
      <c r="D104" s="323"/>
      <c r="E104" s="323"/>
      <c r="F104" s="324" t="s">
        <v>1209</v>
      </c>
      <c r="G104" s="325"/>
      <c r="H104" s="323"/>
      <c r="I104" s="323"/>
      <c r="J104" s="323" t="s">
        <v>1210</v>
      </c>
      <c r="K104" s="320"/>
    </row>
    <row r="105" s="1" customFormat="1" ht="5.25" customHeight="1">
      <c r="B105" s="318"/>
      <c r="C105" s="321"/>
      <c r="D105" s="321"/>
      <c r="E105" s="321"/>
      <c r="F105" s="321"/>
      <c r="G105" s="339"/>
      <c r="H105" s="321"/>
      <c r="I105" s="321"/>
      <c r="J105" s="321"/>
      <c r="K105" s="320"/>
    </row>
    <row r="106" s="1" customFormat="1" ht="15" customHeight="1">
      <c r="B106" s="318"/>
      <c r="C106" s="306" t="s">
        <v>55</v>
      </c>
      <c r="D106" s="328"/>
      <c r="E106" s="328"/>
      <c r="F106" s="329" t="s">
        <v>1211</v>
      </c>
      <c r="G106" s="306"/>
      <c r="H106" s="306" t="s">
        <v>1251</v>
      </c>
      <c r="I106" s="306" t="s">
        <v>1213</v>
      </c>
      <c r="J106" s="306">
        <v>20</v>
      </c>
      <c r="K106" s="320"/>
    </row>
    <row r="107" s="1" customFormat="1" ht="15" customHeight="1">
      <c r="B107" s="318"/>
      <c r="C107" s="306" t="s">
        <v>1214</v>
      </c>
      <c r="D107" s="306"/>
      <c r="E107" s="306"/>
      <c r="F107" s="329" t="s">
        <v>1211</v>
      </c>
      <c r="G107" s="306"/>
      <c r="H107" s="306" t="s">
        <v>1251</v>
      </c>
      <c r="I107" s="306" t="s">
        <v>1213</v>
      </c>
      <c r="J107" s="306">
        <v>120</v>
      </c>
      <c r="K107" s="320"/>
    </row>
    <row r="108" s="1" customFormat="1" ht="15" customHeight="1">
      <c r="B108" s="331"/>
      <c r="C108" s="306" t="s">
        <v>1216</v>
      </c>
      <c r="D108" s="306"/>
      <c r="E108" s="306"/>
      <c r="F108" s="329" t="s">
        <v>1217</v>
      </c>
      <c r="G108" s="306"/>
      <c r="H108" s="306" t="s">
        <v>1251</v>
      </c>
      <c r="I108" s="306" t="s">
        <v>1213</v>
      </c>
      <c r="J108" s="306">
        <v>50</v>
      </c>
      <c r="K108" s="320"/>
    </row>
    <row r="109" s="1" customFormat="1" ht="15" customHeight="1">
      <c r="B109" s="331"/>
      <c r="C109" s="306" t="s">
        <v>1219</v>
      </c>
      <c r="D109" s="306"/>
      <c r="E109" s="306"/>
      <c r="F109" s="329" t="s">
        <v>1211</v>
      </c>
      <c r="G109" s="306"/>
      <c r="H109" s="306" t="s">
        <v>1251</v>
      </c>
      <c r="I109" s="306" t="s">
        <v>1221</v>
      </c>
      <c r="J109" s="306"/>
      <c r="K109" s="320"/>
    </row>
    <row r="110" s="1" customFormat="1" ht="15" customHeight="1">
      <c r="B110" s="331"/>
      <c r="C110" s="306" t="s">
        <v>1230</v>
      </c>
      <c r="D110" s="306"/>
      <c r="E110" s="306"/>
      <c r="F110" s="329" t="s">
        <v>1217</v>
      </c>
      <c r="G110" s="306"/>
      <c r="H110" s="306" t="s">
        <v>1251</v>
      </c>
      <c r="I110" s="306" t="s">
        <v>1213</v>
      </c>
      <c r="J110" s="306">
        <v>50</v>
      </c>
      <c r="K110" s="320"/>
    </row>
    <row r="111" s="1" customFormat="1" ht="15" customHeight="1">
      <c r="B111" s="331"/>
      <c r="C111" s="306" t="s">
        <v>1238</v>
      </c>
      <c r="D111" s="306"/>
      <c r="E111" s="306"/>
      <c r="F111" s="329" t="s">
        <v>1217</v>
      </c>
      <c r="G111" s="306"/>
      <c r="H111" s="306" t="s">
        <v>1251</v>
      </c>
      <c r="I111" s="306" t="s">
        <v>1213</v>
      </c>
      <c r="J111" s="306">
        <v>50</v>
      </c>
      <c r="K111" s="320"/>
    </row>
    <row r="112" s="1" customFormat="1" ht="15" customHeight="1">
      <c r="B112" s="331"/>
      <c r="C112" s="306" t="s">
        <v>1236</v>
      </c>
      <c r="D112" s="306"/>
      <c r="E112" s="306"/>
      <c r="F112" s="329" t="s">
        <v>1217</v>
      </c>
      <c r="G112" s="306"/>
      <c r="H112" s="306" t="s">
        <v>1251</v>
      </c>
      <c r="I112" s="306" t="s">
        <v>1213</v>
      </c>
      <c r="J112" s="306">
        <v>50</v>
      </c>
      <c r="K112" s="320"/>
    </row>
    <row r="113" s="1" customFormat="1" ht="15" customHeight="1">
      <c r="B113" s="331"/>
      <c r="C113" s="306" t="s">
        <v>55</v>
      </c>
      <c r="D113" s="306"/>
      <c r="E113" s="306"/>
      <c r="F113" s="329" t="s">
        <v>1211</v>
      </c>
      <c r="G113" s="306"/>
      <c r="H113" s="306" t="s">
        <v>1252</v>
      </c>
      <c r="I113" s="306" t="s">
        <v>1213</v>
      </c>
      <c r="J113" s="306">
        <v>20</v>
      </c>
      <c r="K113" s="320"/>
    </row>
    <row r="114" s="1" customFormat="1" ht="15" customHeight="1">
      <c r="B114" s="331"/>
      <c r="C114" s="306" t="s">
        <v>1253</v>
      </c>
      <c r="D114" s="306"/>
      <c r="E114" s="306"/>
      <c r="F114" s="329" t="s">
        <v>1211</v>
      </c>
      <c r="G114" s="306"/>
      <c r="H114" s="306" t="s">
        <v>1254</v>
      </c>
      <c r="I114" s="306" t="s">
        <v>1213</v>
      </c>
      <c r="J114" s="306">
        <v>120</v>
      </c>
      <c r="K114" s="320"/>
    </row>
    <row r="115" s="1" customFormat="1" ht="15" customHeight="1">
      <c r="B115" s="331"/>
      <c r="C115" s="306" t="s">
        <v>40</v>
      </c>
      <c r="D115" s="306"/>
      <c r="E115" s="306"/>
      <c r="F115" s="329" t="s">
        <v>1211</v>
      </c>
      <c r="G115" s="306"/>
      <c r="H115" s="306" t="s">
        <v>1255</v>
      </c>
      <c r="I115" s="306" t="s">
        <v>1246</v>
      </c>
      <c r="J115" s="306"/>
      <c r="K115" s="320"/>
    </row>
    <row r="116" s="1" customFormat="1" ht="15" customHeight="1">
      <c r="B116" s="331"/>
      <c r="C116" s="306" t="s">
        <v>50</v>
      </c>
      <c r="D116" s="306"/>
      <c r="E116" s="306"/>
      <c r="F116" s="329" t="s">
        <v>1211</v>
      </c>
      <c r="G116" s="306"/>
      <c r="H116" s="306" t="s">
        <v>1256</v>
      </c>
      <c r="I116" s="306" t="s">
        <v>1246</v>
      </c>
      <c r="J116" s="306"/>
      <c r="K116" s="320"/>
    </row>
    <row r="117" s="1" customFormat="1" ht="15" customHeight="1">
      <c r="B117" s="331"/>
      <c r="C117" s="306" t="s">
        <v>59</v>
      </c>
      <c r="D117" s="306"/>
      <c r="E117" s="306"/>
      <c r="F117" s="329" t="s">
        <v>1211</v>
      </c>
      <c r="G117" s="306"/>
      <c r="H117" s="306" t="s">
        <v>1257</v>
      </c>
      <c r="I117" s="306" t="s">
        <v>1258</v>
      </c>
      <c r="J117" s="306"/>
      <c r="K117" s="320"/>
    </row>
    <row r="118" s="1" customFormat="1" ht="15" customHeight="1">
      <c r="B118" s="334"/>
      <c r="C118" s="340"/>
      <c r="D118" s="340"/>
      <c r="E118" s="340"/>
      <c r="F118" s="340"/>
      <c r="G118" s="340"/>
      <c r="H118" s="340"/>
      <c r="I118" s="340"/>
      <c r="J118" s="340"/>
      <c r="K118" s="336"/>
    </row>
    <row r="119" s="1" customFormat="1" ht="18.75" customHeight="1">
      <c r="B119" s="341"/>
      <c r="C119" s="342"/>
      <c r="D119" s="342"/>
      <c r="E119" s="342"/>
      <c r="F119" s="343"/>
      <c r="G119" s="342"/>
      <c r="H119" s="342"/>
      <c r="I119" s="342"/>
      <c r="J119" s="342"/>
      <c r="K119" s="341"/>
    </row>
    <row r="120" s="1" customFormat="1" ht="18.75" customHeight="1"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</row>
    <row r="121" s="1" customFormat="1" ht="7.5" customHeight="1">
      <c r="B121" s="344"/>
      <c r="C121" s="345"/>
      <c r="D121" s="345"/>
      <c r="E121" s="345"/>
      <c r="F121" s="345"/>
      <c r="G121" s="345"/>
      <c r="H121" s="345"/>
      <c r="I121" s="345"/>
      <c r="J121" s="345"/>
      <c r="K121" s="346"/>
    </row>
    <row r="122" s="1" customFormat="1" ht="45" customHeight="1">
      <c r="B122" s="347"/>
      <c r="C122" s="297" t="s">
        <v>1259</v>
      </c>
      <c r="D122" s="297"/>
      <c r="E122" s="297"/>
      <c r="F122" s="297"/>
      <c r="G122" s="297"/>
      <c r="H122" s="297"/>
      <c r="I122" s="297"/>
      <c r="J122" s="297"/>
      <c r="K122" s="348"/>
    </row>
    <row r="123" s="1" customFormat="1" ht="17.25" customHeight="1">
      <c r="B123" s="349"/>
      <c r="C123" s="321" t="s">
        <v>1205</v>
      </c>
      <c r="D123" s="321"/>
      <c r="E123" s="321"/>
      <c r="F123" s="321" t="s">
        <v>1206</v>
      </c>
      <c r="G123" s="322"/>
      <c r="H123" s="321" t="s">
        <v>56</v>
      </c>
      <c r="I123" s="321" t="s">
        <v>59</v>
      </c>
      <c r="J123" s="321" t="s">
        <v>1207</v>
      </c>
      <c r="K123" s="350"/>
    </row>
    <row r="124" s="1" customFormat="1" ht="17.25" customHeight="1">
      <c r="B124" s="349"/>
      <c r="C124" s="323" t="s">
        <v>1208</v>
      </c>
      <c r="D124" s="323"/>
      <c r="E124" s="323"/>
      <c r="F124" s="324" t="s">
        <v>1209</v>
      </c>
      <c r="G124" s="325"/>
      <c r="H124" s="323"/>
      <c r="I124" s="323"/>
      <c r="J124" s="323" t="s">
        <v>1210</v>
      </c>
      <c r="K124" s="350"/>
    </row>
    <row r="125" s="1" customFormat="1" ht="5.25" customHeight="1">
      <c r="B125" s="351"/>
      <c r="C125" s="326"/>
      <c r="D125" s="326"/>
      <c r="E125" s="326"/>
      <c r="F125" s="326"/>
      <c r="G125" s="352"/>
      <c r="H125" s="326"/>
      <c r="I125" s="326"/>
      <c r="J125" s="326"/>
      <c r="K125" s="353"/>
    </row>
    <row r="126" s="1" customFormat="1" ht="15" customHeight="1">
      <c r="B126" s="351"/>
      <c r="C126" s="306" t="s">
        <v>1214</v>
      </c>
      <c r="D126" s="328"/>
      <c r="E126" s="328"/>
      <c r="F126" s="329" t="s">
        <v>1211</v>
      </c>
      <c r="G126" s="306"/>
      <c r="H126" s="306" t="s">
        <v>1251</v>
      </c>
      <c r="I126" s="306" t="s">
        <v>1213</v>
      </c>
      <c r="J126" s="306">
        <v>120</v>
      </c>
      <c r="K126" s="354"/>
    </row>
    <row r="127" s="1" customFormat="1" ht="15" customHeight="1">
      <c r="B127" s="351"/>
      <c r="C127" s="306" t="s">
        <v>1260</v>
      </c>
      <c r="D127" s="306"/>
      <c r="E127" s="306"/>
      <c r="F127" s="329" t="s">
        <v>1211</v>
      </c>
      <c r="G127" s="306"/>
      <c r="H127" s="306" t="s">
        <v>1261</v>
      </c>
      <c r="I127" s="306" t="s">
        <v>1213</v>
      </c>
      <c r="J127" s="306" t="s">
        <v>1262</v>
      </c>
      <c r="K127" s="354"/>
    </row>
    <row r="128" s="1" customFormat="1" ht="15" customHeight="1">
      <c r="B128" s="351"/>
      <c r="C128" s="306" t="s">
        <v>1159</v>
      </c>
      <c r="D128" s="306"/>
      <c r="E128" s="306"/>
      <c r="F128" s="329" t="s">
        <v>1211</v>
      </c>
      <c r="G128" s="306"/>
      <c r="H128" s="306" t="s">
        <v>1263</v>
      </c>
      <c r="I128" s="306" t="s">
        <v>1213</v>
      </c>
      <c r="J128" s="306" t="s">
        <v>1262</v>
      </c>
      <c r="K128" s="354"/>
    </row>
    <row r="129" s="1" customFormat="1" ht="15" customHeight="1">
      <c r="B129" s="351"/>
      <c r="C129" s="306" t="s">
        <v>1222</v>
      </c>
      <c r="D129" s="306"/>
      <c r="E129" s="306"/>
      <c r="F129" s="329" t="s">
        <v>1217</v>
      </c>
      <c r="G129" s="306"/>
      <c r="H129" s="306" t="s">
        <v>1223</v>
      </c>
      <c r="I129" s="306" t="s">
        <v>1213</v>
      </c>
      <c r="J129" s="306">
        <v>15</v>
      </c>
      <c r="K129" s="354"/>
    </row>
    <row r="130" s="1" customFormat="1" ht="15" customHeight="1">
      <c r="B130" s="351"/>
      <c r="C130" s="332" t="s">
        <v>1224</v>
      </c>
      <c r="D130" s="332"/>
      <c r="E130" s="332"/>
      <c r="F130" s="333" t="s">
        <v>1217</v>
      </c>
      <c r="G130" s="332"/>
      <c r="H130" s="332" t="s">
        <v>1225</v>
      </c>
      <c r="I130" s="332" t="s">
        <v>1213</v>
      </c>
      <c r="J130" s="332">
        <v>15</v>
      </c>
      <c r="K130" s="354"/>
    </row>
    <row r="131" s="1" customFormat="1" ht="15" customHeight="1">
      <c r="B131" s="351"/>
      <c r="C131" s="332" t="s">
        <v>1226</v>
      </c>
      <c r="D131" s="332"/>
      <c r="E131" s="332"/>
      <c r="F131" s="333" t="s">
        <v>1217</v>
      </c>
      <c r="G131" s="332"/>
      <c r="H131" s="332" t="s">
        <v>1227</v>
      </c>
      <c r="I131" s="332" t="s">
        <v>1213</v>
      </c>
      <c r="J131" s="332">
        <v>20</v>
      </c>
      <c r="K131" s="354"/>
    </row>
    <row r="132" s="1" customFormat="1" ht="15" customHeight="1">
      <c r="B132" s="351"/>
      <c r="C132" s="332" t="s">
        <v>1228</v>
      </c>
      <c r="D132" s="332"/>
      <c r="E132" s="332"/>
      <c r="F132" s="333" t="s">
        <v>1217</v>
      </c>
      <c r="G132" s="332"/>
      <c r="H132" s="332" t="s">
        <v>1229</v>
      </c>
      <c r="I132" s="332" t="s">
        <v>1213</v>
      </c>
      <c r="J132" s="332">
        <v>20</v>
      </c>
      <c r="K132" s="354"/>
    </row>
    <row r="133" s="1" customFormat="1" ht="15" customHeight="1">
      <c r="B133" s="351"/>
      <c r="C133" s="306" t="s">
        <v>1216</v>
      </c>
      <c r="D133" s="306"/>
      <c r="E133" s="306"/>
      <c r="F133" s="329" t="s">
        <v>1217</v>
      </c>
      <c r="G133" s="306"/>
      <c r="H133" s="306" t="s">
        <v>1251</v>
      </c>
      <c r="I133" s="306" t="s">
        <v>1213</v>
      </c>
      <c r="J133" s="306">
        <v>50</v>
      </c>
      <c r="K133" s="354"/>
    </row>
    <row r="134" s="1" customFormat="1" ht="15" customHeight="1">
      <c r="B134" s="351"/>
      <c r="C134" s="306" t="s">
        <v>1230</v>
      </c>
      <c r="D134" s="306"/>
      <c r="E134" s="306"/>
      <c r="F134" s="329" t="s">
        <v>1217</v>
      </c>
      <c r="G134" s="306"/>
      <c r="H134" s="306" t="s">
        <v>1251</v>
      </c>
      <c r="I134" s="306" t="s">
        <v>1213</v>
      </c>
      <c r="J134" s="306">
        <v>50</v>
      </c>
      <c r="K134" s="354"/>
    </row>
    <row r="135" s="1" customFormat="1" ht="15" customHeight="1">
      <c r="B135" s="351"/>
      <c r="C135" s="306" t="s">
        <v>1236</v>
      </c>
      <c r="D135" s="306"/>
      <c r="E135" s="306"/>
      <c r="F135" s="329" t="s">
        <v>1217</v>
      </c>
      <c r="G135" s="306"/>
      <c r="H135" s="306" t="s">
        <v>1251</v>
      </c>
      <c r="I135" s="306" t="s">
        <v>1213</v>
      </c>
      <c r="J135" s="306">
        <v>50</v>
      </c>
      <c r="K135" s="354"/>
    </row>
    <row r="136" s="1" customFormat="1" ht="15" customHeight="1">
      <c r="B136" s="351"/>
      <c r="C136" s="306" t="s">
        <v>1238</v>
      </c>
      <c r="D136" s="306"/>
      <c r="E136" s="306"/>
      <c r="F136" s="329" t="s">
        <v>1217</v>
      </c>
      <c r="G136" s="306"/>
      <c r="H136" s="306" t="s">
        <v>1251</v>
      </c>
      <c r="I136" s="306" t="s">
        <v>1213</v>
      </c>
      <c r="J136" s="306">
        <v>50</v>
      </c>
      <c r="K136" s="354"/>
    </row>
    <row r="137" s="1" customFormat="1" ht="15" customHeight="1">
      <c r="B137" s="351"/>
      <c r="C137" s="306" t="s">
        <v>1239</v>
      </c>
      <c r="D137" s="306"/>
      <c r="E137" s="306"/>
      <c r="F137" s="329" t="s">
        <v>1217</v>
      </c>
      <c r="G137" s="306"/>
      <c r="H137" s="306" t="s">
        <v>1264</v>
      </c>
      <c r="I137" s="306" t="s">
        <v>1213</v>
      </c>
      <c r="J137" s="306">
        <v>255</v>
      </c>
      <c r="K137" s="354"/>
    </row>
    <row r="138" s="1" customFormat="1" ht="15" customHeight="1">
      <c r="B138" s="351"/>
      <c r="C138" s="306" t="s">
        <v>1241</v>
      </c>
      <c r="D138" s="306"/>
      <c r="E138" s="306"/>
      <c r="F138" s="329" t="s">
        <v>1211</v>
      </c>
      <c r="G138" s="306"/>
      <c r="H138" s="306" t="s">
        <v>1265</v>
      </c>
      <c r="I138" s="306" t="s">
        <v>1243</v>
      </c>
      <c r="J138" s="306"/>
      <c r="K138" s="354"/>
    </row>
    <row r="139" s="1" customFormat="1" ht="15" customHeight="1">
      <c r="B139" s="351"/>
      <c r="C139" s="306" t="s">
        <v>1244</v>
      </c>
      <c r="D139" s="306"/>
      <c r="E139" s="306"/>
      <c r="F139" s="329" t="s">
        <v>1211</v>
      </c>
      <c r="G139" s="306"/>
      <c r="H139" s="306" t="s">
        <v>1266</v>
      </c>
      <c r="I139" s="306" t="s">
        <v>1246</v>
      </c>
      <c r="J139" s="306"/>
      <c r="K139" s="354"/>
    </row>
    <row r="140" s="1" customFormat="1" ht="15" customHeight="1">
      <c r="B140" s="351"/>
      <c r="C140" s="306" t="s">
        <v>1247</v>
      </c>
      <c r="D140" s="306"/>
      <c r="E140" s="306"/>
      <c r="F140" s="329" t="s">
        <v>1211</v>
      </c>
      <c r="G140" s="306"/>
      <c r="H140" s="306" t="s">
        <v>1247</v>
      </c>
      <c r="I140" s="306" t="s">
        <v>1246</v>
      </c>
      <c r="J140" s="306"/>
      <c r="K140" s="354"/>
    </row>
    <row r="141" s="1" customFormat="1" ht="15" customHeight="1">
      <c r="B141" s="351"/>
      <c r="C141" s="306" t="s">
        <v>40</v>
      </c>
      <c r="D141" s="306"/>
      <c r="E141" s="306"/>
      <c r="F141" s="329" t="s">
        <v>1211</v>
      </c>
      <c r="G141" s="306"/>
      <c r="H141" s="306" t="s">
        <v>1267</v>
      </c>
      <c r="I141" s="306" t="s">
        <v>1246</v>
      </c>
      <c r="J141" s="306"/>
      <c r="K141" s="354"/>
    </row>
    <row r="142" s="1" customFormat="1" ht="15" customHeight="1">
      <c r="B142" s="351"/>
      <c r="C142" s="306" t="s">
        <v>1268</v>
      </c>
      <c r="D142" s="306"/>
      <c r="E142" s="306"/>
      <c r="F142" s="329" t="s">
        <v>1211</v>
      </c>
      <c r="G142" s="306"/>
      <c r="H142" s="306" t="s">
        <v>1269</v>
      </c>
      <c r="I142" s="306" t="s">
        <v>1246</v>
      </c>
      <c r="J142" s="306"/>
      <c r="K142" s="354"/>
    </row>
    <row r="143" s="1" customFormat="1" ht="15" customHeight="1">
      <c r="B143" s="355"/>
      <c r="C143" s="356"/>
      <c r="D143" s="356"/>
      <c r="E143" s="356"/>
      <c r="F143" s="356"/>
      <c r="G143" s="356"/>
      <c r="H143" s="356"/>
      <c r="I143" s="356"/>
      <c r="J143" s="356"/>
      <c r="K143" s="357"/>
    </row>
    <row r="144" s="1" customFormat="1" ht="18.75" customHeight="1">
      <c r="B144" s="342"/>
      <c r="C144" s="342"/>
      <c r="D144" s="342"/>
      <c r="E144" s="342"/>
      <c r="F144" s="343"/>
      <c r="G144" s="342"/>
      <c r="H144" s="342"/>
      <c r="I144" s="342"/>
      <c r="J144" s="342"/>
      <c r="K144" s="342"/>
    </row>
    <row r="145" s="1" customFormat="1" ht="18.75" customHeight="1"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</row>
    <row r="146" s="1" customFormat="1" ht="7.5" customHeight="1">
      <c r="B146" s="315"/>
      <c r="C146" s="316"/>
      <c r="D146" s="316"/>
      <c r="E146" s="316"/>
      <c r="F146" s="316"/>
      <c r="G146" s="316"/>
      <c r="H146" s="316"/>
      <c r="I146" s="316"/>
      <c r="J146" s="316"/>
      <c r="K146" s="317"/>
    </row>
    <row r="147" s="1" customFormat="1" ht="45" customHeight="1">
      <c r="B147" s="318"/>
      <c r="C147" s="319" t="s">
        <v>1270</v>
      </c>
      <c r="D147" s="319"/>
      <c r="E147" s="319"/>
      <c r="F147" s="319"/>
      <c r="G147" s="319"/>
      <c r="H147" s="319"/>
      <c r="I147" s="319"/>
      <c r="J147" s="319"/>
      <c r="K147" s="320"/>
    </row>
    <row r="148" s="1" customFormat="1" ht="17.25" customHeight="1">
      <c r="B148" s="318"/>
      <c r="C148" s="321" t="s">
        <v>1205</v>
      </c>
      <c r="D148" s="321"/>
      <c r="E148" s="321"/>
      <c r="F148" s="321" t="s">
        <v>1206</v>
      </c>
      <c r="G148" s="322"/>
      <c r="H148" s="321" t="s">
        <v>56</v>
      </c>
      <c r="I148" s="321" t="s">
        <v>59</v>
      </c>
      <c r="J148" s="321" t="s">
        <v>1207</v>
      </c>
      <c r="K148" s="320"/>
    </row>
    <row r="149" s="1" customFormat="1" ht="17.25" customHeight="1">
      <c r="B149" s="318"/>
      <c r="C149" s="323" t="s">
        <v>1208</v>
      </c>
      <c r="D149" s="323"/>
      <c r="E149" s="323"/>
      <c r="F149" s="324" t="s">
        <v>1209</v>
      </c>
      <c r="G149" s="325"/>
      <c r="H149" s="323"/>
      <c r="I149" s="323"/>
      <c r="J149" s="323" t="s">
        <v>1210</v>
      </c>
      <c r="K149" s="320"/>
    </row>
    <row r="150" s="1" customFormat="1" ht="5.25" customHeight="1">
      <c r="B150" s="331"/>
      <c r="C150" s="326"/>
      <c r="D150" s="326"/>
      <c r="E150" s="326"/>
      <c r="F150" s="326"/>
      <c r="G150" s="327"/>
      <c r="H150" s="326"/>
      <c r="I150" s="326"/>
      <c r="J150" s="326"/>
      <c r="K150" s="354"/>
    </row>
    <row r="151" s="1" customFormat="1" ht="15" customHeight="1">
      <c r="B151" s="331"/>
      <c r="C151" s="358" t="s">
        <v>1214</v>
      </c>
      <c r="D151" s="306"/>
      <c r="E151" s="306"/>
      <c r="F151" s="359" t="s">
        <v>1211</v>
      </c>
      <c r="G151" s="306"/>
      <c r="H151" s="358" t="s">
        <v>1251</v>
      </c>
      <c r="I151" s="358" t="s">
        <v>1213</v>
      </c>
      <c r="J151" s="358">
        <v>120</v>
      </c>
      <c r="K151" s="354"/>
    </row>
    <row r="152" s="1" customFormat="1" ht="15" customHeight="1">
      <c r="B152" s="331"/>
      <c r="C152" s="358" t="s">
        <v>1260</v>
      </c>
      <c r="D152" s="306"/>
      <c r="E152" s="306"/>
      <c r="F152" s="359" t="s">
        <v>1211</v>
      </c>
      <c r="G152" s="306"/>
      <c r="H152" s="358" t="s">
        <v>1271</v>
      </c>
      <c r="I152" s="358" t="s">
        <v>1213</v>
      </c>
      <c r="J152" s="358" t="s">
        <v>1262</v>
      </c>
      <c r="K152" s="354"/>
    </row>
    <row r="153" s="1" customFormat="1" ht="15" customHeight="1">
      <c r="B153" s="331"/>
      <c r="C153" s="358" t="s">
        <v>1159</v>
      </c>
      <c r="D153" s="306"/>
      <c r="E153" s="306"/>
      <c r="F153" s="359" t="s">
        <v>1211</v>
      </c>
      <c r="G153" s="306"/>
      <c r="H153" s="358" t="s">
        <v>1272</v>
      </c>
      <c r="I153" s="358" t="s">
        <v>1213</v>
      </c>
      <c r="J153" s="358" t="s">
        <v>1262</v>
      </c>
      <c r="K153" s="354"/>
    </row>
    <row r="154" s="1" customFormat="1" ht="15" customHeight="1">
      <c r="B154" s="331"/>
      <c r="C154" s="358" t="s">
        <v>1216</v>
      </c>
      <c r="D154" s="306"/>
      <c r="E154" s="306"/>
      <c r="F154" s="359" t="s">
        <v>1217</v>
      </c>
      <c r="G154" s="306"/>
      <c r="H154" s="358" t="s">
        <v>1251</v>
      </c>
      <c r="I154" s="358" t="s">
        <v>1213</v>
      </c>
      <c r="J154" s="358">
        <v>50</v>
      </c>
      <c r="K154" s="354"/>
    </row>
    <row r="155" s="1" customFormat="1" ht="15" customHeight="1">
      <c r="B155" s="331"/>
      <c r="C155" s="358" t="s">
        <v>1219</v>
      </c>
      <c r="D155" s="306"/>
      <c r="E155" s="306"/>
      <c r="F155" s="359" t="s">
        <v>1211</v>
      </c>
      <c r="G155" s="306"/>
      <c r="H155" s="358" t="s">
        <v>1251</v>
      </c>
      <c r="I155" s="358" t="s">
        <v>1221</v>
      </c>
      <c r="J155" s="358"/>
      <c r="K155" s="354"/>
    </row>
    <row r="156" s="1" customFormat="1" ht="15" customHeight="1">
      <c r="B156" s="331"/>
      <c r="C156" s="358" t="s">
        <v>1230</v>
      </c>
      <c r="D156" s="306"/>
      <c r="E156" s="306"/>
      <c r="F156" s="359" t="s">
        <v>1217</v>
      </c>
      <c r="G156" s="306"/>
      <c r="H156" s="358" t="s">
        <v>1251</v>
      </c>
      <c r="I156" s="358" t="s">
        <v>1213</v>
      </c>
      <c r="J156" s="358">
        <v>50</v>
      </c>
      <c r="K156" s="354"/>
    </row>
    <row r="157" s="1" customFormat="1" ht="15" customHeight="1">
      <c r="B157" s="331"/>
      <c r="C157" s="358" t="s">
        <v>1238</v>
      </c>
      <c r="D157" s="306"/>
      <c r="E157" s="306"/>
      <c r="F157" s="359" t="s">
        <v>1217</v>
      </c>
      <c r="G157" s="306"/>
      <c r="H157" s="358" t="s">
        <v>1251</v>
      </c>
      <c r="I157" s="358" t="s">
        <v>1213</v>
      </c>
      <c r="J157" s="358">
        <v>50</v>
      </c>
      <c r="K157" s="354"/>
    </row>
    <row r="158" s="1" customFormat="1" ht="15" customHeight="1">
      <c r="B158" s="331"/>
      <c r="C158" s="358" t="s">
        <v>1236</v>
      </c>
      <c r="D158" s="306"/>
      <c r="E158" s="306"/>
      <c r="F158" s="359" t="s">
        <v>1217</v>
      </c>
      <c r="G158" s="306"/>
      <c r="H158" s="358" t="s">
        <v>1251</v>
      </c>
      <c r="I158" s="358" t="s">
        <v>1213</v>
      </c>
      <c r="J158" s="358">
        <v>50</v>
      </c>
      <c r="K158" s="354"/>
    </row>
    <row r="159" s="1" customFormat="1" ht="15" customHeight="1">
      <c r="B159" s="331"/>
      <c r="C159" s="358" t="s">
        <v>175</v>
      </c>
      <c r="D159" s="306"/>
      <c r="E159" s="306"/>
      <c r="F159" s="359" t="s">
        <v>1211</v>
      </c>
      <c r="G159" s="306"/>
      <c r="H159" s="358" t="s">
        <v>1273</v>
      </c>
      <c r="I159" s="358" t="s">
        <v>1213</v>
      </c>
      <c r="J159" s="358" t="s">
        <v>1274</v>
      </c>
      <c r="K159" s="354"/>
    </row>
    <row r="160" s="1" customFormat="1" ht="15" customHeight="1">
      <c r="B160" s="331"/>
      <c r="C160" s="358" t="s">
        <v>1275</v>
      </c>
      <c r="D160" s="306"/>
      <c r="E160" s="306"/>
      <c r="F160" s="359" t="s">
        <v>1211</v>
      </c>
      <c r="G160" s="306"/>
      <c r="H160" s="358" t="s">
        <v>1276</v>
      </c>
      <c r="I160" s="358" t="s">
        <v>1246</v>
      </c>
      <c r="J160" s="358"/>
      <c r="K160" s="354"/>
    </row>
    <row r="161" s="1" customFormat="1" ht="15" customHeight="1">
      <c r="B161" s="360"/>
      <c r="C161" s="340"/>
      <c r="D161" s="340"/>
      <c r="E161" s="340"/>
      <c r="F161" s="340"/>
      <c r="G161" s="340"/>
      <c r="H161" s="340"/>
      <c r="I161" s="340"/>
      <c r="J161" s="340"/>
      <c r="K161" s="361"/>
    </row>
    <row r="162" s="1" customFormat="1" ht="18.75" customHeight="1">
      <c r="B162" s="342"/>
      <c r="C162" s="352"/>
      <c r="D162" s="352"/>
      <c r="E162" s="352"/>
      <c r="F162" s="362"/>
      <c r="G162" s="352"/>
      <c r="H162" s="352"/>
      <c r="I162" s="352"/>
      <c r="J162" s="352"/>
      <c r="K162" s="342"/>
    </row>
    <row r="163" s="1" customFormat="1" ht="18.75" customHeight="1"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</row>
    <row r="164" s="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="1" customFormat="1" ht="45" customHeight="1">
      <c r="B165" s="296"/>
      <c r="C165" s="297" t="s">
        <v>1277</v>
      </c>
      <c r="D165" s="297"/>
      <c r="E165" s="297"/>
      <c r="F165" s="297"/>
      <c r="G165" s="297"/>
      <c r="H165" s="297"/>
      <c r="I165" s="297"/>
      <c r="J165" s="297"/>
      <c r="K165" s="298"/>
    </row>
    <row r="166" s="1" customFormat="1" ht="17.25" customHeight="1">
      <c r="B166" s="296"/>
      <c r="C166" s="321" t="s">
        <v>1205</v>
      </c>
      <c r="D166" s="321"/>
      <c r="E166" s="321"/>
      <c r="F166" s="321" t="s">
        <v>1206</v>
      </c>
      <c r="G166" s="363"/>
      <c r="H166" s="364" t="s">
        <v>56</v>
      </c>
      <c r="I166" s="364" t="s">
        <v>59</v>
      </c>
      <c r="J166" s="321" t="s">
        <v>1207</v>
      </c>
      <c r="K166" s="298"/>
    </row>
    <row r="167" s="1" customFormat="1" ht="17.25" customHeight="1">
      <c r="B167" s="299"/>
      <c r="C167" s="323" t="s">
        <v>1208</v>
      </c>
      <c r="D167" s="323"/>
      <c r="E167" s="323"/>
      <c r="F167" s="324" t="s">
        <v>1209</v>
      </c>
      <c r="G167" s="365"/>
      <c r="H167" s="366"/>
      <c r="I167" s="366"/>
      <c r="J167" s="323" t="s">
        <v>1210</v>
      </c>
      <c r="K167" s="301"/>
    </row>
    <row r="168" s="1" customFormat="1" ht="5.25" customHeight="1">
      <c r="B168" s="331"/>
      <c r="C168" s="326"/>
      <c r="D168" s="326"/>
      <c r="E168" s="326"/>
      <c r="F168" s="326"/>
      <c r="G168" s="327"/>
      <c r="H168" s="326"/>
      <c r="I168" s="326"/>
      <c r="J168" s="326"/>
      <c r="K168" s="354"/>
    </row>
    <row r="169" s="1" customFormat="1" ht="15" customHeight="1">
      <c r="B169" s="331"/>
      <c r="C169" s="306" t="s">
        <v>1214</v>
      </c>
      <c r="D169" s="306"/>
      <c r="E169" s="306"/>
      <c r="F169" s="329" t="s">
        <v>1211</v>
      </c>
      <c r="G169" s="306"/>
      <c r="H169" s="306" t="s">
        <v>1251</v>
      </c>
      <c r="I169" s="306" t="s">
        <v>1213</v>
      </c>
      <c r="J169" s="306">
        <v>120</v>
      </c>
      <c r="K169" s="354"/>
    </row>
    <row r="170" s="1" customFormat="1" ht="15" customHeight="1">
      <c r="B170" s="331"/>
      <c r="C170" s="306" t="s">
        <v>1260</v>
      </c>
      <c r="D170" s="306"/>
      <c r="E170" s="306"/>
      <c r="F170" s="329" t="s">
        <v>1211</v>
      </c>
      <c r="G170" s="306"/>
      <c r="H170" s="306" t="s">
        <v>1261</v>
      </c>
      <c r="I170" s="306" t="s">
        <v>1213</v>
      </c>
      <c r="J170" s="306" t="s">
        <v>1262</v>
      </c>
      <c r="K170" s="354"/>
    </row>
    <row r="171" s="1" customFormat="1" ht="15" customHeight="1">
      <c r="B171" s="331"/>
      <c r="C171" s="306" t="s">
        <v>1159</v>
      </c>
      <c r="D171" s="306"/>
      <c r="E171" s="306"/>
      <c r="F171" s="329" t="s">
        <v>1211</v>
      </c>
      <c r="G171" s="306"/>
      <c r="H171" s="306" t="s">
        <v>1278</v>
      </c>
      <c r="I171" s="306" t="s">
        <v>1213</v>
      </c>
      <c r="J171" s="306" t="s">
        <v>1262</v>
      </c>
      <c r="K171" s="354"/>
    </row>
    <row r="172" s="1" customFormat="1" ht="15" customHeight="1">
      <c r="B172" s="331"/>
      <c r="C172" s="306" t="s">
        <v>1216</v>
      </c>
      <c r="D172" s="306"/>
      <c r="E172" s="306"/>
      <c r="F172" s="329" t="s">
        <v>1217</v>
      </c>
      <c r="G172" s="306"/>
      <c r="H172" s="306" t="s">
        <v>1278</v>
      </c>
      <c r="I172" s="306" t="s">
        <v>1213</v>
      </c>
      <c r="J172" s="306">
        <v>50</v>
      </c>
      <c r="K172" s="354"/>
    </row>
    <row r="173" s="1" customFormat="1" ht="15" customHeight="1">
      <c r="B173" s="331"/>
      <c r="C173" s="306" t="s">
        <v>1219</v>
      </c>
      <c r="D173" s="306"/>
      <c r="E173" s="306"/>
      <c r="F173" s="329" t="s">
        <v>1211</v>
      </c>
      <c r="G173" s="306"/>
      <c r="H173" s="306" t="s">
        <v>1278</v>
      </c>
      <c r="I173" s="306" t="s">
        <v>1221</v>
      </c>
      <c r="J173" s="306"/>
      <c r="K173" s="354"/>
    </row>
    <row r="174" s="1" customFormat="1" ht="15" customHeight="1">
      <c r="B174" s="331"/>
      <c r="C174" s="306" t="s">
        <v>1230</v>
      </c>
      <c r="D174" s="306"/>
      <c r="E174" s="306"/>
      <c r="F174" s="329" t="s">
        <v>1217</v>
      </c>
      <c r="G174" s="306"/>
      <c r="H174" s="306" t="s">
        <v>1278</v>
      </c>
      <c r="I174" s="306" t="s">
        <v>1213</v>
      </c>
      <c r="J174" s="306">
        <v>50</v>
      </c>
      <c r="K174" s="354"/>
    </row>
    <row r="175" s="1" customFormat="1" ht="15" customHeight="1">
      <c r="B175" s="331"/>
      <c r="C175" s="306" t="s">
        <v>1238</v>
      </c>
      <c r="D175" s="306"/>
      <c r="E175" s="306"/>
      <c r="F175" s="329" t="s">
        <v>1217</v>
      </c>
      <c r="G175" s="306"/>
      <c r="H175" s="306" t="s">
        <v>1278</v>
      </c>
      <c r="I175" s="306" t="s">
        <v>1213</v>
      </c>
      <c r="J175" s="306">
        <v>50</v>
      </c>
      <c r="K175" s="354"/>
    </row>
    <row r="176" s="1" customFormat="1" ht="15" customHeight="1">
      <c r="B176" s="331"/>
      <c r="C176" s="306" t="s">
        <v>1236</v>
      </c>
      <c r="D176" s="306"/>
      <c r="E176" s="306"/>
      <c r="F176" s="329" t="s">
        <v>1217</v>
      </c>
      <c r="G176" s="306"/>
      <c r="H176" s="306" t="s">
        <v>1278</v>
      </c>
      <c r="I176" s="306" t="s">
        <v>1213</v>
      </c>
      <c r="J176" s="306">
        <v>50</v>
      </c>
      <c r="K176" s="354"/>
    </row>
    <row r="177" s="1" customFormat="1" ht="15" customHeight="1">
      <c r="B177" s="331"/>
      <c r="C177" s="306" t="s">
        <v>190</v>
      </c>
      <c r="D177" s="306"/>
      <c r="E177" s="306"/>
      <c r="F177" s="329" t="s">
        <v>1211</v>
      </c>
      <c r="G177" s="306"/>
      <c r="H177" s="306" t="s">
        <v>1279</v>
      </c>
      <c r="I177" s="306" t="s">
        <v>1280</v>
      </c>
      <c r="J177" s="306"/>
      <c r="K177" s="354"/>
    </row>
    <row r="178" s="1" customFormat="1" ht="15" customHeight="1">
      <c r="B178" s="331"/>
      <c r="C178" s="306" t="s">
        <v>59</v>
      </c>
      <c r="D178" s="306"/>
      <c r="E178" s="306"/>
      <c r="F178" s="329" t="s">
        <v>1211</v>
      </c>
      <c r="G178" s="306"/>
      <c r="H178" s="306" t="s">
        <v>1281</v>
      </c>
      <c r="I178" s="306" t="s">
        <v>1282</v>
      </c>
      <c r="J178" s="306">
        <v>1</v>
      </c>
      <c r="K178" s="354"/>
    </row>
    <row r="179" s="1" customFormat="1" ht="15" customHeight="1">
      <c r="B179" s="331"/>
      <c r="C179" s="306" t="s">
        <v>55</v>
      </c>
      <c r="D179" s="306"/>
      <c r="E179" s="306"/>
      <c r="F179" s="329" t="s">
        <v>1211</v>
      </c>
      <c r="G179" s="306"/>
      <c r="H179" s="306" t="s">
        <v>1283</v>
      </c>
      <c r="I179" s="306" t="s">
        <v>1213</v>
      </c>
      <c r="J179" s="306">
        <v>20</v>
      </c>
      <c r="K179" s="354"/>
    </row>
    <row r="180" s="1" customFormat="1" ht="15" customHeight="1">
      <c r="B180" s="331"/>
      <c r="C180" s="306" t="s">
        <v>56</v>
      </c>
      <c r="D180" s="306"/>
      <c r="E180" s="306"/>
      <c r="F180" s="329" t="s">
        <v>1211</v>
      </c>
      <c r="G180" s="306"/>
      <c r="H180" s="306" t="s">
        <v>1284</v>
      </c>
      <c r="I180" s="306" t="s">
        <v>1213</v>
      </c>
      <c r="J180" s="306">
        <v>255</v>
      </c>
      <c r="K180" s="354"/>
    </row>
    <row r="181" s="1" customFormat="1" ht="15" customHeight="1">
      <c r="B181" s="331"/>
      <c r="C181" s="306" t="s">
        <v>191</v>
      </c>
      <c r="D181" s="306"/>
      <c r="E181" s="306"/>
      <c r="F181" s="329" t="s">
        <v>1211</v>
      </c>
      <c r="G181" s="306"/>
      <c r="H181" s="306" t="s">
        <v>1175</v>
      </c>
      <c r="I181" s="306" t="s">
        <v>1213</v>
      </c>
      <c r="J181" s="306">
        <v>10</v>
      </c>
      <c r="K181" s="354"/>
    </row>
    <row r="182" s="1" customFormat="1" ht="15" customHeight="1">
      <c r="B182" s="331"/>
      <c r="C182" s="306" t="s">
        <v>192</v>
      </c>
      <c r="D182" s="306"/>
      <c r="E182" s="306"/>
      <c r="F182" s="329" t="s">
        <v>1211</v>
      </c>
      <c r="G182" s="306"/>
      <c r="H182" s="306" t="s">
        <v>1285</v>
      </c>
      <c r="I182" s="306" t="s">
        <v>1246</v>
      </c>
      <c r="J182" s="306"/>
      <c r="K182" s="354"/>
    </row>
    <row r="183" s="1" customFormat="1" ht="15" customHeight="1">
      <c r="B183" s="331"/>
      <c r="C183" s="306" t="s">
        <v>1286</v>
      </c>
      <c r="D183" s="306"/>
      <c r="E183" s="306"/>
      <c r="F183" s="329" t="s">
        <v>1211</v>
      </c>
      <c r="G183" s="306"/>
      <c r="H183" s="306" t="s">
        <v>1287</v>
      </c>
      <c r="I183" s="306" t="s">
        <v>1246</v>
      </c>
      <c r="J183" s="306"/>
      <c r="K183" s="354"/>
    </row>
    <row r="184" s="1" customFormat="1" ht="15" customHeight="1">
      <c r="B184" s="331"/>
      <c r="C184" s="306" t="s">
        <v>1275</v>
      </c>
      <c r="D184" s="306"/>
      <c r="E184" s="306"/>
      <c r="F184" s="329" t="s">
        <v>1211</v>
      </c>
      <c r="G184" s="306"/>
      <c r="H184" s="306" t="s">
        <v>1288</v>
      </c>
      <c r="I184" s="306" t="s">
        <v>1246</v>
      </c>
      <c r="J184" s="306"/>
      <c r="K184" s="354"/>
    </row>
    <row r="185" s="1" customFormat="1" ht="15" customHeight="1">
      <c r="B185" s="331"/>
      <c r="C185" s="306" t="s">
        <v>194</v>
      </c>
      <c r="D185" s="306"/>
      <c r="E185" s="306"/>
      <c r="F185" s="329" t="s">
        <v>1217</v>
      </c>
      <c r="G185" s="306"/>
      <c r="H185" s="306" t="s">
        <v>1289</v>
      </c>
      <c r="I185" s="306" t="s">
        <v>1213</v>
      </c>
      <c r="J185" s="306">
        <v>50</v>
      </c>
      <c r="K185" s="354"/>
    </row>
    <row r="186" s="1" customFormat="1" ht="15" customHeight="1">
      <c r="B186" s="331"/>
      <c r="C186" s="306" t="s">
        <v>1290</v>
      </c>
      <c r="D186" s="306"/>
      <c r="E186" s="306"/>
      <c r="F186" s="329" t="s">
        <v>1217</v>
      </c>
      <c r="G186" s="306"/>
      <c r="H186" s="306" t="s">
        <v>1291</v>
      </c>
      <c r="I186" s="306" t="s">
        <v>1292</v>
      </c>
      <c r="J186" s="306"/>
      <c r="K186" s="354"/>
    </row>
    <row r="187" s="1" customFormat="1" ht="15" customHeight="1">
      <c r="B187" s="331"/>
      <c r="C187" s="306" t="s">
        <v>1293</v>
      </c>
      <c r="D187" s="306"/>
      <c r="E187" s="306"/>
      <c r="F187" s="329" t="s">
        <v>1217</v>
      </c>
      <c r="G187" s="306"/>
      <c r="H187" s="306" t="s">
        <v>1294</v>
      </c>
      <c r="I187" s="306" t="s">
        <v>1292</v>
      </c>
      <c r="J187" s="306"/>
      <c r="K187" s="354"/>
    </row>
    <row r="188" s="1" customFormat="1" ht="15" customHeight="1">
      <c r="B188" s="331"/>
      <c r="C188" s="306" t="s">
        <v>1295</v>
      </c>
      <c r="D188" s="306"/>
      <c r="E188" s="306"/>
      <c r="F188" s="329" t="s">
        <v>1217</v>
      </c>
      <c r="G188" s="306"/>
      <c r="H188" s="306" t="s">
        <v>1296</v>
      </c>
      <c r="I188" s="306" t="s">
        <v>1292</v>
      </c>
      <c r="J188" s="306"/>
      <c r="K188" s="354"/>
    </row>
    <row r="189" s="1" customFormat="1" ht="15" customHeight="1">
      <c r="B189" s="331"/>
      <c r="C189" s="367" t="s">
        <v>1297</v>
      </c>
      <c r="D189" s="306"/>
      <c r="E189" s="306"/>
      <c r="F189" s="329" t="s">
        <v>1217</v>
      </c>
      <c r="G189" s="306"/>
      <c r="H189" s="306" t="s">
        <v>1298</v>
      </c>
      <c r="I189" s="306" t="s">
        <v>1299</v>
      </c>
      <c r="J189" s="368" t="s">
        <v>1300</v>
      </c>
      <c r="K189" s="354"/>
    </row>
    <row r="190" s="17" customFormat="1" ht="15" customHeight="1">
      <c r="B190" s="369"/>
      <c r="C190" s="370" t="s">
        <v>1301</v>
      </c>
      <c r="D190" s="371"/>
      <c r="E190" s="371"/>
      <c r="F190" s="372" t="s">
        <v>1217</v>
      </c>
      <c r="G190" s="371"/>
      <c r="H190" s="371" t="s">
        <v>1302</v>
      </c>
      <c r="I190" s="371" t="s">
        <v>1299</v>
      </c>
      <c r="J190" s="373" t="s">
        <v>1300</v>
      </c>
      <c r="K190" s="374"/>
    </row>
    <row r="191" s="1" customFormat="1" ht="15" customHeight="1">
      <c r="B191" s="331"/>
      <c r="C191" s="367" t="s">
        <v>44</v>
      </c>
      <c r="D191" s="306"/>
      <c r="E191" s="306"/>
      <c r="F191" s="329" t="s">
        <v>1211</v>
      </c>
      <c r="G191" s="306"/>
      <c r="H191" s="303" t="s">
        <v>1303</v>
      </c>
      <c r="I191" s="306" t="s">
        <v>1304</v>
      </c>
      <c r="J191" s="306"/>
      <c r="K191" s="354"/>
    </row>
    <row r="192" s="1" customFormat="1" ht="15" customHeight="1">
      <c r="B192" s="331"/>
      <c r="C192" s="367" t="s">
        <v>1305</v>
      </c>
      <c r="D192" s="306"/>
      <c r="E192" s="306"/>
      <c r="F192" s="329" t="s">
        <v>1211</v>
      </c>
      <c r="G192" s="306"/>
      <c r="H192" s="306" t="s">
        <v>1306</v>
      </c>
      <c r="I192" s="306" t="s">
        <v>1246</v>
      </c>
      <c r="J192" s="306"/>
      <c r="K192" s="354"/>
    </row>
    <row r="193" s="1" customFormat="1" ht="15" customHeight="1">
      <c r="B193" s="331"/>
      <c r="C193" s="367" t="s">
        <v>1307</v>
      </c>
      <c r="D193" s="306"/>
      <c r="E193" s="306"/>
      <c r="F193" s="329" t="s">
        <v>1211</v>
      </c>
      <c r="G193" s="306"/>
      <c r="H193" s="306" t="s">
        <v>1308</v>
      </c>
      <c r="I193" s="306" t="s">
        <v>1246</v>
      </c>
      <c r="J193" s="306"/>
      <c r="K193" s="354"/>
    </row>
    <row r="194" s="1" customFormat="1" ht="15" customHeight="1">
      <c r="B194" s="331"/>
      <c r="C194" s="367" t="s">
        <v>1309</v>
      </c>
      <c r="D194" s="306"/>
      <c r="E194" s="306"/>
      <c r="F194" s="329" t="s">
        <v>1217</v>
      </c>
      <c r="G194" s="306"/>
      <c r="H194" s="306" t="s">
        <v>1310</v>
      </c>
      <c r="I194" s="306" t="s">
        <v>1246</v>
      </c>
      <c r="J194" s="306"/>
      <c r="K194" s="354"/>
    </row>
    <row r="195" s="1" customFormat="1" ht="15" customHeight="1">
      <c r="B195" s="360"/>
      <c r="C195" s="375"/>
      <c r="D195" s="340"/>
      <c r="E195" s="340"/>
      <c r="F195" s="340"/>
      <c r="G195" s="340"/>
      <c r="H195" s="340"/>
      <c r="I195" s="340"/>
      <c r="J195" s="340"/>
      <c r="K195" s="361"/>
    </row>
    <row r="196" s="1" customFormat="1" ht="18.75" customHeight="1">
      <c r="B196" s="342"/>
      <c r="C196" s="352"/>
      <c r="D196" s="352"/>
      <c r="E196" s="352"/>
      <c r="F196" s="362"/>
      <c r="G196" s="352"/>
      <c r="H196" s="352"/>
      <c r="I196" s="352"/>
      <c r="J196" s="352"/>
      <c r="K196" s="342"/>
    </row>
    <row r="197" s="1" customFormat="1" ht="18.75" customHeight="1">
      <c r="B197" s="342"/>
      <c r="C197" s="352"/>
      <c r="D197" s="352"/>
      <c r="E197" s="352"/>
      <c r="F197" s="362"/>
      <c r="G197" s="352"/>
      <c r="H197" s="352"/>
      <c r="I197" s="352"/>
      <c r="J197" s="352"/>
      <c r="K197" s="342"/>
    </row>
    <row r="198" s="1" customFormat="1" ht="18.75" customHeight="1">
      <c r="B198" s="314"/>
      <c r="C198" s="314"/>
      <c r="D198" s="314"/>
      <c r="E198" s="314"/>
      <c r="F198" s="314"/>
      <c r="G198" s="314"/>
      <c r="H198" s="314"/>
      <c r="I198" s="314"/>
      <c r="J198" s="314"/>
      <c r="K198" s="314"/>
    </row>
    <row r="199" s="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="1" customFormat="1" ht="21">
      <c r="B200" s="296"/>
      <c r="C200" s="297" t="s">
        <v>1311</v>
      </c>
      <c r="D200" s="297"/>
      <c r="E200" s="297"/>
      <c r="F200" s="297"/>
      <c r="G200" s="297"/>
      <c r="H200" s="297"/>
      <c r="I200" s="297"/>
      <c r="J200" s="297"/>
      <c r="K200" s="298"/>
    </row>
    <row r="201" s="1" customFormat="1" ht="25.5" customHeight="1">
      <c r="B201" s="296"/>
      <c r="C201" s="376" t="s">
        <v>1312</v>
      </c>
      <c r="D201" s="376"/>
      <c r="E201" s="376"/>
      <c r="F201" s="376" t="s">
        <v>1313</v>
      </c>
      <c r="G201" s="377"/>
      <c r="H201" s="376" t="s">
        <v>1314</v>
      </c>
      <c r="I201" s="376"/>
      <c r="J201" s="376"/>
      <c r="K201" s="298"/>
    </row>
    <row r="202" s="1" customFormat="1" ht="5.25" customHeight="1">
      <c r="B202" s="331"/>
      <c r="C202" s="326"/>
      <c r="D202" s="326"/>
      <c r="E202" s="326"/>
      <c r="F202" s="326"/>
      <c r="G202" s="352"/>
      <c r="H202" s="326"/>
      <c r="I202" s="326"/>
      <c r="J202" s="326"/>
      <c r="K202" s="354"/>
    </row>
    <row r="203" s="1" customFormat="1" ht="15" customHeight="1">
      <c r="B203" s="331"/>
      <c r="C203" s="306" t="s">
        <v>1304</v>
      </c>
      <c r="D203" s="306"/>
      <c r="E203" s="306"/>
      <c r="F203" s="329" t="s">
        <v>45</v>
      </c>
      <c r="G203" s="306"/>
      <c r="H203" s="306" t="s">
        <v>1315</v>
      </c>
      <c r="I203" s="306"/>
      <c r="J203" s="306"/>
      <c r="K203" s="354"/>
    </row>
    <row r="204" s="1" customFormat="1" ht="15" customHeight="1">
      <c r="B204" s="331"/>
      <c r="C204" s="306"/>
      <c r="D204" s="306"/>
      <c r="E204" s="306"/>
      <c r="F204" s="329" t="s">
        <v>46</v>
      </c>
      <c r="G204" s="306"/>
      <c r="H204" s="306" t="s">
        <v>1316</v>
      </c>
      <c r="I204" s="306"/>
      <c r="J204" s="306"/>
      <c r="K204" s="354"/>
    </row>
    <row r="205" s="1" customFormat="1" ht="15" customHeight="1">
      <c r="B205" s="331"/>
      <c r="C205" s="306"/>
      <c r="D205" s="306"/>
      <c r="E205" s="306"/>
      <c r="F205" s="329" t="s">
        <v>49</v>
      </c>
      <c r="G205" s="306"/>
      <c r="H205" s="306" t="s">
        <v>1317</v>
      </c>
      <c r="I205" s="306"/>
      <c r="J205" s="306"/>
      <c r="K205" s="354"/>
    </row>
    <row r="206" s="1" customFormat="1" ht="15" customHeight="1">
      <c r="B206" s="331"/>
      <c r="C206" s="306"/>
      <c r="D206" s="306"/>
      <c r="E206" s="306"/>
      <c r="F206" s="329" t="s">
        <v>47</v>
      </c>
      <c r="G206" s="306"/>
      <c r="H206" s="306" t="s">
        <v>1318</v>
      </c>
      <c r="I206" s="306"/>
      <c r="J206" s="306"/>
      <c r="K206" s="354"/>
    </row>
    <row r="207" s="1" customFormat="1" ht="15" customHeight="1">
      <c r="B207" s="331"/>
      <c r="C207" s="306"/>
      <c r="D207" s="306"/>
      <c r="E207" s="306"/>
      <c r="F207" s="329" t="s">
        <v>48</v>
      </c>
      <c r="G207" s="306"/>
      <c r="H207" s="306" t="s">
        <v>1319</v>
      </c>
      <c r="I207" s="306"/>
      <c r="J207" s="306"/>
      <c r="K207" s="354"/>
    </row>
    <row r="208" s="1" customFormat="1" ht="15" customHeight="1">
      <c r="B208" s="331"/>
      <c r="C208" s="306"/>
      <c r="D208" s="306"/>
      <c r="E208" s="306"/>
      <c r="F208" s="329"/>
      <c r="G208" s="306"/>
      <c r="H208" s="306"/>
      <c r="I208" s="306"/>
      <c r="J208" s="306"/>
      <c r="K208" s="354"/>
    </row>
    <row r="209" s="1" customFormat="1" ht="15" customHeight="1">
      <c r="B209" s="331"/>
      <c r="C209" s="306" t="s">
        <v>1258</v>
      </c>
      <c r="D209" s="306"/>
      <c r="E209" s="306"/>
      <c r="F209" s="329" t="s">
        <v>81</v>
      </c>
      <c r="G209" s="306"/>
      <c r="H209" s="306" t="s">
        <v>1320</v>
      </c>
      <c r="I209" s="306"/>
      <c r="J209" s="306"/>
      <c r="K209" s="354"/>
    </row>
    <row r="210" s="1" customFormat="1" ht="15" customHeight="1">
      <c r="B210" s="331"/>
      <c r="C210" s="306"/>
      <c r="D210" s="306"/>
      <c r="E210" s="306"/>
      <c r="F210" s="329" t="s">
        <v>1155</v>
      </c>
      <c r="G210" s="306"/>
      <c r="H210" s="306" t="s">
        <v>1156</v>
      </c>
      <c r="I210" s="306"/>
      <c r="J210" s="306"/>
      <c r="K210" s="354"/>
    </row>
    <row r="211" s="1" customFormat="1" ht="15" customHeight="1">
      <c r="B211" s="331"/>
      <c r="C211" s="306"/>
      <c r="D211" s="306"/>
      <c r="E211" s="306"/>
      <c r="F211" s="329" t="s">
        <v>1153</v>
      </c>
      <c r="G211" s="306"/>
      <c r="H211" s="306" t="s">
        <v>1321</v>
      </c>
      <c r="I211" s="306"/>
      <c r="J211" s="306"/>
      <c r="K211" s="354"/>
    </row>
    <row r="212" s="1" customFormat="1" ht="15" customHeight="1">
      <c r="B212" s="378"/>
      <c r="C212" s="306"/>
      <c r="D212" s="306"/>
      <c r="E212" s="306"/>
      <c r="F212" s="329" t="s">
        <v>97</v>
      </c>
      <c r="G212" s="367"/>
      <c r="H212" s="358" t="s">
        <v>98</v>
      </c>
      <c r="I212" s="358"/>
      <c r="J212" s="358"/>
      <c r="K212" s="379"/>
    </row>
    <row r="213" s="1" customFormat="1" ht="15" customHeight="1">
      <c r="B213" s="378"/>
      <c r="C213" s="306"/>
      <c r="D213" s="306"/>
      <c r="E213" s="306"/>
      <c r="F213" s="329" t="s">
        <v>1157</v>
      </c>
      <c r="G213" s="367"/>
      <c r="H213" s="358" t="s">
        <v>1058</v>
      </c>
      <c r="I213" s="358"/>
      <c r="J213" s="358"/>
      <c r="K213" s="379"/>
    </row>
    <row r="214" s="1" customFormat="1" ht="15" customHeight="1">
      <c r="B214" s="378"/>
      <c r="C214" s="306"/>
      <c r="D214" s="306"/>
      <c r="E214" s="306"/>
      <c r="F214" s="329"/>
      <c r="G214" s="367"/>
      <c r="H214" s="358"/>
      <c r="I214" s="358"/>
      <c r="J214" s="358"/>
      <c r="K214" s="379"/>
    </row>
    <row r="215" s="1" customFormat="1" ht="15" customHeight="1">
      <c r="B215" s="378"/>
      <c r="C215" s="306" t="s">
        <v>1282</v>
      </c>
      <c r="D215" s="306"/>
      <c r="E215" s="306"/>
      <c r="F215" s="329">
        <v>1</v>
      </c>
      <c r="G215" s="367"/>
      <c r="H215" s="358" t="s">
        <v>1322</v>
      </c>
      <c r="I215" s="358"/>
      <c r="J215" s="358"/>
      <c r="K215" s="379"/>
    </row>
    <row r="216" s="1" customFormat="1" ht="15" customHeight="1">
      <c r="B216" s="378"/>
      <c r="C216" s="306"/>
      <c r="D216" s="306"/>
      <c r="E216" s="306"/>
      <c r="F216" s="329">
        <v>2</v>
      </c>
      <c r="G216" s="367"/>
      <c r="H216" s="358" t="s">
        <v>1323</v>
      </c>
      <c r="I216" s="358"/>
      <c r="J216" s="358"/>
      <c r="K216" s="379"/>
    </row>
    <row r="217" s="1" customFormat="1" ht="15" customHeight="1">
      <c r="B217" s="378"/>
      <c r="C217" s="306"/>
      <c r="D217" s="306"/>
      <c r="E217" s="306"/>
      <c r="F217" s="329">
        <v>3</v>
      </c>
      <c r="G217" s="367"/>
      <c r="H217" s="358" t="s">
        <v>1324</v>
      </c>
      <c r="I217" s="358"/>
      <c r="J217" s="358"/>
      <c r="K217" s="379"/>
    </row>
    <row r="218" s="1" customFormat="1" ht="15" customHeight="1">
      <c r="B218" s="378"/>
      <c r="C218" s="306"/>
      <c r="D218" s="306"/>
      <c r="E218" s="306"/>
      <c r="F218" s="329">
        <v>4</v>
      </c>
      <c r="G218" s="367"/>
      <c r="H218" s="358" t="s">
        <v>1325</v>
      </c>
      <c r="I218" s="358"/>
      <c r="J218" s="358"/>
      <c r="K218" s="379"/>
    </row>
    <row r="219" s="1" customFormat="1" ht="12.75" customHeight="1">
      <c r="B219" s="380"/>
      <c r="C219" s="381"/>
      <c r="D219" s="381"/>
      <c r="E219" s="381"/>
      <c r="F219" s="381"/>
      <c r="G219" s="381"/>
      <c r="H219" s="381"/>
      <c r="I219" s="381"/>
      <c r="J219" s="381"/>
      <c r="K219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LAPTOP-7V5AD3BR\klima</dc:creator>
  <cp:lastModifiedBy>LAPTOP-7V5AD3BR\klima</cp:lastModifiedBy>
  <dcterms:created xsi:type="dcterms:W3CDTF">2025-03-26T21:17:55Z</dcterms:created>
  <dcterms:modified xsi:type="dcterms:W3CDTF">2025-03-26T21:18:02Z</dcterms:modified>
</cp:coreProperties>
</file>