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Projekty\___PROJEKTY_2020___\37_20_STC\10_ROZPOCTY\05_PDPS_2024\soutez_vysvetleni\Z2\"/>
    </mc:Choice>
  </mc:AlternateContent>
  <bookViews>
    <workbookView xWindow="0" yWindow="0" windowWidth="0" windowHeight="0"/>
  </bookViews>
  <sheets>
    <sheet name="Rekapitulace" sheetId="9" r:id="rId1"/>
    <sheet name="SO 00" sheetId="2" r:id="rId2"/>
    <sheet name="SO 01 (SO101)" sheetId="3" r:id="rId3"/>
    <sheet name="SO 02 (SO102)" sheetId="4" r:id="rId4"/>
    <sheet name="SO 03 (SO401)" sheetId="5" r:id="rId5"/>
    <sheet name="SO 04 (SO402)" sheetId="6" r:id="rId6"/>
    <sheet name="SO 05 (SO301)" sheetId="7" r:id="rId7"/>
    <sheet name="SO 06 (SO302)" sheetId="8" r:id="rId8"/>
  </sheets>
  <calcPr/>
</workbook>
</file>

<file path=xl/calcChain.xml><?xml version="1.0" encoding="utf-8"?>
<calcChain xmlns="http://schemas.openxmlformats.org/spreadsheetml/2006/main">
  <c i="9" l="1"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C7"/>
  <c r="C6"/>
  <c i="8" r="I3"/>
  <c r="I61"/>
  <c r="O126"/>
  <c r="I126"/>
  <c r="O122"/>
  <c r="I122"/>
  <c r="O118"/>
  <c r="I118"/>
  <c r="O114"/>
  <c r="I114"/>
  <c r="O110"/>
  <c r="I110"/>
  <c r="O106"/>
  <c r="I106"/>
  <c r="O102"/>
  <c r="I102"/>
  <c r="O98"/>
  <c r="I98"/>
  <c r="O94"/>
  <c r="I94"/>
  <c r="O90"/>
  <c r="I90"/>
  <c r="O86"/>
  <c r="I86"/>
  <c r="O82"/>
  <c r="I82"/>
  <c r="O78"/>
  <c r="I78"/>
  <c r="O74"/>
  <c r="I74"/>
  <c r="O70"/>
  <c r="I70"/>
  <c r="O66"/>
  <c r="I66"/>
  <c r="O62"/>
  <c r="I62"/>
  <c r="I48"/>
  <c r="O57"/>
  <c r="I57"/>
  <c r="O53"/>
  <c r="I53"/>
  <c r="O49"/>
  <c r="I49"/>
  <c r="I39"/>
  <c r="O44"/>
  <c r="I44"/>
  <c r="O40"/>
  <c r="I40"/>
  <c r="I34"/>
  <c r="O35"/>
  <c r="I35"/>
  <c r="I13"/>
  <c r="O30"/>
  <c r="I30"/>
  <c r="O26"/>
  <c r="I26"/>
  <c r="O22"/>
  <c r="I22"/>
  <c r="O18"/>
  <c r="I18"/>
  <c r="O14"/>
  <c r="I14"/>
  <c r="I8"/>
  <c r="O9"/>
  <c r="I9"/>
  <c i="7" r="I3"/>
  <c r="I56"/>
  <c r="O105"/>
  <c r="I105"/>
  <c r="O101"/>
  <c r="I101"/>
  <c r="O97"/>
  <c r="I97"/>
  <c r="O93"/>
  <c r="I93"/>
  <c r="O89"/>
  <c r="I89"/>
  <c r="O85"/>
  <c r="I85"/>
  <c r="O81"/>
  <c r="I81"/>
  <c r="O77"/>
  <c r="I77"/>
  <c r="O73"/>
  <c r="I73"/>
  <c r="O69"/>
  <c r="I69"/>
  <c r="O65"/>
  <c r="I65"/>
  <c r="O61"/>
  <c r="I61"/>
  <c r="O57"/>
  <c r="I57"/>
  <c r="I43"/>
  <c r="O52"/>
  <c r="I52"/>
  <c r="O48"/>
  <c r="I48"/>
  <c r="O44"/>
  <c r="I44"/>
  <c r="I34"/>
  <c r="O39"/>
  <c r="I39"/>
  <c r="O35"/>
  <c r="I35"/>
  <c r="I13"/>
  <c r="O30"/>
  <c r="I30"/>
  <c r="O26"/>
  <c r="I26"/>
  <c r="O22"/>
  <c r="I22"/>
  <c r="O18"/>
  <c r="I18"/>
  <c r="O14"/>
  <c r="I14"/>
  <c r="I8"/>
  <c r="O9"/>
  <c r="I9"/>
  <c i="6" r="I3"/>
  <c r="I48"/>
  <c r="O49"/>
  <c r="I49"/>
  <c r="I35"/>
  <c r="O44"/>
  <c r="I44"/>
  <c r="O40"/>
  <c r="I40"/>
  <c r="O36"/>
  <c r="I36"/>
  <c r="I30"/>
  <c r="O31"/>
  <c r="I31"/>
  <c r="I13"/>
  <c r="O26"/>
  <c r="I26"/>
  <c r="O22"/>
  <c r="I22"/>
  <c r="O18"/>
  <c r="I18"/>
  <c r="O14"/>
  <c r="I14"/>
  <c r="I8"/>
  <c r="O9"/>
  <c r="I9"/>
  <c i="5" r="I3"/>
  <c r="I134"/>
  <c r="O135"/>
  <c r="I135"/>
  <c r="I53"/>
  <c r="O130"/>
  <c r="I130"/>
  <c r="O126"/>
  <c r="I126"/>
  <c r="O122"/>
  <c r="I122"/>
  <c r="O118"/>
  <c r="I118"/>
  <c r="O114"/>
  <c r="I114"/>
  <c r="O110"/>
  <c r="I110"/>
  <c r="O106"/>
  <c r="I106"/>
  <c r="O102"/>
  <c r="I102"/>
  <c r="O98"/>
  <c r="I98"/>
  <c r="O94"/>
  <c r="I94"/>
  <c r="O90"/>
  <c r="I90"/>
  <c r="O86"/>
  <c r="I86"/>
  <c r="O82"/>
  <c r="I82"/>
  <c r="O78"/>
  <c r="I78"/>
  <c r="O74"/>
  <c r="I74"/>
  <c r="O70"/>
  <c r="I70"/>
  <c r="O66"/>
  <c r="I66"/>
  <c r="O62"/>
  <c r="I62"/>
  <c r="O58"/>
  <c r="I58"/>
  <c r="O54"/>
  <c r="I54"/>
  <c r="I48"/>
  <c r="O49"/>
  <c r="I49"/>
  <c r="I43"/>
  <c r="O44"/>
  <c r="I44"/>
  <c r="I38"/>
  <c r="O39"/>
  <c r="I39"/>
  <c r="I13"/>
  <c r="O34"/>
  <c r="I34"/>
  <c r="O30"/>
  <c r="I30"/>
  <c r="O26"/>
  <c r="I26"/>
  <c r="O22"/>
  <c r="I22"/>
  <c r="O18"/>
  <c r="I18"/>
  <c r="O14"/>
  <c r="I14"/>
  <c r="I8"/>
  <c r="O9"/>
  <c r="I9"/>
  <c i="4" r="I3"/>
  <c r="I60"/>
  <c r="O69"/>
  <c r="I69"/>
  <c r="O65"/>
  <c r="I65"/>
  <c r="O61"/>
  <c r="I61"/>
  <c r="I35"/>
  <c r="O56"/>
  <c r="I56"/>
  <c r="O52"/>
  <c r="I52"/>
  <c r="O48"/>
  <c r="I48"/>
  <c r="O44"/>
  <c r="I44"/>
  <c r="O40"/>
  <c r="I40"/>
  <c r="O36"/>
  <c r="I36"/>
  <c r="I22"/>
  <c r="O31"/>
  <c r="I31"/>
  <c r="O27"/>
  <c r="I27"/>
  <c r="O23"/>
  <c r="I23"/>
  <c r="I13"/>
  <c r="O18"/>
  <c r="I18"/>
  <c r="O14"/>
  <c r="I14"/>
  <c r="I8"/>
  <c r="O9"/>
  <c r="I9"/>
  <c i="3" r="I3"/>
  <c r="I248"/>
  <c r="O323"/>
  <c r="I323"/>
  <c r="O319"/>
  <c r="I319"/>
  <c r="O315"/>
  <c r="I315"/>
  <c r="O311"/>
  <c r="I311"/>
  <c r="O307"/>
  <c r="I307"/>
  <c r="O303"/>
  <c r="I303"/>
  <c r="O299"/>
  <c r="I299"/>
  <c r="O295"/>
  <c r="I295"/>
  <c r="O291"/>
  <c r="I291"/>
  <c r="O287"/>
  <c r="I287"/>
  <c r="O283"/>
  <c r="I283"/>
  <c r="O279"/>
  <c r="I279"/>
  <c r="O275"/>
  <c r="I275"/>
  <c r="O272"/>
  <c r="I272"/>
  <c r="O268"/>
  <c r="I268"/>
  <c r="O264"/>
  <c r="I264"/>
  <c r="O261"/>
  <c r="I261"/>
  <c r="O257"/>
  <c r="I257"/>
  <c r="O253"/>
  <c r="I253"/>
  <c r="O249"/>
  <c r="I249"/>
  <c r="I203"/>
  <c r="O244"/>
  <c r="I244"/>
  <c r="O240"/>
  <c r="I240"/>
  <c r="O236"/>
  <c r="I236"/>
  <c r="O232"/>
  <c r="I232"/>
  <c r="O228"/>
  <c r="I228"/>
  <c r="O224"/>
  <c r="I224"/>
  <c r="O220"/>
  <c r="I220"/>
  <c r="O216"/>
  <c r="I216"/>
  <c r="O212"/>
  <c r="I212"/>
  <c r="O208"/>
  <c r="I208"/>
  <c r="O204"/>
  <c r="I204"/>
  <c r="I194"/>
  <c r="O199"/>
  <c r="I199"/>
  <c r="O195"/>
  <c r="I195"/>
  <c r="I153"/>
  <c r="O190"/>
  <c r="I190"/>
  <c r="O186"/>
  <c r="I186"/>
  <c r="O182"/>
  <c r="I182"/>
  <c r="O178"/>
  <c r="I178"/>
  <c r="O174"/>
  <c r="I174"/>
  <c r="O170"/>
  <c r="I170"/>
  <c r="O166"/>
  <c r="I166"/>
  <c r="O162"/>
  <c r="I162"/>
  <c r="O158"/>
  <c r="I158"/>
  <c r="O154"/>
  <c r="I154"/>
  <c r="I120"/>
  <c r="O149"/>
  <c r="I149"/>
  <c r="O145"/>
  <c r="I145"/>
  <c r="O141"/>
  <c r="I141"/>
  <c r="O137"/>
  <c r="I137"/>
  <c r="O133"/>
  <c r="I133"/>
  <c r="O129"/>
  <c r="I129"/>
  <c r="O125"/>
  <c r="I125"/>
  <c r="O121"/>
  <c r="I121"/>
  <c r="I111"/>
  <c r="O116"/>
  <c r="I116"/>
  <c r="O112"/>
  <c r="I112"/>
  <c r="I86"/>
  <c r="O107"/>
  <c r="I107"/>
  <c r="O103"/>
  <c r="I103"/>
  <c r="O99"/>
  <c r="I99"/>
  <c r="O95"/>
  <c r="I95"/>
  <c r="O91"/>
  <c r="I91"/>
  <c r="O87"/>
  <c r="I87"/>
  <c r="I21"/>
  <c r="O82"/>
  <c r="I82"/>
  <c r="O78"/>
  <c r="I78"/>
  <c r="O74"/>
  <c r="I74"/>
  <c r="O70"/>
  <c r="I70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2" r="I3"/>
  <c r="I8"/>
  <c r="O41"/>
  <c r="I41"/>
  <c r="O37"/>
  <c r="I37"/>
  <c r="O33"/>
  <c r="I33"/>
  <c r="O29"/>
  <c r="I29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<sst xmlns="http://schemas.openxmlformats.org/spreadsheetml/2006/main">
  <si>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</si>
  <si>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</si>
  <si>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</si>
  <si>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20-37_zmena_2 - Infrastruktura pro Novostavbu výrobního závodu STÁTNÍ TISKÁRNY CENIN, státní podnik - kopie - kopie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</si>
  <si>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</si>
  <si>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</si>
  <si>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</si>
  <si>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</si>
  <si>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</si>
  <si>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</si>
  <si>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</si>
  <si>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</t>
  </si>
  <si>
    <t>Vedlejší a ostatní náklady</t>
  </si>
  <si>
    <t>SO 01 (SO101)</t>
  </si>
  <si>
    <t>Chodník pro pěší</t>
  </si>
  <si>
    <t>SO 02 (SO102)</t>
  </si>
  <si>
    <t>Zastávky BUS</t>
  </si>
  <si>
    <t>SO 03 (SO401)</t>
  </si>
  <si>
    <t>Veřejné osvětlení</t>
  </si>
  <si>
    <t>SO 04 (SO402)</t>
  </si>
  <si>
    <t>Chráničky pro sítě elektronických komunikací</t>
  </si>
  <si>
    <t>SO 05 (SO301)</t>
  </si>
  <si>
    <t>Prodloužení vodovodního řadu</t>
  </si>
  <si>
    <t>SO 06 (SO302)</t>
  </si>
  <si>
    <t>Prodloužení řadu tlakové kanalizace</t>
  </si>
  <si>
    <t>Soupis prací objektu</t>
  </si>
  <si>
    <t>S</t>
  </si>
  <si>
    <t>Stavba:</t>
  </si>
  <si>
    <t>20-37_zmena_2</t>
  </si>
  <si>
    <t>Infrastruktura pro Novostavbu výrobního závodu STÁTNÍ TISKÁRNY CENIN, státní podnik - kopie - kopie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</si>
  <si>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</si>
  <si>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</si>
  <si>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</si>
  <si>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</si>
  <si>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</si>
  <si>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</si>
  <si>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</si>
  <si>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</si>
  <si>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</si>
  <si>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</si>
  <si>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</si>
  <si>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</si>
  <si>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</si>
  <si>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</si>
  <si>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</si>
  <si>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</si>
  <si>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</si>
  <si>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</si>
  <si>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</si>
  <si>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</si>
  <si>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</si>
  <si>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</si>
  <si>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Zajištění inženýrských sítí během realizace stavby dle požadavku správců. Nutné vytyčení všech podzemních sítí s protokolárním zápisem příslušných správců. Přesnou polohu podzemních vedení ověřit ručně kopanými sondami. Podzemní plynovod, sdělovací kabely, elektrické vedení včetně vrchního vedení, vodovod, v trase příčné přechody apod. Přechody nutno ochránit. Zajištění stavby proti škodě na okolních pozemcích a objektech. Celková délka stavby cca 920m. Pro SO01, SO02, SO03, SO04, SO05, SO06.
PEVNÁ CENA</t>
  </si>
  <si>
    <t>VV</t>
  </si>
  <si>
    <t>"zajištění a ochrana stávajících IS :"_x000d_
 1 = 1,000 [A]</t>
  </si>
  <si>
    <t>TS</t>
  </si>
  <si>
    <t>zahrnuje veškeré náklady spojené s objednatelem požadovanými zařízeními</t>
  </si>
  <si>
    <t>02910</t>
  </si>
  <si>
    <t>OSTATNÍ POŽADAVKY - ZEMĚMĚŘIČSKÁ MĚŘENÍ</t>
  </si>
  <si>
    <t>Zaměření skutečného provedení díla ke kolaudaci stavby v celkové délce stavby cca 920m vč. výstupu DTM. Pro SO01, SO02, SO03, SO04, SO05, SO06.
3x tištěné paré + 1x CD
PEVNÁ CENA</t>
  </si>
  <si>
    <t>1 = 1,000 [A]</t>
  </si>
  <si>
    <t>zahrnuje veškeré náklady spojené s objednatelem požadovanými pracemi</t>
  </si>
  <si>
    <t>02911</t>
  </si>
  <si>
    <t>A</t>
  </si>
  <si>
    <t>OSTATNÍ POŽADAVKY - GEODETICKÉ ZAMĚŘENÍ</t>
  </si>
  <si>
    <t>Geometrický oddělovací plán pro majetkové vypořádání vlastnických vztahu, potvrzený katastrálním úřadem. Celková délka stavby cca 920m. Pro SO01, SO02, SO03, SO04, SO05, SO06.
12 x tiskem
PEVNÁ CENA</t>
  </si>
  <si>
    <t>B</t>
  </si>
  <si>
    <t>OSTATNÍ POŽADAVKY - GEODETICKÉ ZAMĚŘENÍ VRSTEV</t>
  </si>
  <si>
    <t xml:space="preserve">Zaměření vrstev pro určení kubatur sanací  a pro určení kubatur konstrukčních vrstev a celkových plošných a délkových výměr. Celková délka stavby cca 920m. Pro SO01, SO02, SO03, SO04, SO05, SO06.
PEVNÁ CENA</t>
  </si>
  <si>
    <t>C</t>
  </si>
  <si>
    <t>Veškerá nutná zaměření nutná k realizaci díla (např.zaměření stavby před výstavbou, vytyčení stavby a obvodu staveniště apod.) a k uvedení stavby do užívání a řádnému předání dokončeného díla. Celková délka stavby cca 920m. Pro SO01, SO02, SO03, SO04, SO05, SO06.
PEVNÁ CENA</t>
  </si>
  <si>
    <t>02940</t>
  </si>
  <si>
    <t>OSTATNÍ POŽADAVKY - VYPRACOVÁNÍ DOKUMENTACE</t>
  </si>
  <si>
    <t>Dokumentace skutečného provedení stavby. Výkresy a související písemnosti zhotovené stavby potřebné pro evidenci pozemní komunikace. _x000d_
 - koncept 1x kopie v tištěné podobě a 1x elektronický originál (rozsah a upořádání odpovídající podobě tištěné) v uzavřeném (PDF) a otevřeném formátu (DWG, XLS, DOC, apod.), _x000d_
 - čistopis ve 1 paré v tištěné podobě a 1x v elektronické podobě a geodetického zaměření zhotovené stavby včetně geometrického plánu, potvrzeného příslušným katastrálním úřadem, ve 4 paré a 1x v elektronické podobě (rozsah a upořádání odpovídající podobě tištěné) v uzavřeném (PDF) a otevřeném formátu (DWG, XLS, DOC, apod.)_x000d_
Celková délka stavby cca 920m. Pro SO01, SO02, SO03, SO04, SO05, SO06._x000d_
PEVNÁ CENA</t>
  </si>
  <si>
    <t>Položka zahrnuje:
- veškeré náklady spojené s objednatelem požadovanými pracemi
Položka nezahrnuje:
- x</t>
  </si>
  <si>
    <t>02943</t>
  </si>
  <si>
    <t>OSTATNÍ POŽADAVKY - VYPRACOVÁNÍ RDS</t>
  </si>
  <si>
    <t>Realizační dokumentace stavby. Obsah dle směrnice pro dokumentaci staveb PK, v souladu s PDPS, Řeší podrobnosti pro kvalitní a bezpečné zhotovení stavby. Mimo jiné zahrnuje vypracování souřadnicového a výškového pokrytí komunikace, zahuštění příčných řezů pro plynulé řešení, aktualizace dopracování dopravního značení. Vypracuje autorizovaná osoba. Odsouhlasí správce stavby._x000d_
 - koncept 1x kopie v tištěné podobě a 1x elektronický originál (rozsah a upořádání odpovídající podobě tištěné) v uzavřeném (PDF) a otevřeném formátu (DWG, XLS, DOC, apod.),_x000d_
Havarijní plán a protipovodňový plán ( 1x kopie v tištěné podobě a 1x elektronický originál)._x000d_
Celková délka stavby cca 920m. Pro SO01, SO02, SO03, SO04, SO05, SO06._x000d_
PEVNÁ CENA</t>
  </si>
  <si>
    <t>02991</t>
  </si>
  <si>
    <t>OSTATNÍ POŽADAVKY - INFORMAČNÍ TABULE</t>
  </si>
  <si>
    <t>KUS</t>
  </si>
  <si>
    <t>Náklady na zřízení a udržování informačních tabulí (2ks na celou stavbu) s údaji o stavbě s textem dle vzoru objednatele vč.kotvení a podstavce. Po ukončení stavby odstranění. Celková délka stavby cca 920m. Pro SO01, SO02, SO03, SO04, SO05, SO06.
PEVNÁ CENA</t>
  </si>
  <si>
    <t>2 = 2,000 [A]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</si>
  <si>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</si>
  <si>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03720</t>
  </si>
  <si>
    <t>POMOC PRÁCE ZAJIŠŤ NEBO ZŘÍZ REGULACI A OCHRANU DOPRAVY</t>
  </si>
  <si>
    <t>Úhrnná částka musí obsahovat veškeré náklady na dočasné úpravy a regulaci
dopravy (i pěší) na staveništi a nezbytné značení a opatření vyplývající z
požadavků BOZP na staveništi vč. provizorních lávek a nájezdů, oplocení celé stavby apod. Trasy pro pěší v souladu s vyhl. č. 398/2009 Sb., o
obecných technických požadavcích zabezpečujících bezbariérové užívání staveb.
Po dobu realizace stavby zajištěn přístup k objektům pro požární techniku, policie,
záchranné služby. Celková délka stavby cca 920m. Pro SO01, SO02, SO03, SO04, SO05, SO06.
PEVNÁ CENA</t>
  </si>
  <si>
    <t>zahrnuje objednatelem povolené náklady na požadovaná zařízení zhotovitele</t>
  </si>
  <si>
    <t>014112</t>
  </si>
  <si>
    <t>POPLATKY ZA SKLÁDKU TYP S-IO (INERTNÍ ODPAD)</t>
  </si>
  <si>
    <t>T</t>
  </si>
  <si>
    <t>zemina a štěrky z podkladních vrstev</t>
  </si>
  <si>
    <t>pol. 132738 541,004*2 = 1082,008 [A]_x000d_
odpočet zýsypu výkopkem - pol. 17411 -14,175*2 = -28,350 [B]_x000d_
pol. 12932 25*0,5*2 = 25,000 [C]_x000d_
pol. 122738 1525,93*2 = 3051,860 [D]_x000d_
pol.11130 1579,8*0,1*2 = 315,960 [E]_x000d_
pol.21262 279*0,5*0,4*2 = 111,600 [F]_x000d_
Celkové množství = 4558,078</t>
  </si>
  <si>
    <t>Položka zahrnuje:
- veškeré poplatky provozovateli skládky související s uložením odpadu na skládce.
Položka nezahrnuje:
- x</t>
  </si>
  <si>
    <t>014122</t>
  </si>
  <si>
    <t>ASF</t>
  </si>
  <si>
    <t>POPLATKY ZA SKLÁDKU TYP S-OO (OSTATNÍ ODPAD)</t>
  </si>
  <si>
    <t>živice</t>
  </si>
  <si>
    <t>pol. 113728 96,6*2,4 = 231,840 [A]_x000d_
Celkové množství = 231,840</t>
  </si>
  <si>
    <t>014211</t>
  </si>
  <si>
    <t>POPLATKY ZA ZEMNÍK - ORNICE</t>
  </si>
  <si>
    <t>M3</t>
  </si>
  <si>
    <t>vč. vodorovného a svislého přesunu na místo rozprostření</t>
  </si>
  <si>
    <t>potřeba ornice pro ohumusování 1305*0,15-78,99 = 116,760 [A]</t>
  </si>
  <si>
    <t>Položka zahrnuje:
- veškeré poplatky majiteli zemníku související s nákupem zeminy (nikoliv s otvírkou zemníku)
Položka nezahrnuje:
- x</t>
  </si>
  <si>
    <t>1</t>
  </si>
  <si>
    <t>Zemní práce</t>
  </si>
  <si>
    <t>11130</t>
  </si>
  <si>
    <t>SEJMUTÍ DRNU</t>
  </si>
  <si>
    <t>M2</t>
  </si>
  <si>
    <t>dle tabulky kubatur 1579,8 = 1579,800 [A]</t>
  </si>
  <si>
    <t xml:space="preserve">včetně vodorovné dopravy  a uložení na skládku</t>
  </si>
  <si>
    <t>113728</t>
  </si>
  <si>
    <t>FRÉZOVÁNÍ ZPEVNĚNÝCH PLOCH ASFALTOVÝCH, ODVOZ DO 20KM</t>
  </si>
  <si>
    <t>včetně naložení, odvozu a uložení na skládku (skládka zvolena zhotovitelem)
zhotovitel v ceně zohlední skutečnou vzdálenost skládky</t>
  </si>
  <si>
    <t>obnova živičného krytu vozovky - dle tabulky kubatur 966*(0,04+0,06) = 96,600 [A]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</si>
  <si>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</si>
  <si>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113767</t>
  </si>
  <si>
    <t>FRÉZOVÁNÍ DRÁŽKY PRŮŘEZU DO 1000MM2 V ASFALTOVÉ VOZOVCE</t>
  </si>
  <si>
    <t>M</t>
  </si>
  <si>
    <t>obnova živičného krytu vozovky - dle tabulky kubatur 12,7 = 12,700 [A]_x000d_
Celkové množství = 12,700</t>
  </si>
  <si>
    <t>Položka zahrnuje:
- veškerou manipulaci s vybouranou sutí a s vybouranými hmotami vč. uložení na skládku.
Položka nezahrnuje:
- x</t>
  </si>
  <si>
    <t>121108</t>
  </si>
  <si>
    <t>SEJMUTÍ ORNICE NEBO LESNÍ PŮDY S ODVOZEM DO 20KM</t>
  </si>
  <si>
    <t>včetně naložení, odvozu a uložení na mezideponii</t>
  </si>
  <si>
    <t>dle tabulky kubatur 1579,8*0,15-1579,8*0,10 = 78,990 [A]_x000d_
Celkové množství = 78,990</t>
  </si>
  <si>
    <t xml:space="preserve">Položka zahrnuje:
- sejmutí ornice bez ohledu na tloušťku vrstvy
-  její vodorovnou dopravu
Položka nezahrnuje:
- uložení na trvalou skládku</t>
  </si>
  <si>
    <t>122738</t>
  </si>
  <si>
    <t>ODKOPÁVKY A PROKOPÁVKY OBECNÉ TŘ. I, ODVOZ DO 20KM</t>
  </si>
  <si>
    <t>dle tabulky kubatur 1720,68-194,75 = 1525,930 [A]_x000d_
Celkové množství = 1525,930</t>
  </si>
  <si>
    <t xml:space="preserve"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</si>
  <si>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125738</t>
  </si>
  <si>
    <t>VYKOPÁVKY ZE ZEMNÍKŮ A SKLÁDEK TŘ. I, ODVOZ DO 20KM</t>
  </si>
  <si>
    <t>zhotovitel v ceně zohlední skutečnou vzdálenost zemníku</t>
  </si>
  <si>
    <t>potřeba ornice 116,76 = 116,760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</si>
  <si>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pažení záporového 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</si>
  <si>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12932</t>
  </si>
  <si>
    <t>ČIŠTĚNÍ PŘÍKOPŮ OD NÁNOSU DO 0,5M3/M</t>
  </si>
  <si>
    <t>dle tabulky kubatur 25 = 25,000 [A]_x000d_
Celkové množství = 25,000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</si>
  <si>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</si>
  <si>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132738</t>
  </si>
  <si>
    <t>HLOUBENÍ RÝH ŠÍŘ DO 2M PAŽ I NEPAŽ TŘ. I, ODVOZ DO 20KM</t>
  </si>
  <si>
    <t>včetně pažení
včetně naložení, odvozu a uložení na skládku (skládka zvolena zhotovitelem)
zhotovitel v ceně zohlední skutečnou vzdálenost skládky</t>
  </si>
  <si>
    <t>napojení uličních vpustí (54,2+7*1)*1,1*0,55 = 37,026 [A]_x000d_
odpočet vybouraných povrchů - živičná komunikace -58*1,31*0,48 = -36,470 [B]_x000d_
odpočet vybouraných povrchů - živičná komunikace - sanace pláně -58*1,31*0,5 = -37,990 [C]_x000d_
odpočet vybouraných povrchů - chodník -62*1,31*0,24 = -19,493 [D]_x000d_
rozšíření pro šachty 4*1,5*1,5*1,35 = 12,150 [E]_x000d_
zatrubnění příkopu "P1" 136,15*1,31*1,35 = 240,781 [F]_x000d_
sanace základ. spáry 172,5*2 = 345,000 [G]_x000d_
Celkové množství = 541,004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</si>
  <si>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</si>
  <si>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17120</t>
  </si>
  <si>
    <t>ULOŽENÍ SYPANINY DO NÁSYPŮ A NA SKLÁDKY BEZ ZHUTNĚNÍ</t>
  </si>
  <si>
    <t>pol.122738, 132738, 21262 1525,927+541,004+279*0,5*0,4-14,175 = 2108,556 [A]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</si>
  <si>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</si>
  <si>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17180</t>
  </si>
  <si>
    <t>ULOŽENÍ SYPANINY DO NÁSYPŮ Z NAKUPOVANÝCH MATERIÁLŮ</t>
  </si>
  <si>
    <t>VHODNOU NENAMRZAVOU ZEMINOU, VHODNOU DO NÁSYPŮ DLE ČSN 73 6133_x000d_
HUTNĚNÝCH PO VRSTVÁCH TL. MAX 300 MM</t>
  </si>
  <si>
    <t>dle tabulky kubatur 1882,5 = 1882,500 [A]</t>
  </si>
  <si>
    <t xml:space="preserve">Položka zahrnuje:
- kompletní provedení zemní konstrukce (násypového tělesa včetně aktivní zóny)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</si>
  <si>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17411</t>
  </si>
  <si>
    <t>ZÁSYP JAM A RÝH ZEMINOU SE ZHUTNĚNÍM</t>
  </si>
  <si>
    <t>zpětný zásyp rýhy výkopkem mimo komunikaci 16,15*1,31*(1,35-0,1-0,58) = 14,175 [A]_x000d_
Celkové množství = 14,175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</si>
  <si>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</si>
  <si>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17481</t>
  </si>
  <si>
    <t>ZÁSYP JAM A RÝH Z NAKUPOVANÝCH MATERIÁLŮ</t>
  </si>
  <si>
    <t>zásyp ze ŠD 0/32</t>
  </si>
  <si>
    <t>zásyp rýhy v komunikaci (136,15-16,15)*1,31*(1,35-0,1-0,58) = 105,324 [A]_x000d_
odpočet nových povrchů - živičná komunikace -58*1,31*0,48 = -36,470 [B]_x000d_
odpočet nových povrchů - živičná komunikace - sanace pláně -58*1,31*0,5 = -37,990 [C]_x000d_
odpočet nových povrchů - chodník -62*1,31*0,24 = -19,493 [D]_x000d_
zásyp šachet 4*(1,5*1,5*1,35-3,14*0,6*0,6*1,75-1,5*1,5*0,1) = 3,337 [E]_x000d_
zásyp uv 7*1,2 = 8,400 [F]_x000d_
zásyp rýhy přípojek UV 54,2*1,1*0,1 = 5,962 [G]_x000d_
Celkové množství = 29,070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</si>
  <si>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</si>
  <si>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17581</t>
  </si>
  <si>
    <t>OBSYP POTRUBÍ A OBJEKTŮ Z NAKUPOVANÝCH MATERIÁLŮ</t>
  </si>
  <si>
    <t>pískový obsyp potrubí - tříděný písek 0/4</t>
  </si>
  <si>
    <t>napojení uličních vpustí 54,2*(1,1*(0,15+0,3)-3,14*0,075*0,075) = 25,872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</si>
  <si>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</si>
  <si>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18232</t>
  </si>
  <si>
    <t>ROZPROSTŘENÍ ORNICE V ROVINĚ V TL DO 0,15M</t>
  </si>
  <si>
    <t>včetně získání vhodné zeminy nebo dopravy sejmuté ornice z mezideponie</t>
  </si>
  <si>
    <t>dle tabulky kubatur 1305 = 1305,000 [A]_x000d_
Celkové množství = 1305,000</t>
  </si>
  <si>
    <t>Položka zahrnuje:
- nutné přemístění ornice z dočasných skládek vzdálených do 50m
- rozprostření ornice v předepsané tloušťce v rovině a ve svahu do 1:5
Položka nezahrnuje:
- x</t>
  </si>
  <si>
    <t>18242</t>
  </si>
  <si>
    <t>ZALOŽENÍ TRÁVNÍKU HYDROOSEVEM NA ORNICI</t>
  </si>
  <si>
    <t>Položka zahrnuje:
- dodání předepsané travní směsi, hydroosev na ornici, zalévání, první pokosení, to vše bez ohledu na sklon terénu
Položka nezahrnuje:
- x</t>
  </si>
  <si>
    <t>18247</t>
  </si>
  <si>
    <t>OŠETŘOVÁNÍ TRÁVNÍKU</t>
  </si>
  <si>
    <t>Zahrnuje pokosení se shrabáním, naložení shrabků na dopravní prostředek, s odvozem a se složením, to vše bez ohledu na sklon terénu
zahrnuje nutné zalití a hnojení</t>
  </si>
  <si>
    <t>2</t>
  </si>
  <si>
    <t>Základy</t>
  </si>
  <si>
    <t>21197</t>
  </si>
  <si>
    <t>OPLÁŠTĚNÍ ODVODŇOVACÍCH ŽEBER Z GEOTEXTILIE</t>
  </si>
  <si>
    <t>podélná drenáž 279*1,5 = 418,500 [A]</t>
  </si>
  <si>
    <t>Položka zahrnuje:
- dodávku a uložení předepsané fólie včetně potřebných přesahů
- mimostaveništní a vnitrostaveništní dopravu 
Položka nezahrnuje:
- x
Způsob měření:
- přesahy se nezapočítávají do výměry</t>
  </si>
  <si>
    <t>21262</t>
  </si>
  <si>
    <t>TRATIVODY KOMPLET Z TRUB Z PLAST HMOT DN DO 100MM</t>
  </si>
  <si>
    <t>podélná drenáž děrovaná PVC SN8 DN 100, lože z ŠP zrno max. 22mm,_x000d_
obsyp kamenivem fr. 8/16</t>
  </si>
  <si>
    <t>dle tabulky kubatur 206+73 = 279,000 [A]</t>
  </si>
  <si>
    <t>Položka zahrnuje:
 - platí pro kompletní konstrukce trativodů: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Položka nezahrnuje:
- opláštění z geotextilie, fólie</t>
  </si>
  <si>
    <t>21264</t>
  </si>
  <si>
    <t>TRATIVODY KOMPL Z TRUB Z PLAST HMOT DN DO 200MM</t>
  </si>
  <si>
    <t>vyústění do líce opěry dle D.1.7.4 VL4_2018_204.01_x000d_
vč. HDPE T kusu DN150, trubky DN180 s přírubou a trubky vložené do bednění</t>
  </si>
  <si>
    <t>prostupy skrz zeď 602,5/15*0,5 = 20,083 [A]_x000d_
Celkové množství = 20,083</t>
  </si>
  <si>
    <t>21331</t>
  </si>
  <si>
    <t>DRENÁŽNÍ VRSTVY Z BETONU MEZEROVITÉHO (DRENÁŽNÍHO)</t>
  </si>
  <si>
    <t>drenážní beton - cementový beton mezerovitý dle TKP18 dle VL 4 vč. fabionu z cementové malty M10 dle ČSN EN 998-2_x000d_
dle PD D.1.7.3</t>
  </si>
  <si>
    <t>drenážní beton v místě drenáže 602,5*0,3*0,15-602,5*3,14*0,08*0,08 = 15,005 [A]</t>
  </si>
  <si>
    <t>Položka zahrnuje:
- dodávku předepsaného materiálu pro drenážní vrstvu, včetně mimostaveništní a vnitrostaveništní dopravy
- provedení drenážní vrstvy předepsaných rozměrů a předepsaného tvaru
Položka nezahrnuje:
- x</t>
  </si>
  <si>
    <t>21452</t>
  </si>
  <si>
    <t>SANAČNÍ VRSTVY Z KAMENIVA DRCENÉHO</t>
  </si>
  <si>
    <t>sanace podloží zákl.spáry štěrkodrtí ŠD 0/63_x000d_
- položka bude čerpána dle skutečnosti na základě průkazních zkoušek a se souhlasem TDS</t>
  </si>
  <si>
    <t>sanace základ. spáry 172,5*2 = 345,000 [A]_x000d_
sanace AZ chodníku podél ul.Úhonická 200*0,3 = 60,000 [B]_x000d_
Celkové množství = 405,000</t>
  </si>
  <si>
    <t>položka zahrnuje dodávku předepsaného kameniva, mimostaveništní a vnitrostaveništní dopravu a jeho uložení_x000d_
není-li v zadávací dokumentaci uvedeno jinak, jedná se o nakupovaný materiál</t>
  </si>
  <si>
    <t>27231</t>
  </si>
  <si>
    <t>ZÁKLADY Z PROSTÉHO BETONU</t>
  </si>
  <si>
    <t>sokly pod drenáž z C 8/10n_x000d_
dle PD D.1.7.3</t>
  </si>
  <si>
    <t>podél zdi 602,5*0,3*0,6 = 108,450 [A]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</si>
  <si>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proudů,</t>
  </si>
  <si>
    <t>3</t>
  </si>
  <si>
    <t>Svislé konstrukce</t>
  </si>
  <si>
    <t>327325</t>
  </si>
  <si>
    <t>ZDI OPĚRNÉ, ZÁRUBNÍ, NÁBŘEŽNÍ ZE ŽELEZOVÉHO BETONU DO C30/37 (B37)</t>
  </si>
  <si>
    <t>opěrná zeď včetně bednění a odbednění
beton C30/37-XF,XD2
včetně zřízení dilatačních a pracovních spár _x000d_
dle PD přílohy D.1.7.3 a D.1.7.4</t>
  </si>
  <si>
    <t>dle tabulky kubatur betonu v PD 208,5+235 = 443,500 [A]_x000d_
Celkové množství = 443,500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</si>
  <si>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</si>
  <si>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327365</t>
  </si>
  <si>
    <t>VÝZTUŽ ZDÍ OPĚRNÝCH, ZÁRUBNÍCH, NÁBŘEŽNÍCH Z OCELI 10505</t>
  </si>
  <si>
    <t>dle PD D.1.7.3_x000d_
předpoklad 150kg/m3</t>
  </si>
  <si>
    <t>výztuž opěrné zdi 443,5*0,150 = 66,525 [A]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</si>
  <si>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</si>
  <si>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4</t>
  </si>
  <si>
    <t>Vodorovné konstrukce</t>
  </si>
  <si>
    <t>45111A</t>
  </si>
  <si>
    <t>PODKL A VÝPLŇ VRSTVY Z DÍLCŮ BETON DO C20/25</t>
  </si>
  <si>
    <t>beton C20/25 nXF3</t>
  </si>
  <si>
    <t>bet.lože pod přídlažbu 32*0,15 = 4,800 [A]_x000d_
Mezisoučet = 4,800 [B]</t>
  </si>
  <si>
    <t xml:space="preserve">Položka zahrnuje:
- dodání  dílce  požadovaného  tvaru  a  vlastností,  jeho  skladování,  doprava  a  osazení  do  definitivní polohy, včetně komplexní technologie výroby a montáže dílců, ošetření a ochrana dílců,
- u dílců betonových 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 nezahrnuje:
- x</t>
  </si>
  <si>
    <t>451312</t>
  </si>
  <si>
    <t>PODKLADNÍ A VÝPLŇOVÉ VRSTVY Z PROSTÉHO BETONU C12/15</t>
  </si>
  <si>
    <t>podklad opěrné zdi včetně bednění a odbednění
beton C12/15 nX0_x000d_
dle PD přílohy D.1.7.3</t>
  </si>
  <si>
    <t>dle tabulky kubatur betonu v PD 172,5 = 172,500 [A]_x000d_
Celkové množství = 172,500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</si>
  <si>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</si>
  <si>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451313</t>
  </si>
  <si>
    <t>PODKLADNÍ A VÝPLŇOVÉ VRSTVY Z PROSTÉHO BETONU C16/20</t>
  </si>
  <si>
    <t>podklad pod UV
včetně bednění a odbednění</t>
  </si>
  <si>
    <t>podkladní kce UV 7*0,6*0,6*0,15 = 0,378 [A]_x000d_
Celkové množství = 0,378</t>
  </si>
  <si>
    <t>451523</t>
  </si>
  <si>
    <t>VÝPLŇ VRSTVY Z KAMENIVA DRCENÉHO, INDEX ZHUTNĚNÍ ID DO 0,9</t>
  </si>
  <si>
    <t xml:space="preserve">podkladní vrstva opěrné zdi ze ŠD  0/32</t>
  </si>
  <si>
    <t>dle tabulky kubatur opěrné zdi 172,5 = 172,500 [A]_x000d_
Celkové množství = 172,500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</si>
  <si>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</si>
  <si>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451573</t>
  </si>
  <si>
    <t>VÝPLŇ VRSTVY Z KAMENIVA TĚŽENÉHO, INDEX ZHUTNĚNÍ ID DO 0,9</t>
  </si>
  <si>
    <t>štěrkopískový podsyp šachet
lože pod potrubí</t>
  </si>
  <si>
    <t>podsyp pod šachty 4*1,5*1,5*0,1 = 0,900 [A]_x000d_
napojení uličních vpustí - dle tabulky uličních vpustí 54,2*1,1*(0,1+0,015) = 6,856 [B]_x000d_
zatrubnění příkopu "P1" 136,15*1,31*0,1 = 17,836 [C]_x000d_
čela propustku 2*8,5*0,1 = 1,700 [D]_x000d_
lože prodlouženého propustku 2,5*0,6*0,1 = 0,150 [E]_x000d_
Celkové množství = 27,442</t>
  </si>
  <si>
    <t>45168</t>
  </si>
  <si>
    <t>PODKL A VÝPLŇ VRSTVY Z NEPROPUSTNÉ ZEMINY</t>
  </si>
  <si>
    <t>těsnící vrstva z materiálu dle 5.2 ČSN 73 6244 hutnění 100%PS</t>
  </si>
  <si>
    <t>podél drenáže opěrné zdi 602,5*3*0,15 = 271,125 [A]</t>
  </si>
  <si>
    <t xml:space="preserve">Položka zahrnuje:
- dodávku předepsaného materiálu
-  mimostaveništní a vnitrostaveništní dopravu a jeho uložení
není-li v zadávací dokumentaci uvedeno jinak, jedná se o nakupovaný jíl</t>
  </si>
  <si>
    <t>465512</t>
  </si>
  <si>
    <t>DLAŽBY Z LOMOVÉHO KAMENE NA MC</t>
  </si>
  <si>
    <t>odláždění svahu lomovým kamenem
MC 5,0</t>
  </si>
  <si>
    <t>dle tabulky kubatur 35*0,20 = 7,000 [A]_x000d_
Celkové množství = 7,000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</si>
  <si>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</si>
  <si>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46731A</t>
  </si>
  <si>
    <t>STUPNĚ A PRAHY VODNÍCH KORYT Z PROSTÉHO BETONU C20/25</t>
  </si>
  <si>
    <t>včetně bednění a odbednění</t>
  </si>
  <si>
    <t>čela propustku 2,17*0,3*0,65+2,29*0,3*0,6 = 0,835 [A]</t>
  </si>
  <si>
    <t xml:space="preserve"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
Položka nezahrnuje:
- x</t>
  </si>
  <si>
    <t>5</t>
  </si>
  <si>
    <t>Komunikace</t>
  </si>
  <si>
    <t>56333</t>
  </si>
  <si>
    <t>VOZOVKOVÉ VRSTVY ZE ŠTĚRKODRTI TL. DO 150MM</t>
  </si>
  <si>
    <t>ŠDB 0/32</t>
  </si>
  <si>
    <t>chodník - dle tabulky kubatur 1510 = 1510,000 [B]_x000d_
varovné a signální pásy - dle tabulky kubatur 32,2 = 32,200 [C]_x000d_
kontrastní pás - dle tabulky kubatur 20 = 20,000 [D]_x000d_
Celkové množství = 1562,200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</si>
  <si>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</si>
  <si>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56335</t>
  </si>
  <si>
    <t>VOZOVKOVÉ VRSTVY ZE ŠTĚRKODRTI TL. DO 250MM</t>
  </si>
  <si>
    <t>vjezdy - dle tabulky kubatur 58,5 = 58,500 [A]_x000d_
Celkové množství = 58,500</t>
  </si>
  <si>
    <t>572214</t>
  </si>
  <si>
    <t>SPOJOVACÍ POSTŘIK Z MODIFIK EMULZE DO 0,5KG/M2</t>
  </si>
  <si>
    <t>PS-E 0,3 kg/m2</t>
  </si>
  <si>
    <t>obnova živičného krytu vozovky - dle tabulky kubatur 966*2 = 1932,000 [A]_x000d_
Celkové množství = 1932,000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</si>
  <si>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</si>
  <si>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574A34</t>
  </si>
  <si>
    <t>ASFALTOVÝ BETON PRO OBRUSNÉ VRSTVY ACO 11+ TL. 40MM</t>
  </si>
  <si>
    <t>obnova živičného krytu vozovky - dle tabulky kubatur 966 = 966,000 [A]_x000d_
Celkové množství = 966,000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</si>
  <si>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</si>
  <si>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574C56</t>
  </si>
  <si>
    <t>ASFALTOVÝ BETON PRO LOŽNÍ VRSTVY ACL 16+, 16S TL. 60MM</t>
  </si>
  <si>
    <t>582611</t>
  </si>
  <si>
    <t>KRYTY Z BETON DLAŽDIC SE ZÁMKEM ŠEDÝCH TL 60MM DO LOŽE Z KAM</t>
  </si>
  <si>
    <t>"íčko" přírodní barvy
včetně lože z drcecného kameniva 4/8 tl. 30 mm</t>
  </si>
  <si>
    <t>chodník - dle tabulky kubatur 1510 = 1510,000 [A]_x000d_
Celkové množství = 1510,000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</si>
  <si>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</si>
  <si>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582612</t>
  </si>
  <si>
    <t>KRYTY Z BETON DLAŽDIC SE ZÁMKEM ŠEDÝCH TL 80MM DO LOŽE Z KAM</t>
  </si>
  <si>
    <t>"íčko" přírodní barvy
včetně lože z drcecného kameniva 4/8 tl. 40 mm</t>
  </si>
  <si>
    <t>vjezdy - dle tabulky kubatur 58,2 = 58,200 [A]_x000d_
Celkové množství = 58,200</t>
  </si>
  <si>
    <t>582614</t>
  </si>
  <si>
    <t>KRYTY Z BETON DLAŽDIC SE ZÁMKEM BAREV TL 60MM DO LOŽE Z KAM</t>
  </si>
  <si>
    <t>"parketa" antracitové barvy
včetně lože z drcecného kameniva 4/8 tl. 30 mm</t>
  </si>
  <si>
    <t>kontrastní pás - dle tabulky kubatur 20 = 20,000 [A]_x000d_
Celkové množství = 20,000</t>
  </si>
  <si>
    <t>58261B</t>
  </si>
  <si>
    <t>KRYTY Z BETON DLAŽDIC SE ZÁMKEM BAREV RELIÉF TL 80MM DO LOŽE Z KAM</t>
  </si>
  <si>
    <t>"parketa" červené barvy
včetně lože z drcecného kameniva 4/8 tl. 30 mm</t>
  </si>
  <si>
    <t>varovné a signální pásy - dle tabulky kubatur 32,2 = 32,200 [A]_x000d_
Celkové množství = 32,200</t>
  </si>
  <si>
    <t>587206</t>
  </si>
  <si>
    <t>PŘEDLÁŽDĚNÍ KRYTU Z BETONOVÝCH DLAŽDIC SE ZÁMKEM</t>
  </si>
  <si>
    <t>předláždění stávajícího vjezdu</t>
  </si>
  <si>
    <t>dle tabulky kubatur 8,5 = 8,500 [A]_x000d_
Celkové množství = 8,500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</si>
  <si>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
Položka nezahrnuje:
- doplnění plochy s použitím nového materiálu (vykazuje se v položce č.582)</t>
  </si>
  <si>
    <t>7</t>
  </si>
  <si>
    <t>Přidružená stavební výroba</t>
  </si>
  <si>
    <t>711311</t>
  </si>
  <si>
    <t>IZOLACE PODZEMNÍCH OBJEKTŮ PROTI ZEMNÍ VLHKOSTI ASFALTOVÝMI NÁTĚRY</t>
  </si>
  <si>
    <t>izolační nátěr 1xNp+2xNa</t>
  </si>
  <si>
    <t>602,44*(0,85+0,75+1,25+0,4) = 1957,930 [A]</t>
  </si>
  <si>
    <t xml:space="preserve"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geotextilii, cementový potěr, izolační přizdívku</t>
  </si>
  <si>
    <t>711332</t>
  </si>
  <si>
    <t>IZOLACE PODZEM OBJ PROTI VOL STÉK VODĚ ASFALT PÁSY</t>
  </si>
  <si>
    <t>ochranná izolace u dilatační spáry dle VL 4, 208.01</t>
  </si>
  <si>
    <t>těsnění dilatační spáry zdi 602,5/6*1,81*0,5 = 90,877 [A]</t>
  </si>
  <si>
    <t>8</t>
  </si>
  <si>
    <t>Potrubí</t>
  </si>
  <si>
    <t>82445</t>
  </si>
  <si>
    <t>POTRUBÍ Z TRUB ŽELEZOBETONOVÝCH DN DO 300MM</t>
  </si>
  <si>
    <t>zatrubnění příkopu P1
TZH-Q DN 300</t>
  </si>
  <si>
    <t>zatrubnění příkopu "P1" 136,15 = 136,150 [A]_x000d_
Celkové množství = 136,150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</si>
  <si>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zkoušky vodotěsnosti a televizní prohlídku</t>
  </si>
  <si>
    <t>87433</t>
  </si>
  <si>
    <t>POTRUBÍ Z TRUB PLASTOVÝCH ODPADNÍCH DN DO 150MM</t>
  </si>
  <si>
    <t>napojení uličních vpustí
PP SN 12</t>
  </si>
  <si>
    <t>napojení uličních vpustí - dle tabulky uličních vpustí 54,2 = 54,200 [A]_x000d_
Celkové množství = 54,200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</si>
  <si>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</si>
  <si>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875332</t>
  </si>
  <si>
    <t>POTRUBÍ DREN Z TRUB PLAST DN DO 150MM DĚROVANÝCH</t>
  </si>
  <si>
    <t>PVC DN150 SN8</t>
  </si>
  <si>
    <t>po celé délce zdi 602,5 = 602,500 [A]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</si>
  <si>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x</t>
  </si>
  <si>
    <t>894145</t>
  </si>
  <si>
    <t>SD1</t>
  </si>
  <si>
    <t>ŠACHTY KANALIZAČNÍ Z BETON DÍLCŮ NA POTRUBÍ DN DO 300MM</t>
  </si>
  <si>
    <t>šachta ŠD1 z beton dílců na zatrubnění příkopu P1
dle tabulky šachet
včetně poklopu</t>
  </si>
  <si>
    <t>dle tabulky šachet - ŠD1 1 = 1,000 [A]</t>
  </si>
  <si>
    <t>Položka zahrnuje:
- poklopy s rámem, mříže s rámem, stupadla, žebříky, stropy z bet. dílců a pod.
- předepsané betonové skruže, prefabrikované nebo monolitické betonové dno
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
- předepsané podkladní konstrukce
Položka nezahrnuje:
- x</t>
  </si>
  <si>
    <t>SD2</t>
  </si>
  <si>
    <t>šachta ŠD2 z beton dílců na zatrubnění příkopu P1
dle tabulky šachet
včetně poklopu</t>
  </si>
  <si>
    <t>dle tabulky šachet - ŠD2 1 = 1,000 [A]</t>
  </si>
  <si>
    <t>SD3</t>
  </si>
  <si>
    <t>šachta ŠD3 z beton dílců na zatrubnění příkopu P1
dle tabulky šachet
včetně poklopu</t>
  </si>
  <si>
    <t>dle tabulky šachet - ŠD3 1 = 1,000 [A]</t>
  </si>
  <si>
    <t>SD4</t>
  </si>
  <si>
    <t>šachta ŠD4 z beton dílců na zatrubnění příkopu P1
dle tabulky šachet
včetně poklopu</t>
  </si>
  <si>
    <t>dle tabulky šachet - ŠD4 1 = 1,000 [A]</t>
  </si>
  <si>
    <t>89712</t>
  </si>
  <si>
    <t>VPUSŤ KANALIZAČNÍ ULIČNÍ KOMPLETNÍ Z BETONOVÝCH DÍLCŮ</t>
  </si>
  <si>
    <t>uliční vpust dle výpisu prvků v tabulce uličních vpustí
včetně mříže s kalovým košem</t>
  </si>
  <si>
    <t>dle tabulky uličních vpustí 7 = 7,000 [A]_x000d_
Celkové množství = 7,000</t>
  </si>
  <si>
    <t>Položka zahrnuje:
- dodávku a osazení předepsaných dílů včetně mříže
- výplň, těsnění a tmelení spar a spojů,
- opatření povrchů betonu izolací proti zemní vlhkosti v částech, kde přijdou do styku se zeminou nebo kamenivem,
- předepsané podkladní konstrukce
Položka nezahrnuje:
- x</t>
  </si>
  <si>
    <t>899309</t>
  </si>
  <si>
    <t>DOPLŇKY NA POTRUBÍ - VÝSTRAŽNÁ FÓLIE</t>
  </si>
  <si>
    <t>zatrubnění příkopu "P1" 136,15 = 136,150 [A]</t>
  </si>
  <si>
    <t>Položka zahrnuje:
- veškerý materiál, výrobky a polotovary
- mimostaveništní a vnitrostaveništní dopravy (rovněž přesuny), včetně naložení a složení,případně s uložením
Položka nezahrnuje:
- x</t>
  </si>
  <si>
    <t>899572</t>
  </si>
  <si>
    <t>OBETONOVÁNÍ POTRUBÍ ZE ŽELEZOBETONU DO C12/15 VČETNĚ VÝZTUŽE</t>
  </si>
  <si>
    <t>obetonování zatrubnění příkopu včetně vyztužení Kari sítí</t>
  </si>
  <si>
    <t>136,15*0,67 = 91,221 [A]_x000d_
Celkové množství = 91,221</t>
  </si>
  <si>
    <t xml:space="preserve">Položka zahrnuje:
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
Položka nezahrnuje:
- x</t>
  </si>
  <si>
    <t>89980</t>
  </si>
  <si>
    <t>TELEVIZNÍ PROHLÍDKA POTRUBÍ</t>
  </si>
  <si>
    <t>kamerová prohlídka zatrubnění příkopu</t>
  </si>
  <si>
    <t>Položka zahrnuje:
- prohlídku potrubí televizní kamerou
- záznam prohlídky na nosičích DVD
- vyhotovení závěrečného písemného protokolu
Položka nezahrnuje:
- x</t>
  </si>
  <si>
    <t>9</t>
  </si>
  <si>
    <t>Ostatní konstrukce a práce</t>
  </si>
  <si>
    <t>9111A1</t>
  </si>
  <si>
    <t>ZÁBRADLÍ SILNIČNÍ S VODOR MADLY - DODÁVKA A MONTÁŽ</t>
  </si>
  <si>
    <t>trubkové ocelové dvoumadlové zábradlí vč. PKO a kotvení dle PD D.1.6 _x000d_
návrh dílců bude řešen v RDS kde bude zohledněno umístění vjezdů</t>
  </si>
  <si>
    <t>602,44 = 602,440 [A]_x000d_
Celkové množství = 602,440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</si>
  <si>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
Položka nezahrnuje:
- x</t>
  </si>
  <si>
    <t>914161</t>
  </si>
  <si>
    <t>DOPRAVNÍ ZNAČKY ZÁKLADNÍ VELIKOSTI HLINÍKOVÉ FÓLIE TŘ 1 - DODÁVKA A MONTÁŽ</t>
  </si>
  <si>
    <t>IP6 4 = 4,000 [A]_x000d_
IJ4a 2 = 2,000 [B]_x000d_
Celkové množství = 6,000</t>
  </si>
  <si>
    <t>Položka zahrnuje:
- dodávku a montáž značek v požadovaném provedení
Položka nezahrnuje:
- x</t>
  </si>
  <si>
    <t>914162</t>
  </si>
  <si>
    <t>DOPRAVNÍ ZNAČKY ZÁKLADNÍ VELIKOSTI HLINÍKOVÉ FÓLIE TŘ 1 - MONTÁŽ S PŘEMÍSTĚNÍM</t>
  </si>
  <si>
    <t>přemístění dopravní značky</t>
  </si>
  <si>
    <t>2 = 2,000 [A]_x000d_
Celkové množství = 2,000</t>
  </si>
  <si>
    <t>Položka zahrnuje:
- dopravu demontované značky z dočasné skládky
- osazení a montáž značky na místě určeném projektem
- nutnou opravu poškozených částí
Položka nezahrnuje:
- dodávku značky</t>
  </si>
  <si>
    <t>914163</t>
  </si>
  <si>
    <t>DOPRAVNÍ ZNAČKY ZÁKLADNÍ VELIKOSTI HLINÍKOVÉ FÓLIE TŘ 1 - DEMONTÁŽ</t>
  </si>
  <si>
    <t>rušení dopravní značky
včetně naložení a odvozu na skládku včetně likvidace</t>
  </si>
  <si>
    <t>Položka zahrnuje:
- odstranění, demontáž a odklizení materiálu s odvozem na předepsané místo
Položka nezahrnuje:
- x</t>
  </si>
  <si>
    <t>914941</t>
  </si>
  <si>
    <t>SLOUPKY A STOJKY DOPRAVNÍCH ZNAČEK Z HLINÍK TRUBEK DO PATKY - DODÁVKA A MONTÁŽ</t>
  </si>
  <si>
    <t>Položka zahrnuje:
- sloupky
- upevňovací zařízení
- osazení (betonová patka, zemní práce)
Položka nezahrnuje:
- x</t>
  </si>
  <si>
    <t>914942</t>
  </si>
  <si>
    <t>SLOUPKY A STOJKY DZ Z HLINÍK TRUBEK DO PATKY MONT S PŘESUNEM</t>
  </si>
  <si>
    <t>Položka zahrnuje:
- dopravu demontovaného zařízení z dočasné skládky
- osazení a montáž zařízení na místě určeném projektem
- nutnou opravu poškozených částí
Položka nezahrnuje:
- dodávku sloupku, stojky a upevňovacího zařízení</t>
  </si>
  <si>
    <t>914943</t>
  </si>
  <si>
    <t>SLOUPKY A STOJKY DZ Z HLINÍK TRUBEK DO PATKY DEMONTÁŽ</t>
  </si>
  <si>
    <t>915111</t>
  </si>
  <si>
    <t>VODOROVNÉ DOPRAVNÍ ZNAČENÍ BARVOU HLADKÉ - DODÁVKA A POKLÁDKA</t>
  </si>
  <si>
    <t>V2b - dle tabulky kubatur 15*0,25*0,5 = 1,875 [A]_x000d_
V4 - dle tabulky kubatur 225*0,25+39*0,25*0,5 = 61,125 [B]_x000d_
V11a - dle tabulky kubatur 50 = 50,000 [C]_x000d_
V1a - dle tabulky kubatur 153*0,25 = 38,250 [D]_x000d_
Celkové množství = 151,250</t>
  </si>
  <si>
    <t>Položka zahrnuje:
- dodání a pokládku nátěrového materiálu
- předznačení a reflexní úpravu
Položka nezahrnuje:
- x
Způsob měření:
- měří se pouze natíraná plocha</t>
  </si>
  <si>
    <t>91710</t>
  </si>
  <si>
    <t>OBRUBY Z BETONOVÝCH PALISÁD</t>
  </si>
  <si>
    <t>betonové palisády 110/110/400
včetně betonového lože</t>
  </si>
  <si>
    <t>dle PD 110*0,11*0,4 = 4,840 [A]_x000d_
Celkové množství = 4,840</t>
  </si>
  <si>
    <t>Položka zahrnuje:
- dodání a pokládku betonových palisád o rozměrech předepsaných zadávací dokumentací
- betonové lože i boční betonovou opěrku
Položka nezahrnuje:
- x</t>
  </si>
  <si>
    <t>917212</t>
  </si>
  <si>
    <t>ZÁHONOVÉ OBRUBY Z BETONOVÝCH OBRUBNÍKŮ ŠÍŘ 80MM</t>
  </si>
  <si>
    <t>chodníkové obruby 80/250/1000
včetně betonového lože</t>
  </si>
  <si>
    <t>OB 8/25/100 - dle tabulky kubatur 171 = 171,000 [A]_x000d_
Celkové množství = 171,000</t>
  </si>
  <si>
    <t>Položka zahrnuje:
- dodání a pokládku betonových obrubníků o rozměrech předepsaných zadávací dokumentací
- betonové lože i boční betonovou opěrku
Položka nezahrnuje:
- x</t>
  </si>
  <si>
    <t>917223</t>
  </si>
  <si>
    <t>SILNIČNÍ A CHODNÍKOVÉ OBRUBY Z BETONOVÝCH OBRUBNÍKŮ ŠÍŘ 100MM</t>
  </si>
  <si>
    <t>silniční obruby 100/250/1000
včetně betonového lože</t>
  </si>
  <si>
    <t>OB 10/25/100 - dle tabulky kubatur 13 = 13,000 [A]_x000d_
Celkové množství = 13,000</t>
  </si>
  <si>
    <t>917224</t>
  </si>
  <si>
    <t>SILNIČNÍ A CHODNÍKOVÉ OBRUBY Z BETONOVÝCH OBRUBNÍKŮ ŠÍŘ 150MM</t>
  </si>
  <si>
    <t>silniční obruby 150/250/1000
silniční obruby 150/150/1000
silniční obruby 150/150-250/1000
včetně betonového lože</t>
  </si>
  <si>
    <t>OB 15/25/100 - dle tabulky kubatur 783 = 783,000 [A]_x000d_
OB 15/15/100 - dle tabulky kubatur 48 = 48,000 [B]_x000d_
OB 15/15-25/100 - dle tabulky kubatur 18 = 18,000 [C]_x000d_
Celkové množství = 849,000</t>
  </si>
  <si>
    <t>9183D2</t>
  </si>
  <si>
    <t>PROPUSTY Z TRUB DN 600MM ŽELEZOBETONOVÝCH</t>
  </si>
  <si>
    <t>dle tabulky kubatur 2,5 = 2,500 [A]_x000d_
Celkové množství = 2,500</t>
  </si>
  <si>
    <t>Položka zahrnuje:
- dodání a položení potrubí z trub z dokumentací předepsaného materiálu a předepsaného průměru
- případné úpravy trub (zkrácení, šikmé seříznutí)
Položka nezahrnuje:
- podkladní vrstvy a obetonování</t>
  </si>
  <si>
    <t>918512</t>
  </si>
  <si>
    <t>ČELA PROPUSTU Z KAMENE NA MC</t>
  </si>
  <si>
    <t>čela na vtoku a výtoku zatrubnění</t>
  </si>
  <si>
    <t>2*8,5*0,315 = 5,355 [A]_x000d_
Celkové množství = 5,355</t>
  </si>
  <si>
    <t>Položka zahrnuje:
- zdivo z lomového kamen na MC ve tvaru, předepsaným zadávací dokumentací
- vyspárování zdiva MC
Položka nezahrnuje:
- x</t>
  </si>
  <si>
    <t>931182</t>
  </si>
  <si>
    <t>VÝPLŇ DILATAČNÍCH SPAR Z POLYSTYRENU TL 20MM</t>
  </si>
  <si>
    <t>dle D.1.7.4_VL4_208.03 a D.1.7.3</t>
  </si>
  <si>
    <t>těsnění dilatační spáry zdi 602,5/6*1,81*0,2 = 36,351 [A]</t>
  </si>
  <si>
    <t>položka zahrnuje dodávku a osazení předepsaného materiálu, očištění ploch spáry před úpravou, očištění okolí spáry po úpravě</t>
  </si>
  <si>
    <t>931317</t>
  </si>
  <si>
    <t>TĚSNĚNÍ DILATAČ SPAR ASF ZÁLIVKOU PRŮŘ DO 1000MM2</t>
  </si>
  <si>
    <t>Položka zahrnuje:
- dodávku a osazení předepsaného materiálu
- očištění ploch spáry před úpravou
- očištění okolí spáry po úpravě
Položka nezahrnuje:
- těsnící profil</t>
  </si>
  <si>
    <t>931333</t>
  </si>
  <si>
    <t>TĚSNĚNÍ DILATAČNÍCH SPAR POLYURETANOVÝM TMELEM PRŮŘEZU DO 300MM2</t>
  </si>
  <si>
    <t>těsnící elastický tmel vč. penetračního nátěru dle ČSN ISO 11600 dle VL 4. 208.01</t>
  </si>
  <si>
    <t>těsnění dilatační spáry zdi 602,5/6*1,81 = 181,754 [A]</t>
  </si>
  <si>
    <t>položka zahrnuje dodávku a osazení předepsaného materiálu, očištění ploch spáry před úpravou, očištění okolí spáry po úpravě_x000d_
nezahrnuje těsnící profil</t>
  </si>
  <si>
    <t>93135</t>
  </si>
  <si>
    <t>TĚSNĚNÍ DILATAČ SPAR PRYŽ PÁSKOU NEBO KRUH PROFILEM</t>
  </si>
  <si>
    <t>předtěsnění dle VL 4 208.01</t>
  </si>
  <si>
    <t>Položka zahrnuje:
- dodávku a osazení předepsaného materiálu
- očištění ploch spáry před úpravou
- očištění okolí spáry po úpravě
Položka nezahrnuje:
- x</t>
  </si>
  <si>
    <t>935212</t>
  </si>
  <si>
    <t>PŘÍKOPOVÉ ŽLABY Z BETON TVÁRNIC ŠÍŘ DO 600MM DO BETONU TL 100MM</t>
  </si>
  <si>
    <t>betonové žlabovky včetně betonového lože</t>
  </si>
  <si>
    <t>dle tabulky kubatur 3,5 = 3,500 [A]_x000d_
Celkové množství = 3,500</t>
  </si>
  <si>
    <t>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Položka nezahrnuje:
- x
Způsob měření:
- měří se v metrech běžných délky osy žlabu</t>
  </si>
  <si>
    <t>93811</t>
  </si>
  <si>
    <t>OČIŠTĚNÍ ASFALTOVÝCH VOZOVEK UMYTÍM VODOU</t>
  </si>
  <si>
    <t>Položka zahrnuje:
- očištění předepsaným způsobem
- odklizení vzniklého odpadu
Položka nezahrnuje:
- x</t>
  </si>
  <si>
    <t>pol. 122738 194,75*2 = 389,500 [A]_x000d_
pol. 21262 135*0,5*0,4*2 = 54,000 [B]_x000d_
Celkové množství = 443,500</t>
  </si>
  <si>
    <t>dle tabulky kubatur 205*0,45 = 92,250 [A]_x000d_
sanace AZ 205*0,50 = 102,500 [B]_x000d_
Celkové množství = 194,750</t>
  </si>
  <si>
    <t>pol.122738 194,75 = 194,750 [A]</t>
  </si>
  <si>
    <t>podélná drenáž 135*1,5 = 202,500 [A]</t>
  </si>
  <si>
    <t>podélná drenáž děrovaná PVC SN8 DN 100, lože z ŠP zrno max. 22mm,
obsyp kamenivem fr. 8/16</t>
  </si>
  <si>
    <t>podél bus zastávek 15+25+25+26+25+19 = 135,000 [A]</t>
  </si>
  <si>
    <t>ŠDb 0/63</t>
  </si>
  <si>
    <t>Sanace AZ 205*0,6 = 123,000 [A]</t>
  </si>
  <si>
    <t>56140G</t>
  </si>
  <si>
    <t xml:space="preserve">SMĚSI Z KAMENIVA STMELENÉ CEMENTEM  SC C 8/10</t>
  </si>
  <si>
    <t>stabilizace cementem - SC C8/10</t>
  </si>
  <si>
    <t>autobusový záliv - dle tabulky kubatur 205*0,15 = 30,750 [A]_x000d_
Celkové množství = 30,750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</si>
  <si>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Položka nezahrnuje:
- postřiky, nátěry</t>
  </si>
  <si>
    <t>autobusový záliv - dle tabulky kubatur 205 = 205,000 [A]_x000d_
Celkové množství = 205,000</t>
  </si>
  <si>
    <t>autobusový záliv - dle tabulky kubatur 205*2 = 410,000 [B]_x000d_
Celkové množství = 410,000</t>
  </si>
  <si>
    <t>modifikovaný</t>
  </si>
  <si>
    <t>autobusový záliv - dle tabulky kubatur 205 = 205,000 [B]_x000d_
Celkové množství = 205,000</t>
  </si>
  <si>
    <t>574E56</t>
  </si>
  <si>
    <t>ASFALTOVÝ BETON PRO PODKLADNÍ VRSTVY ACP 16+, 16S TL. 60MM</t>
  </si>
  <si>
    <t>autobusový záliv - dle tabulky kubatur 205 = 205,000 [A]</t>
  </si>
  <si>
    <t>574I54</t>
  </si>
  <si>
    <t>ASFALTOVÝ KOBEREC MASTIXOVÝ SMA 11S TL. 40MM</t>
  </si>
  <si>
    <t>91725</t>
  </si>
  <si>
    <t>NÁSTUPIŠTNÍ OBRUBNÍKY BETONOVÉ</t>
  </si>
  <si>
    <t>zastávkové obruby 400/290/1000 vč.náběhů
včetně betonového lože</t>
  </si>
  <si>
    <t>OB 40/29/100 - dle tabulky kubatur 50+2*2 = 54,000 [A]_x000d_
Celkové množství = 54,000</t>
  </si>
  <si>
    <t>93753</t>
  </si>
  <si>
    <t>MOBILIÁŘ - KOVOVÉ KOŠE NA ODPADKY</t>
  </si>
  <si>
    <t xml:space="preserve">Odpadkový koš má ocelový plášť a z přední strany jsou umístěna otevíratelná uzamykatelná dvířka v provedení dřevěných latí - smrkové dřevo. Součástí je pozinkovaná vyjímatelná nádoba 50l. _x000d_
Povrchová úprava kovu žárově zinkována nebo vypalovanou barvou dle přání zákazníka. Kotvení do betonového základu šrouby._x000d_
Rozměr :  420 x 360 x výška 1000 mm_x000d_
vč. betonových patek z C20/25 0,40x0,40x0,80m</t>
  </si>
  <si>
    <t>Položka zahrnuje:
- montáž, osazení a dodávku kompletního zařízení, předepsaného zadávací dokumentací (materiál uvedený v textu představuje rozhodující podíl ve výrobku)
- mimostavništní a vnitrostaveništní dopravu
- nezbytné zemní práce a základové konstrukce
- předepsanou povrchovou úpravu (nátěry a pod.)
Položka nezahrnuje:
- x</t>
  </si>
  <si>
    <t>93767</t>
  </si>
  <si>
    <t>MOBILIÁŘ - PŘÍSTŘEŠKY PRO ZASTÁVKY VEŘEJNÉ DOPRAVY</t>
  </si>
  <si>
    <t xml:space="preserve">Konstrukce :_x000d_
Ocelová konstrukce přístřešku je vyrobena z robustních jeklových profilů 80×40 mm. Kvůli vysoké odolnosti vůči korozi i oděru povrchově chráněna žárovým zinkem nebo vypalovaným barvou dle vzorníku RAL._x000d_
Svislé výplně přístřešku tvoří  polykarbonát je maximálně odolný vůči vandalismu. Polykarbonát je velmi odolný nárazu a jeho povrchová úprava umožňuje odstranit znečištění posprejováním._x000d_
_x000d_
Povrchová úprava konstrukce :_x000d_
Provedení práškovou barvou (komaxit). RAL v dalším stupni PD. _x000d_
_x000d_
Ukotvení :_x000d_
Kotvení je pomocí chemické kotvy do před betonovaných patek pod povrch pomocí 12 kotevních sad. Kotevní materiál je součástí dodávky. Přístřešek je dodávaný v rozloženém stavu._x000d_
_x000d_
Výška: 2550 mm_x000d_
Hloubka: 1950 mm_x000d_
Délka: 4200 mm_x000d_
Konstrukce: jekl 80x40 mm_x000d_
Hmotnost: 380 kg</t>
  </si>
  <si>
    <t>pol. 131738 20*2 = 40,000 [A]_x000d_
pol. 132738 221,9*2 = 443,800 [C]_x000d_
odpočet zýsypu výkopkem - pol. 17411 (-109,25-19,845)*2 = -258,190 [B]_x000d_
Celkové množství = 225,610</t>
  </si>
  <si>
    <t>131738</t>
  </si>
  <si>
    <t>HLOUBENÍ JAM ZAPAŽ I NEPAŽ TŘ. I, ODVOZ DO 20KM</t>
  </si>
  <si>
    <t>jáma pro základ stožáru
včetně naložení, odvozu a uložení na skládku (skládka zvolena zhotovitelem)
zhotovitel v ceně zohlední skutečnou vzdálenost skládky</t>
  </si>
  <si>
    <t>20 = 20,000 [A]_x000d_
Celkové množství = 20,000</t>
  </si>
  <si>
    <t>rýhy pro kabel
včetně naložení, odvozu a uložení na skládku (skládka zvolena zhotovitelem)
zhotovitel v ceně zohlední skutečnou vzdálenost skládky</t>
  </si>
  <si>
    <t>1268*0,35*0,5 = 221,900 [A]_x000d_
Celkové množství = 221,900</t>
  </si>
  <si>
    <t>17110</t>
  </si>
  <si>
    <t>ULOŽENÍ SYPANINY DO NÁSYPŮ SE ZHUTNĚNÍM</t>
  </si>
  <si>
    <t>násypy kolem sloupů
vhodná zemina z výkopku
odhad kubatury - bude upřesněno v rámci RDS</t>
  </si>
  <si>
    <t>1,15*95 = 109,250 [A]_x000d_
Celkové množství = 109,250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</si>
  <si>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</si>
  <si>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přebytek zeminy 20+221,9-109,25-19,845 = 112,805 [A]_x000d_
Celkové množství = 112,805</t>
  </si>
  <si>
    <t>násypy kolem sloupů
ŠDB 0/32
odhad kubatury - bude upřesněno v rámci RDS</t>
  </si>
  <si>
    <t>0,9*55 = 49,500 [A]_x000d_
Celkové množství = 49,500</t>
  </si>
  <si>
    <t>zpětný zásyp rýhy výkopkem mimo komunikaci 162*0,35*0,35 = 19,845 [A]_x000d_
Celkové množství = 19,845</t>
  </si>
  <si>
    <t>272314</t>
  </si>
  <si>
    <t>ZÁKLADY Z PROSTÉHO BETONU DO C25/30</t>
  </si>
  <si>
    <t>základová patka stožáru</t>
  </si>
  <si>
    <t>kabelové lože ze štěrkopísku</t>
  </si>
  <si>
    <t>1122*0,35*0,15 = 58,905 [A]_x000d_
Celkové množství = 58,905</t>
  </si>
  <si>
    <t>56932</t>
  </si>
  <si>
    <t>ZPEVNĚNÍ KRAJNIC ZE ŠTĚRKODRTI TL. DO 100MM</t>
  </si>
  <si>
    <t>rozšíření nezpevněné krajnice
odhad kubatury - bude upřesněno v rámci RDS</t>
  </si>
  <si>
    <t>80 = 80,000 [A]</t>
  </si>
  <si>
    <t>Položka zahrnuje:
- dodání kameniva předepsané kvality a zrnitosti
- očištění podkladu
- uložení kameniva dle předepsaného technologického předpisu, zhutnění vrstvy v předepsané tloušťce
- zřízení vrstvy bez rozlišení šířky, pokládání vrstvy po etapách,
Položka nezahrnuje:
- x</t>
  </si>
  <si>
    <t>702231</t>
  </si>
  <si>
    <t>KABELOVÁ CHRÁNIČKA ZEMNÍ DĚLENÁ DN DO 100 MM</t>
  </si>
  <si>
    <t>Chráničky v komunikaci a vjezdech._x000d_
Jedná se o délku chráničky bez prořezů. Zhotovitel v ceně zohlední ztratné materiálu.</t>
  </si>
  <si>
    <t>114 = 114,000 [A]</t>
  </si>
  <si>
    <t>1. Položka obsahuje:
 – přípravu podkladu pro osazení
2. Položka neobsahuje:
 X
3. Způsob měření:
Měří se metr délkový.</t>
  </si>
  <si>
    <t>741811</t>
  </si>
  <si>
    <t>UZEMŇOVACÍ VODIČ NA POVRCHU FEZN DO 120 MM2</t>
  </si>
  <si>
    <t>Drát D 10 mm FeZn._x000d_
Jedná se o délku vodiče bez prořezů. Zhotovitel v ceně zohlední ztratné materiálu.</t>
  </si>
  <si>
    <t>1058+210 = 1268,000 [A]_x000d_
Celkové množství = 1268,000</t>
  </si>
  <si>
    <t>1. Položka obsahuje:
 – uchycení vodiče na povrch vč. podpěr, konzol, svorek a pod.
 – měření, dělení, spojování
 – nátěr
2. Položka neobsahuje:
 X
3. Způsob měření:
Měří se metr délkový.</t>
  </si>
  <si>
    <t>741C02</t>
  </si>
  <si>
    <t>UZEMŇOVACÍ SVORKA</t>
  </si>
  <si>
    <t>svorka připojovací k připojení kovových částí</t>
  </si>
  <si>
    <t>96 = 96,000 [A]_x000d_
Celkové množství = 96,000</t>
  </si>
  <si>
    <t>1. Položka obsahuje:
 – veškeré příslušenství
2. Položka neobsahuje:
 X
3. Způsob měření:
Udává se počet kusů kompletní konstrukce nebo práce.</t>
  </si>
  <si>
    <t>742G11</t>
  </si>
  <si>
    <t>KABEL NN DVOU- A TŘÍŽÍLOVÝ CU S PLASTOVOU IZOLACÍ DO 2,5 MM2</t>
  </si>
  <si>
    <t>Kabel silový s Cu jádrem 1kV 3x1,5mm2._x000d_
Jedná se o délku kabelu bez prořezů. Zhotovitel v ceně zohlední ztratné materiálu.</t>
  </si>
  <si>
    <t>400 = 400,000 [A]_x000d_
Celkové množství = 400,000</t>
  </si>
  <si>
    <t>1. Položka obsahuje:
 – manipulace a uložení kabelu (do země, chráničky, kanálu, na rošty, na TV a pod.)
2. Položka neobsahuje:
 – příchytky, spojky, koncovky, chráničky apod.
3. Způsob měření:
Měří se metr délkový.</t>
  </si>
  <si>
    <t>742H12</t>
  </si>
  <si>
    <t>KABEL NN ČTYŘ- A PĚTIŽÍLOVÝ CU S PLASTOVOU IZOLACÍ OD 4 DO 16 MM2</t>
  </si>
  <si>
    <t>Kabel silový s Cu jádrem 1kV 4x10mm2._x000d_
Jedná se o délku kabelu bez prořezů. Zhotovitel v ceně zohlední ztratné materiálu.</t>
  </si>
  <si>
    <t>1058+210 = 1268,000 [A]</t>
  </si>
  <si>
    <t>742L11</t>
  </si>
  <si>
    <t>UKONČENÍ DVOU AŽ PĚTIŽÍLOVÉHO KABELU V ROZVADĚČI NEBO NA PŘÍSTROJI DO 2,5 MM2</t>
  </si>
  <si>
    <t>ukončení vodiče v rozvaděči nebo přístroji</t>
  </si>
  <si>
    <t>40*6 = 240,000 [A]</t>
  </si>
  <si>
    <t>1. Položka obsahuje:
 – všechny práce spojené s úpravou kabelů pro montáž včetně veškerého příslušentsví
2. Položka neobsahuje:
 X
3. Způsob měření:
Udává se počet kusů kompletní konstrukce nebo práce.</t>
  </si>
  <si>
    <t>742L22</t>
  </si>
  <si>
    <t>UKONČENÍ DVOU AŽ PĚTIŽÍLOVÉHO KABELU KABELOVOU SPOJKOU OD 4 DO 16 MM2</t>
  </si>
  <si>
    <t>8*42 = 336,000 [A]</t>
  </si>
  <si>
    <t>743122</t>
  </si>
  <si>
    <t>S1</t>
  </si>
  <si>
    <t xml:space="preserve">OSVĚTLOVACÍ STOŽÁR  PEVNÝ ŽÁROVĚ ZINKOVANÝ DÉLKY PŘES 6,5 DO 12 M</t>
  </si>
  <si>
    <t>stožár silniční ocelový + žárový zinek, výška 8 m vč. vetknutí 1m, průměr 114/89/76 - bezpaticový, 3 stupňový, s dříkem</t>
  </si>
  <si>
    <t xml:space="preserve">1. Položka obsahuje:
 – základovou konstrukci a veškeré příslušenství
 – připojovací svorkovnici ve třídě izolace II ( pro 2x svítidlo ) a kabelové vedení ke svítidlům
 – uzavírací nátěr, technický popis viz. projektová dokumentace
2. Položka neobsahuje:
 – zemní práce,  betonový základ, svítidlo, výložník
3. Způsob měření:
Udává se počet kusů kompletní konstrukce nebo práce.</t>
  </si>
  <si>
    <t>S2</t>
  </si>
  <si>
    <t>stožár silniční ocelový + žárový zinek, výška 7 m, průměr 114/89/76 - bezpaticový, 3 stupňový, přírubový</t>
  </si>
  <si>
    <t>20 = 20,000 [A]</t>
  </si>
  <si>
    <t>S3</t>
  </si>
  <si>
    <t>stožár silniční ocelový + žárový zinek, výška 10,5 m vč. vetknutí 1,5m, průměr 159/133/114 - bezpaticový, 3 stupňový, s dříkem</t>
  </si>
  <si>
    <t>11 = 11,000 [A]</t>
  </si>
  <si>
    <t>S4</t>
  </si>
  <si>
    <t>stožár silniční ocelový + žárový zinek, výška 10,5 m vč. vetknutí 1,5m, průměr 159/133/114 - bezpaticový, 3 stupňový, s dříkem_x000d_
(pozn. na tomto sloupu budou dva výložníky)</t>
  </si>
  <si>
    <t>S5</t>
  </si>
  <si>
    <t>stožár silniční ocelový + žárový zinek, výška 9,5 m vč. vetknutí 1,5m, průměr 159/133/114 - bezpaticový, 3 stupňový, s dříkem</t>
  </si>
  <si>
    <t>4 = 4,000 [A]</t>
  </si>
  <si>
    <t>S6</t>
  </si>
  <si>
    <t>stožár silniční ocelový + žárový zinek, výška 7,2 m vč. vetknutí 1,2m, průměr 133/108/89 - bezpaticový, 3 stupňový, s dříkem</t>
  </si>
  <si>
    <t>3 = 3,000 [A]</t>
  </si>
  <si>
    <t>743312</t>
  </si>
  <si>
    <t>V1</t>
  </si>
  <si>
    <t>VÝLOŽNÍK PRO MONTÁŽ SVÍTIDLA NA STOŽÁR JEDNORAMENNÝ DÉLKA VYLOŽENÍ PŘES 1 DO 2 M</t>
  </si>
  <si>
    <t>výložník rovný na průměr 114 mm, ocel + žárový zinek, délka 1500 mm, sklon 4°</t>
  </si>
  <si>
    <t>15 = 15,000 [A]_x000d_
Celkové množství = 15,000</t>
  </si>
  <si>
    <t>1. Položka obsahuje:
 – veškeré příslušenství a uzavírací nátěr, technický popis viz. projektová dokumentace
2. Položka neobsahuje:
 X
3. Způsob měření:
Udává se počet kusů kompletní konstrukce nebo práce.</t>
  </si>
  <si>
    <t>V2</t>
  </si>
  <si>
    <t>výložník rovný na průměr 114 mm, ocel + žárový zinek, délka 2000 mm, sklon 4°</t>
  </si>
  <si>
    <t>1 = 1,000 [A]_x000d_
Celkové množství = 1,000</t>
  </si>
  <si>
    <t>743313</t>
  </si>
  <si>
    <t>V3</t>
  </si>
  <si>
    <t>VÝLOŽNÍK PRO MONTÁŽ SVÍTIDLA NA STOŽÁR JEDNORAMENNÝ DÉLKA VYLOŽENÍ PŘES 2 M</t>
  </si>
  <si>
    <t>výložník rovný třmenový, ocel + žárový zinek, délka 2500 mm, sklon 4°</t>
  </si>
  <si>
    <t>4 = 4,000 [A]_x000d_
Celkové množství = 4,000</t>
  </si>
  <si>
    <t>743552</t>
  </si>
  <si>
    <t>SVÍTIDLO VENKOVNÍ VŠEOBECNÉ LED, MIN. IP 44, PŘES 10 DO 25 W</t>
  </si>
  <si>
    <t>silniční svítidlo LED, 22 W, 3000 lm, 2700 K</t>
  </si>
  <si>
    <t>21 = 21,000 [A]_x000d_
Celkové množství = 21,000</t>
  </si>
  <si>
    <t>1. Položka obsahuje:
 – zdroj a veškeré příslušenství
 – technický popis viz. projektová dokumentace
2. Položka neobsahuje:
 X
3. Způsob měření:
Udává se počet kusů kompletní konstrukce nebo práce.</t>
  </si>
  <si>
    <t>743553</t>
  </si>
  <si>
    <t>SVÍTIDLO VENKOVNÍ VŠEOBECNÉ LED, MIN. IP 44, PŘES 25 DO 45 W</t>
  </si>
  <si>
    <t>silniční svítidlo LED, 37 W, 5000 lm, 2700 K</t>
  </si>
  <si>
    <t>3 = 3,000 [A]_x000d_
Celkové množství = 3,000</t>
  </si>
  <si>
    <t>743554</t>
  </si>
  <si>
    <t>SVÍTIDLO VENKOVNÍ VŠEOBECNÉ LED, MIN. IP 44, PŘES 45 W</t>
  </si>
  <si>
    <t>silniční svítidlo širokoúhlé LED, 53 W, 7000 lm, 2700 K</t>
  </si>
  <si>
    <t>13 = 13,000 [A]_x000d_
Celkové množství = 13,000</t>
  </si>
  <si>
    <t>přechodové svítidlo LED, 68 W, 8600 lm, 4000 K</t>
  </si>
  <si>
    <t>Jedná se o délku fólie bez prořezů. Zhotovitel v ceně zohlední ztratné materiálu.</t>
  </si>
  <si>
    <t>1268 = 1268,000 [A]_x000d_
Celkové množství = 1268,000</t>
  </si>
  <si>
    <t>pol.132738 188,534*2 = 377,068 [F]</t>
  </si>
  <si>
    <t>vedení v rostlém terénu 800*0,6*0,35 = 168,000 [F]_x000d_
komory 9*1,3*1,3*1,35 = 20,534 [A]_x000d_
Celkové množství = 188,534</t>
  </si>
  <si>
    <t>pol.132738 188,534 = 188,534 [A]</t>
  </si>
  <si>
    <t>zásyp chráničky 800*0,5*0,35 = 140,000 [A]</t>
  </si>
  <si>
    <t>pískový obsyp chrániček - tříděný písek 0/4</t>
  </si>
  <si>
    <t>obsyp chrániček ve výkopu 800*0,1*0,35-2400*3,14*0,05*0,05 = 9,160 [A]_x000d_
komory 9*1,0 = 9,000 [B]_x000d_
Celkové množství = 18,160</t>
  </si>
  <si>
    <t>podklad opěrné zdi včetně bednění a odbednění
beton C12/15 nX0
dle PD přílohy D.1.7.3</t>
  </si>
  <si>
    <t>kabelové komory 9*1,2*1,2*0,15+9*0,3 = 4,644 [A]</t>
  </si>
  <si>
    <t>702211</t>
  </si>
  <si>
    <t>KABELOVÁ CHRÁNIČKA ZEMNÍ DN DO 100 MM</t>
  </si>
  <si>
    <t>Trubka optického kabelu HDPE 40/33._x000d_
Jedná se o délku chráničky bez prořezů. Zhotovitel v ceně zohlední ztratné materiálu.</t>
  </si>
  <si>
    <t>2400 = 2400,000 [A]</t>
  </si>
  <si>
    <t>702312</t>
  </si>
  <si>
    <t>ZAKRYTÍ KABELŮ VÝSTRAŽNOU FÓLIÍ ŠÍŘKY PŘES 20 DO 40 CM</t>
  </si>
  <si>
    <t>v rýze nad chraníčkami 800 = 800,000 [A]</t>
  </si>
  <si>
    <t>1. Položka obsahuje:
 – dodávku a montáž fólie
 – přípravu podkladu pro osazení
2. Položka neobsahuje:
 X
3. Způsob měření:
Měří se metr délkový.</t>
  </si>
  <si>
    <t>702322</t>
  </si>
  <si>
    <t>ZAKRYTÍ KABELŮ BETONOVOU DESKOU ŠÍŘKY PŘES 20 DO 40 CM</t>
  </si>
  <si>
    <t>1. Položka obsahuje:
 – dodávku a montáž desky
 – přípravu podkladu pro osazení
2. Položka neobsahuje:
 X
3. Způsob měření:
Měří se metr délkový.</t>
  </si>
  <si>
    <t>8988E</t>
  </si>
  <si>
    <t>KABELOVÉ KOMORY Z PLASTICKÝCH HMOT, UŽITNÝ OBJEM DO 1,3M3</t>
  </si>
  <si>
    <t>vč.rámu a ocelového víka pro B250_x000d_
dle PD D.4.1.4</t>
  </si>
  <si>
    <t>kabelové komory 9 = 9,000 [A]</t>
  </si>
  <si>
    <t xml:space="preserve">Položka zahrnuje:
- dodávku a osazení stupadel a žebříků
- dodání dílce požadovaného tvaru a vlastností, jeho skladování, doprava a osazení do definitivní polohy, včetně komplexní technologie výroby a montáže dílců, ošetření a ochrana dílců,
- u dílců železobetonových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
Položka nezahrnuje: 
- poklopy a mříže, vykazují se  samostatně v položkách č. 8991*.
- kompletní vystrojení šachty, zejména kompletní kabelové lávky vč. veškerých podpůrných a uchycovacích prvků</t>
  </si>
  <si>
    <t>pol. 132738 933,026*2 = 1866,052 [A]_x000d_
odpočet zásypu výkopkem - pol. 17411 -37,352*2 = -74,704 [B]_x000d_
Celkové množství = 1791,348</t>
  </si>
  <si>
    <t>prům.hl výkopu dle D.3.3.1 : 1,34m+0,11m=1,45m 918,5*0,8*1,45 = 1065,460 [A]_x000d_
odpočet vybouraných povrchů - živičná komunikace ul.Polní dl.3,5m a Úhonická dl.105,5m -109*0,8*0,53 = -46,216 [B]_x000d_
odpočet vybouraných povrchů - stávající terén (ornice+drn v celk.tl.0,15m) podél ul.Polní dl.806,5m -806,5*0,8*0,15 = -96,780 [C]_x000d_
odpočet vybouraných povrchů - chodník dl.3,0m -3*0,8*0,24 = -0,576 [D]_x000d_
rozšíření pro šachty 3*1,5*1,5*1,65 = 11,138 [E]_x000d_
Celkové množství = 933,026</t>
  </si>
  <si>
    <t>přebytek zeminy 933,026-37,352 = 895,674 [A]</t>
  </si>
  <si>
    <t>zpětný zásyp rýhy výkopkem mimo komunikaci - prstenec OK 35*0,8*(1,69-0,006-0,35) = 37,352 [A]_x000d_
Celkové množství = 37,352</t>
  </si>
  <si>
    <t>prům.hl výkopu dle D.3.3.1 : 1,69m 918,5*0,8*(1,69-0,35-0,006) = 980,223 [A]_x000d_
odpočet nových konstrukcí - živičná komunikace ul.Polní dl.628m (nová kce 0,47m + výměna AZ 0,5m) -628*0,8*(0,47+0,5) = -487,328 [B]_x000d_
odpočet nových konstrukcí - živičná komunikace ul.Úhonická dl.105,5m (nová kce 0,53m) -105,5*0,8*0,53 = -44,732 [C]_x000d_
odpočet nových konstrukcí - chodník dl.102,0m (nová kce 0,24m + výměna AZ 0,3m) -102*0,8*(0,24+0,3) = -44,064 [D]_x000d_
šachty 3*2,5 = 7,500 [E]_x000d_
odpočet nových živičných konstrukcí OK dl.48m (nová kce 0,65m + výměna AZ 0,5m) -48*0,8*(0,65+0,50) = -44,160 [F]_x000d_
Celkové množství = 367,439</t>
  </si>
  <si>
    <t>obsyp potrubí (918,5-(6+90+25,5))*0,8*0,35-918,5*3,14*0,045*0,045/2 = 220,240 [A]_x000d_
obsyp chráničky (6+90+25,5)*(0,8*(0,2+0,3)-3,14*0,1*0,1) = 44,785 [B]_x000d_
Celkové množství = 265,025</t>
  </si>
  <si>
    <t>podsyp pod šachty 3*1,5*1,5*0,1 = 0,675 [A]_x000d_
lože pod potrubí 918,5*0,8*0,15 = 110,220 [B]_x000d_
Celkové množství = 110,895</t>
  </si>
  <si>
    <t>452113</t>
  </si>
  <si>
    <t>PODKLAD KONSTR Z DÍLCŮ BETON DO C16/20</t>
  </si>
  <si>
    <t>podkladní bloky včetně bednění a odbednění</t>
  </si>
  <si>
    <t>podkladní kce v lomových bodech 12*0,5*0,5*0,5 = 1,500 [A]_x000d_
Celkové množství = 1,500</t>
  </si>
  <si>
    <t xml:space="preserve">Položka zahrnuje:
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nezahrnuje:
- x</t>
  </si>
  <si>
    <t>ŠDa 0/32</t>
  </si>
  <si>
    <t>dle D.3.4.2 - oprava rýhy ul.Úhonická 105,5*0,8 = 84,400 [A]</t>
  </si>
  <si>
    <t>56334</t>
  </si>
  <si>
    <t>VOZOVKOVÉ VRSTVY ZE ŠTĚRKODRTI TL. DO 200MM</t>
  </si>
  <si>
    <t>574E76</t>
  </si>
  <si>
    <t>ASFALTOVÝ BETON PRO PODKLADNÍ VRSTVY ACP 16+, 16S TL. 80MM</t>
  </si>
  <si>
    <t>87326</t>
  </si>
  <si>
    <t>POTRUBÍ Z TRUB PLASTOVÝCH TLAKOVÝCH SVAŘOVANÝCH DN DO 80MM</t>
  </si>
  <si>
    <t>Potrubí PE 100, SDR 17 PN 10 d 90x5,4 mm
včetně elektrotvarovek a přírubových tvarovek._x000d_
Jedná se o délku trub bez prořezů. Zhotovitel v ceně zohlední ztratné materiálu.</t>
  </si>
  <si>
    <t>vodovodní řad V1 - dle situace 918,5 = 918,500 [A]_x000d_
napojení hydrantů - dle kladečského schématu 0,5*2+3*0,95 = 3,850 [B]_x000d_
Celkové množství = 922,350</t>
  </si>
  <si>
    <t>87634</t>
  </si>
  <si>
    <t>CHRÁNIČKY Z TRUB PLASTOVÝCH DN DO 200MM</t>
  </si>
  <si>
    <t>potrubí PE SN 16 d 200 mm_x000d_
Jedná se o délku chráničky bez prořezů. Zhotovitel v ceně zohlední ztratné materiálu.</t>
  </si>
  <si>
    <t>dle situace a podélných řezů 6+90+25,5 = 121,500 [A]_x000d_
Celkové množství = 121,500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</si>
  <si>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</t>
  </si>
  <si>
    <t>87826</t>
  </si>
  <si>
    <t>NASUNUTÍ PLAST TRUB DN DO 80MM DO CHRÁNIČKY</t>
  </si>
  <si>
    <t>včetně vystrojení chráničky</t>
  </si>
  <si>
    <t>Položka zahrnuje:
- pojízdná sedla (objímky)
- případně předepsané utěsnění konců chráničky
Položka nezahrnuje:
- dodávku potrubí</t>
  </si>
  <si>
    <t>891126</t>
  </si>
  <si>
    <t>ŠOUPÁTKA DN DO 80MM</t>
  </si>
  <si>
    <t>dle kladečského schématu 6 = 6,000 [A]_x000d_
Celkové množství = 6,000</t>
  </si>
  <si>
    <t>Položka zahrnuje:
- kompletní montáž dle technologického předpisu
- dodávku armatury
- mimostaveništní a vnitrostaveništní dopravu
Položka nezahrnuje:
- x</t>
  </si>
  <si>
    <t>891426</t>
  </si>
  <si>
    <t>HYDRANTY PODZEMNÍ DN 80MM</t>
  </si>
  <si>
    <t>včetně hydrantového poklopu a kalového koše</t>
  </si>
  <si>
    <t>dle kladečského schématu 5 = 5,000 [A]_x000d_
Celkové množství = 5,000</t>
  </si>
  <si>
    <t>891926</t>
  </si>
  <si>
    <t>ZEMNÍ SOUPRAVY DN DO 80MM S POKLOPEM</t>
  </si>
  <si>
    <t>893111</t>
  </si>
  <si>
    <t>VS1</t>
  </si>
  <si>
    <t>ŠACHTY ARMATUR Z BETON DÍLCŮ PŮDORYS PLOCHY DO 1,5M2</t>
  </si>
  <si>
    <t>vodovodní šachta VŠ1 včetně poklopu a vystrojení</t>
  </si>
  <si>
    <t>Položka zahrnuje:
- poklopy s rámem, mříže s rámem, stupadla, žebříky, stropy z bet. dílců a pod.
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
- předepsané podkladní konstrukce
Položka nezahrnuje:
- x</t>
  </si>
  <si>
    <t>VS2</t>
  </si>
  <si>
    <t>vodovodní šachta VŠ2 včetně poklopu a vystrojení</t>
  </si>
  <si>
    <t>VS3</t>
  </si>
  <si>
    <t>vodovodní šachta VŠ3 včetně poklopu a vystrojení</t>
  </si>
  <si>
    <t>899308</t>
  </si>
  <si>
    <t>DOPLŇKY NA POTRUBÍ - SIGNALIZAČ VODIČ</t>
  </si>
  <si>
    <t>Jedná se o délku vodiče bez prořezů. Zhotovitel v ceně zohlední ztratné materiálu.</t>
  </si>
  <si>
    <t>918,5 = 918,500 [A]_x000d_
Celkové množství = 918,500</t>
  </si>
  <si>
    <t>Položka zahrnuje:
- veškerý materiál, výrobky a polotovary
- mimostaveništní a vnitrostaveništní dopravy (rovněž přesuny), včetně naložení a složení,případně s uložením. 
- položka signalizační vodič zahrnuje i kontrolní vývody
Položka nezahrnuje:
- x</t>
  </si>
  <si>
    <t>899611</t>
  </si>
  <si>
    <t>TLAKOVÉ ZKOUŠKY POTRUBÍ DN DO 80MM</t>
  </si>
  <si>
    <t>Položka zahrnuje:
- přísun, montáž, demontáž, odsun zkoušecího čerpadla
- napuštění tlakovou vodou, dodání vody pro tlakovou zkoušku
- montáž a demontáž dílců pro zabezpečení konce zkoušeného úseku potrubí
- montáž a demontáž koncových tvarovek
- montáž zaslepovací příruby, zaslepení odboček pro armatury a pro odbočující řady
Položka nezahrnuje:
- x</t>
  </si>
  <si>
    <t>89971</t>
  </si>
  <si>
    <t>PROPLACH A DEZINFEKCE VODOVODNÍHO POTRUBÍ DN DO 80MM</t>
  </si>
  <si>
    <t>Položka zahrnuje:
- napuštění a vypuštění vody
- dodání vody a dezinfekčního prostředku
- bakteriologický rozbor vody
Položka nezahrnuje:
- x</t>
  </si>
  <si>
    <t>pol. 132738 1103,374*2 = 2206,748 [A]_x000d_
odpočet zásypu výkopkem - pol. 17411 -41,664*2 = -83,328 [B]_x000d_
Celkové množství = 2123,420</t>
  </si>
  <si>
    <t>prům.hl výkopu dle D.3.3.1 : 1,53m+0,11m=1,64m 915,5*0,8*1,64 = 1201,136 [A]_x000d_
odpočet vybouraných povrchů - živičná komunikace ul.Polní dl.3,5m a Úhonická dl.105,5m -109*0,8*0,53 = -46,216 [B]_x000d_
odpočet vybouraných povrchů - stávající terén (ornice+drn v celk.tl.0,15m) podél ul.Polní dl.803,5m -803,5*0,8*0,15 = -96,420 [C]_x000d_
odpočet vybouraných povrchů - chodník dl.3,0m -3*0,8*0,24 = -0,576 [D]_x000d_
rozšíření pro šachty 10*1,5*1,5*2,02 = 45,450 [E]_x000d_
Celkové množství = 1103,374</t>
  </si>
  <si>
    <t>přebytek zeminy 1103,374-41,664 = 1061,710 [A]</t>
  </si>
  <si>
    <t>zpětný zásyp rýhy výkopkem mimo komunikaci - prstenec OK 35*0,8*(1,82-0,002-0,33) = 41,664 [A]</t>
  </si>
  <si>
    <t>zásyp ze ŠDb 0/32</t>
  </si>
  <si>
    <t>prům.hl výkopu dle D.3.3.2 : 1,82m 915,5*0,8*(1,82-0,33-0,002) = 1089,811 [A]_x000d_
odpočet nových konstrukcí - živičná komunikace ul.Polní dl.628m (nová kce 0,47m + výměna AZ 0,5m) -628*0,8*(0,47+0,5) = -487,328 [B]_x000d_
odpočet nových konstrukcí - živičná komunikace ul.Úhonická dl.105,5m (nová kce 0,53m) -105,5*0,8*0,53 = -44,732 [C]_x000d_
odpočet nových konstrukcí - chodník dl.99,0m (nová kce 0,24m + výměna AZ 0,3m) -99*0,8*(0,24+0,3) = -42,768 [D]_x000d_
šachty 11*2,5 = 27,500 [E]_x000d_
odpočet nových živičných konstrukcí OK dl.48m (nová kce 0,65m + výměna AZ 0,5m) -48*0,8*(0,65+0,50) = -44,160 [F]_x000d_
Celkové množství = 498,323</t>
  </si>
  <si>
    <t>obsyp potrubí (915,5-(9,6+94+24))*(0,8*0,33)-915,5*3,14*0,032*0,032/2 = 206,534 [A]_x000d_
obsyp chráničky (9,6+94+24)*(0,8*(0,2+0,3)-3,14*0,1*0,1) = 47,033 [B]_x000d_
Celkové množství = 253,567</t>
  </si>
  <si>
    <t xml:space="preserve">flexibilní drén PVC DN100  _x000d_
Jedná se o délku potrubí bez prořezů. Zhotovitel v ceně zohlední ztratné materiálu.</t>
  </si>
  <si>
    <t>915,5 = 915,500 [A]_x000d_
Celkové množství = 915,500</t>
  </si>
  <si>
    <t>podsyp pod šachty 11*1,5*1,5*0,1 = 2,475 [A]_x000d_
lože pod potrubí 915,5*0,8*0,14 = 102,536 [B]_x000d_
Celkové množství = 105,011</t>
  </si>
  <si>
    <t>podkladní kce v lomových bodech 8*0,5*0,5*0,5 = 1,000 [A]_x000d_
Celkové množství = 1,000</t>
  </si>
  <si>
    <t>87315</t>
  </si>
  <si>
    <t>POTRUBÍ Z TRUB PLASTOVÝCH TLAKOVÝCH SVAŘOVANÝCH DN DO 50MM</t>
  </si>
  <si>
    <t>potrubí PE 100, SDR 11 PN 16 d 63x5,8 mm
včetně elektrotvarovek_x000d_
Jedná se o délku potrubí bez prořezů. Zhotovitel v ceně zohlední ztratné materiálu.</t>
  </si>
  <si>
    <t>tlaková kanalizace S1 - dle situace 915,5 = 915,500 [A]_x000d_
Celkové množství = 915,500</t>
  </si>
  <si>
    <t>dle situace a podélných řezů 9,6+94+24 = 127,600 [A]_x000d_
Celkové množství = 127,600</t>
  </si>
  <si>
    <t>S01</t>
  </si>
  <si>
    <t>napojovací šachta ŠS01 včetně poklopu a vystrojení</t>
  </si>
  <si>
    <t>S02</t>
  </si>
  <si>
    <t>odkalovací šachta ŠS2 včetně poklopu a vystrojení</t>
  </si>
  <si>
    <t>S03</t>
  </si>
  <si>
    <t>odvzdušňovací a odkalovací šachta ŠS3 včetně poklopu a vystrojení</t>
  </si>
  <si>
    <t>S04</t>
  </si>
  <si>
    <t>proplachovací šachta ŠS4 včetně poklopu a vystrojení</t>
  </si>
  <si>
    <t>S05</t>
  </si>
  <si>
    <t>proplachovací šachta ŠS5 včetně poklopu a vystrojení</t>
  </si>
  <si>
    <t>S06</t>
  </si>
  <si>
    <t>odkalovací šachta ŠS6 včetně poklopu a vystrojení</t>
  </si>
  <si>
    <t>S07</t>
  </si>
  <si>
    <t>odvzdušňovací šachta ŠS7 včetně poklopu a vystrojení</t>
  </si>
  <si>
    <t>S08</t>
  </si>
  <si>
    <t>odvzdušňovací šachta ŠS8 včetně poklopu a vystrojení</t>
  </si>
  <si>
    <t>S09</t>
  </si>
  <si>
    <t>odkalovací šachta ŠS9 včetně poklopu a vystrojení</t>
  </si>
  <si>
    <t>S10</t>
  </si>
  <si>
    <t>odkalovací šachta ŠS10 včetně poklopu a vystrojení</t>
  </si>
  <si>
    <t>S11</t>
  </si>
  <si>
    <t>koncová šachta ŠS11 včetně poklopu a vystrojení</t>
  </si>
  <si>
    <t>tlaková zkouška vzduchem_x000d_
vč.grafu o průběhu zkoušky dle příslušných norem</t>
  </si>
  <si>
    <t>vodovodní řad V1 - dle situace 915,5 = 915,500 [A]_x000d_
Celkové množství = 915,500</t>
  </si>
  <si>
    <t>Položka zahrnuje:
- přísun, montáž, demontáž, odsun zkoušecího kompresoru_x000d_
- napuštění vzduchu, dodání vzduchu pro tlakovou zkoušku
- montáž a demontáž dílců pro zabezpečení konce zkoušeného úseku potrubí
- montáž a demontáž koncových tvarovek
- montáž zaslepovací příruby, zaslepení odboček pro armatury a pro odbočující řady
Položka nezahrnuje:
- x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</si>
</sst>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2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4" borderId="7" xfId="0" applyNumberFormat="1" applyFill="1" applyBorder="1" applyAlignment="1" applyProtection="1">
      <alignment horizontal="center"/>
      <protection locked="0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SUM(C10:C16)</f>
        <v>0</v>
      </c>
      <c r="D6" s="3"/>
      <c r="E6" s="3"/>
    </row>
    <row r="7">
      <c r="A7" s="3"/>
      <c r="B7" s="5" t="s">
        <v>5</v>
      </c>
      <c r="C7" s="6">
        <f>SUM(E10:E16)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9" t="s">
        <v>12</v>
      </c>
      <c r="C10" s="10">
        <f>'SO 00'!I3</f>
        <v>0</v>
      </c>
      <c r="D10" s="10">
        <f>SUMIFS('SO 00'!O:O,'SO 00'!A:A,"P")</f>
        <v>0</v>
      </c>
      <c r="E10" s="10">
        <f>C10+D10</f>
        <v>0</v>
      </c>
    </row>
    <row r="11">
      <c r="A11" s="8" t="s">
        <v>13</v>
      </c>
      <c r="B11" s="9" t="s">
        <v>14</v>
      </c>
      <c r="C11" s="10">
        <f>'SO 01 (SO101)'!I3</f>
        <v>0</v>
      </c>
      <c r="D11" s="10">
        <f>SUMIFS('SO 01 (SO101)'!O:O,'SO 01 (SO101)'!A:A,"P")</f>
        <v>0</v>
      </c>
      <c r="E11" s="10">
        <f>C11+D11</f>
        <v>0</v>
      </c>
    </row>
    <row r="12">
      <c r="A12" s="8" t="s">
        <v>15</v>
      </c>
      <c r="B12" s="9" t="s">
        <v>16</v>
      </c>
      <c r="C12" s="10">
        <f>'SO 02 (SO102)'!I3</f>
        <v>0</v>
      </c>
      <c r="D12" s="10">
        <f>SUMIFS('SO 02 (SO102)'!O:O,'SO 02 (SO102)'!A:A,"P")</f>
        <v>0</v>
      </c>
      <c r="E12" s="10">
        <f>C12+D12</f>
        <v>0</v>
      </c>
    </row>
    <row r="13">
      <c r="A13" s="8" t="s">
        <v>17</v>
      </c>
      <c r="B13" s="9" t="s">
        <v>18</v>
      </c>
      <c r="C13" s="10">
        <f>'SO 03 (SO401)'!I3</f>
        <v>0</v>
      </c>
      <c r="D13" s="10">
        <f>SUMIFS('SO 03 (SO401)'!O:O,'SO 03 (SO401)'!A:A,"P")</f>
        <v>0</v>
      </c>
      <c r="E13" s="10">
        <f>C13+D13</f>
        <v>0</v>
      </c>
    </row>
    <row r="14" ht="25.5">
      <c r="A14" s="8" t="s">
        <v>19</v>
      </c>
      <c r="B14" s="9" t="s">
        <v>20</v>
      </c>
      <c r="C14" s="10">
        <f>'SO 04 (SO402)'!I3</f>
        <v>0</v>
      </c>
      <c r="D14" s="10">
        <f>SUMIFS('SO 04 (SO402)'!O:O,'SO 04 (SO402)'!A:A,"P")</f>
        <v>0</v>
      </c>
      <c r="E14" s="10">
        <f>C14+D14</f>
        <v>0</v>
      </c>
    </row>
    <row r="15">
      <c r="A15" s="8" t="s">
        <v>21</v>
      </c>
      <c r="B15" s="9" t="s">
        <v>22</v>
      </c>
      <c r="C15" s="10">
        <f>'SO 05 (SO301)'!I3</f>
        <v>0</v>
      </c>
      <c r="D15" s="10">
        <f>SUMIFS('SO 05 (SO301)'!O:O,'SO 05 (SO301)'!A:A,"P")</f>
        <v>0</v>
      </c>
      <c r="E15" s="10">
        <f>C15+D15</f>
        <v>0</v>
      </c>
    </row>
    <row r="16" ht="25.5">
      <c r="A16" s="8" t="s">
        <v>23</v>
      </c>
      <c r="B16" s="9" t="s">
        <v>24</v>
      </c>
      <c r="C16" s="10">
        <f>'SO 06 (SO302)'!I3</f>
        <v>0</v>
      </c>
      <c r="D16" s="10">
        <f>SUMIFS('SO 06 (SO302)'!O:O,'SO 06 (SO302)'!A:A,"P")</f>
        <v>0</v>
      </c>
      <c r="E16" s="10">
        <f>C16+D16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25</v>
      </c>
      <c r="F2" s="16"/>
      <c r="G2" s="16"/>
      <c r="H2" s="16"/>
      <c r="I2" s="16"/>
      <c r="J2" s="18"/>
    </row>
    <row r="3" ht="30">
      <c r="A3" s="3" t="s">
        <v>26</v>
      </c>
      <c r="B3" s="19" t="s">
        <v>27</v>
      </c>
      <c r="C3" s="20" t="s">
        <v>28</v>
      </c>
      <c r="D3" s="21"/>
      <c r="E3" s="22" t="s">
        <v>29</v>
      </c>
      <c r="F3" s="16"/>
      <c r="G3" s="16"/>
      <c r="H3" s="23" t="s">
        <v>11</v>
      </c>
      <c r="I3" s="24">
        <f>SUMIFS(I8:I44,A8:A44,"SD")</f>
        <v>0</v>
      </c>
      <c r="J3" s="18"/>
      <c r="O3">
        <v>0</v>
      </c>
      <c r="P3">
        <v>2</v>
      </c>
    </row>
    <row r="4">
      <c r="A4" s="3" t="s">
        <v>30</v>
      </c>
      <c r="B4" s="19" t="s">
        <v>31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32</v>
      </c>
      <c r="B5" s="26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7" t="s">
        <v>40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41</v>
      </c>
      <c r="I6" s="7" t="s">
        <v>42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43</v>
      </c>
      <c r="B8" s="31"/>
      <c r="C8" s="32" t="s">
        <v>44</v>
      </c>
      <c r="D8" s="33"/>
      <c r="E8" s="30" t="s">
        <v>45</v>
      </c>
      <c r="F8" s="33"/>
      <c r="G8" s="33"/>
      <c r="H8" s="33"/>
      <c r="I8" s="34">
        <f>SUMIFS(I9:I44,A9:A44,"P")</f>
        <v>0</v>
      </c>
      <c r="J8" s="35"/>
    </row>
    <row r="9">
      <c r="A9" s="36" t="s">
        <v>46</v>
      </c>
      <c r="B9" s="36">
        <v>1</v>
      </c>
      <c r="C9" s="37" t="s">
        <v>47</v>
      </c>
      <c r="D9" s="36" t="s">
        <v>48</v>
      </c>
      <c r="E9" s="38" t="s">
        <v>49</v>
      </c>
      <c r="F9" s="39" t="s">
        <v>50</v>
      </c>
      <c r="G9" s="40">
        <v>1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 ht="135">
      <c r="A10" s="36" t="s">
        <v>51</v>
      </c>
      <c r="B10" s="44"/>
      <c r="C10" s="45"/>
      <c r="D10" s="45"/>
      <c r="E10" s="38" t="s">
        <v>52</v>
      </c>
      <c r="F10" s="45"/>
      <c r="G10" s="45"/>
      <c r="H10" s="45"/>
      <c r="I10" s="45"/>
      <c r="J10" s="46"/>
    </row>
    <row r="11" ht="30">
      <c r="A11" s="36" t="s">
        <v>53</v>
      </c>
      <c r="B11" s="44"/>
      <c r="C11" s="45"/>
      <c r="D11" s="45"/>
      <c r="E11" s="47" t="s">
        <v>54</v>
      </c>
      <c r="F11" s="45"/>
      <c r="G11" s="45"/>
      <c r="H11" s="45"/>
      <c r="I11" s="45"/>
      <c r="J11" s="46"/>
    </row>
    <row r="12" ht="30">
      <c r="A12" s="36" t="s">
        <v>55</v>
      </c>
      <c r="B12" s="44"/>
      <c r="C12" s="45"/>
      <c r="D12" s="45"/>
      <c r="E12" s="38" t="s">
        <v>56</v>
      </c>
      <c r="F12" s="45"/>
      <c r="G12" s="45"/>
      <c r="H12" s="45"/>
      <c r="I12" s="45"/>
      <c r="J12" s="46"/>
    </row>
    <row r="13">
      <c r="A13" s="36" t="s">
        <v>46</v>
      </c>
      <c r="B13" s="36">
        <v>2</v>
      </c>
      <c r="C13" s="37" t="s">
        <v>57</v>
      </c>
      <c r="D13" s="36" t="s">
        <v>48</v>
      </c>
      <c r="E13" s="38" t="s">
        <v>58</v>
      </c>
      <c r="F13" s="39" t="s">
        <v>50</v>
      </c>
      <c r="G13" s="40">
        <v>1</v>
      </c>
      <c r="H13" s="41">
        <v>0</v>
      </c>
      <c r="I13" s="42">
        <f>ROUND(G13*H13,P4)</f>
        <v>0</v>
      </c>
      <c r="J13" s="36"/>
      <c r="O13" s="43">
        <f>I13*0.21</f>
        <v>0</v>
      </c>
      <c r="P13">
        <v>3</v>
      </c>
    </row>
    <row r="14" ht="75">
      <c r="A14" s="36" t="s">
        <v>51</v>
      </c>
      <c r="B14" s="44"/>
      <c r="C14" s="45"/>
      <c r="D14" s="45"/>
      <c r="E14" s="38" t="s">
        <v>59</v>
      </c>
      <c r="F14" s="45"/>
      <c r="G14" s="45"/>
      <c r="H14" s="45"/>
      <c r="I14" s="45"/>
      <c r="J14" s="46"/>
    </row>
    <row r="15">
      <c r="A15" s="36" t="s">
        <v>53</v>
      </c>
      <c r="B15" s="44"/>
      <c r="C15" s="45"/>
      <c r="D15" s="45"/>
      <c r="E15" s="47" t="s">
        <v>60</v>
      </c>
      <c r="F15" s="45"/>
      <c r="G15" s="45"/>
      <c r="H15" s="45"/>
      <c r="I15" s="45"/>
      <c r="J15" s="46"/>
    </row>
    <row r="16" ht="30">
      <c r="A16" s="36" t="s">
        <v>55</v>
      </c>
      <c r="B16" s="44"/>
      <c r="C16" s="45"/>
      <c r="D16" s="45"/>
      <c r="E16" s="38" t="s">
        <v>61</v>
      </c>
      <c r="F16" s="45"/>
      <c r="G16" s="45"/>
      <c r="H16" s="45"/>
      <c r="I16" s="45"/>
      <c r="J16" s="46"/>
    </row>
    <row r="17">
      <c r="A17" s="36" t="s">
        <v>46</v>
      </c>
      <c r="B17" s="36">
        <v>3</v>
      </c>
      <c r="C17" s="37" t="s">
        <v>62</v>
      </c>
      <c r="D17" s="36" t="s">
        <v>63</v>
      </c>
      <c r="E17" s="38" t="s">
        <v>64</v>
      </c>
      <c r="F17" s="39" t="s">
        <v>50</v>
      </c>
      <c r="G17" s="40">
        <v>1</v>
      </c>
      <c r="H17" s="41">
        <v>0</v>
      </c>
      <c r="I17" s="42">
        <f>ROUND(G17*H17,P4)</f>
        <v>0</v>
      </c>
      <c r="J17" s="36"/>
      <c r="O17" s="43">
        <f>I17*0.21</f>
        <v>0</v>
      </c>
      <c r="P17">
        <v>3</v>
      </c>
    </row>
    <row r="18" ht="75">
      <c r="A18" s="36" t="s">
        <v>51</v>
      </c>
      <c r="B18" s="44"/>
      <c r="C18" s="45"/>
      <c r="D18" s="45"/>
      <c r="E18" s="38" t="s">
        <v>65</v>
      </c>
      <c r="F18" s="45"/>
      <c r="G18" s="45"/>
      <c r="H18" s="45"/>
      <c r="I18" s="45"/>
      <c r="J18" s="46"/>
    </row>
    <row r="19">
      <c r="A19" s="36" t="s">
        <v>53</v>
      </c>
      <c r="B19" s="44"/>
      <c r="C19" s="45"/>
      <c r="D19" s="45"/>
      <c r="E19" s="47" t="s">
        <v>60</v>
      </c>
      <c r="F19" s="45"/>
      <c r="G19" s="45"/>
      <c r="H19" s="45"/>
      <c r="I19" s="45"/>
      <c r="J19" s="46"/>
    </row>
    <row r="20" ht="30">
      <c r="A20" s="36" t="s">
        <v>55</v>
      </c>
      <c r="B20" s="44"/>
      <c r="C20" s="45"/>
      <c r="D20" s="45"/>
      <c r="E20" s="38" t="s">
        <v>61</v>
      </c>
      <c r="F20" s="45"/>
      <c r="G20" s="45"/>
      <c r="H20" s="45"/>
      <c r="I20" s="45"/>
      <c r="J20" s="46"/>
    </row>
    <row r="21">
      <c r="A21" s="36" t="s">
        <v>46</v>
      </c>
      <c r="B21" s="36">
        <v>4</v>
      </c>
      <c r="C21" s="37" t="s">
        <v>62</v>
      </c>
      <c r="D21" s="36" t="s">
        <v>66</v>
      </c>
      <c r="E21" s="38" t="s">
        <v>67</v>
      </c>
      <c r="F21" s="39" t="s">
        <v>50</v>
      </c>
      <c r="G21" s="40">
        <v>1</v>
      </c>
      <c r="H21" s="41">
        <v>0</v>
      </c>
      <c r="I21" s="42">
        <f>ROUND(G21*H21,P4)</f>
        <v>0</v>
      </c>
      <c r="J21" s="36"/>
      <c r="O21" s="43">
        <f>I21*0.21</f>
        <v>0</v>
      </c>
      <c r="P21">
        <v>3</v>
      </c>
    </row>
    <row r="22" ht="60">
      <c r="A22" s="36" t="s">
        <v>51</v>
      </c>
      <c r="B22" s="44"/>
      <c r="C22" s="45"/>
      <c r="D22" s="45"/>
      <c r="E22" s="38" t="s">
        <v>68</v>
      </c>
      <c r="F22" s="45"/>
      <c r="G22" s="45"/>
      <c r="H22" s="45"/>
      <c r="I22" s="45"/>
      <c r="J22" s="46"/>
    </row>
    <row r="23">
      <c r="A23" s="36" t="s">
        <v>53</v>
      </c>
      <c r="B23" s="44"/>
      <c r="C23" s="45"/>
      <c r="D23" s="45"/>
      <c r="E23" s="47" t="s">
        <v>60</v>
      </c>
      <c r="F23" s="45"/>
      <c r="G23" s="45"/>
      <c r="H23" s="45"/>
      <c r="I23" s="45"/>
      <c r="J23" s="46"/>
    </row>
    <row r="24" ht="30">
      <c r="A24" s="36" t="s">
        <v>55</v>
      </c>
      <c r="B24" s="44"/>
      <c r="C24" s="45"/>
      <c r="D24" s="45"/>
      <c r="E24" s="38" t="s">
        <v>61</v>
      </c>
      <c r="F24" s="45"/>
      <c r="G24" s="45"/>
      <c r="H24" s="45"/>
      <c r="I24" s="45"/>
      <c r="J24" s="46"/>
    </row>
    <row r="25">
      <c r="A25" s="36" t="s">
        <v>46</v>
      </c>
      <c r="B25" s="36">
        <v>5</v>
      </c>
      <c r="C25" s="37" t="s">
        <v>62</v>
      </c>
      <c r="D25" s="36" t="s">
        <v>69</v>
      </c>
      <c r="E25" s="38" t="s">
        <v>64</v>
      </c>
      <c r="F25" s="39" t="s">
        <v>50</v>
      </c>
      <c r="G25" s="40">
        <v>1</v>
      </c>
      <c r="H25" s="41">
        <v>0</v>
      </c>
      <c r="I25" s="42">
        <f>ROUND(G25*H25,P4)</f>
        <v>0</v>
      </c>
      <c r="J25" s="36"/>
      <c r="O25" s="43">
        <f>I25*0.21</f>
        <v>0</v>
      </c>
      <c r="P25">
        <v>3</v>
      </c>
    </row>
    <row r="26" ht="75">
      <c r="A26" s="36" t="s">
        <v>51</v>
      </c>
      <c r="B26" s="44"/>
      <c r="C26" s="45"/>
      <c r="D26" s="45"/>
      <c r="E26" s="38" t="s">
        <v>70</v>
      </c>
      <c r="F26" s="45"/>
      <c r="G26" s="45"/>
      <c r="H26" s="45"/>
      <c r="I26" s="45"/>
      <c r="J26" s="46"/>
    </row>
    <row r="27">
      <c r="A27" s="36" t="s">
        <v>53</v>
      </c>
      <c r="B27" s="44"/>
      <c r="C27" s="45"/>
      <c r="D27" s="45"/>
      <c r="E27" s="47" t="s">
        <v>60</v>
      </c>
      <c r="F27" s="45"/>
      <c r="G27" s="45"/>
      <c r="H27" s="45"/>
      <c r="I27" s="45"/>
      <c r="J27" s="46"/>
    </row>
    <row r="28" ht="30">
      <c r="A28" s="36" t="s">
        <v>55</v>
      </c>
      <c r="B28" s="44"/>
      <c r="C28" s="45"/>
      <c r="D28" s="45"/>
      <c r="E28" s="38" t="s">
        <v>61</v>
      </c>
      <c r="F28" s="45"/>
      <c r="G28" s="45"/>
      <c r="H28" s="45"/>
      <c r="I28" s="45"/>
      <c r="J28" s="46"/>
    </row>
    <row r="29">
      <c r="A29" s="36" t="s">
        <v>46</v>
      </c>
      <c r="B29" s="36">
        <v>6</v>
      </c>
      <c r="C29" s="37" t="s">
        <v>71</v>
      </c>
      <c r="D29" s="36" t="s">
        <v>48</v>
      </c>
      <c r="E29" s="38" t="s">
        <v>72</v>
      </c>
      <c r="F29" s="39" t="s">
        <v>50</v>
      </c>
      <c r="G29" s="40">
        <v>1</v>
      </c>
      <c r="H29" s="41">
        <v>0</v>
      </c>
      <c r="I29" s="42">
        <f>ROUND(G29*H29,P4)</f>
        <v>0</v>
      </c>
      <c r="J29" s="36"/>
      <c r="O29" s="43">
        <f>I29*0.21</f>
        <v>0</v>
      </c>
      <c r="P29">
        <v>3</v>
      </c>
    </row>
    <row r="30" ht="195">
      <c r="A30" s="36" t="s">
        <v>51</v>
      </c>
      <c r="B30" s="44"/>
      <c r="C30" s="45"/>
      <c r="D30" s="45"/>
      <c r="E30" s="38" t="s">
        <v>73</v>
      </c>
      <c r="F30" s="45"/>
      <c r="G30" s="45"/>
      <c r="H30" s="45"/>
      <c r="I30" s="45"/>
      <c r="J30" s="46"/>
    </row>
    <row r="31">
      <c r="A31" s="36" t="s">
        <v>53</v>
      </c>
      <c r="B31" s="44"/>
      <c r="C31" s="45"/>
      <c r="D31" s="45"/>
      <c r="E31" s="47" t="s">
        <v>60</v>
      </c>
      <c r="F31" s="45"/>
      <c r="G31" s="45"/>
      <c r="H31" s="45"/>
      <c r="I31" s="45"/>
      <c r="J31" s="46"/>
    </row>
    <row r="32" ht="60">
      <c r="A32" s="36" t="s">
        <v>55</v>
      </c>
      <c r="B32" s="44"/>
      <c r="C32" s="45"/>
      <c r="D32" s="45"/>
      <c r="E32" s="38" t="s">
        <v>74</v>
      </c>
      <c r="F32" s="45"/>
      <c r="G32" s="45"/>
      <c r="H32" s="45"/>
      <c r="I32" s="45"/>
      <c r="J32" s="46"/>
    </row>
    <row r="33">
      <c r="A33" s="36" t="s">
        <v>46</v>
      </c>
      <c r="B33" s="36">
        <v>7</v>
      </c>
      <c r="C33" s="37" t="s">
        <v>75</v>
      </c>
      <c r="D33" s="36" t="s">
        <v>48</v>
      </c>
      <c r="E33" s="38" t="s">
        <v>76</v>
      </c>
      <c r="F33" s="39" t="s">
        <v>50</v>
      </c>
      <c r="G33" s="40">
        <v>1</v>
      </c>
      <c r="H33" s="41">
        <v>0</v>
      </c>
      <c r="I33" s="42">
        <f>ROUND(G33*H33,P4)</f>
        <v>0</v>
      </c>
      <c r="J33" s="36"/>
      <c r="O33" s="43">
        <f>I33*0.21</f>
        <v>0</v>
      </c>
      <c r="P33">
        <v>3</v>
      </c>
    </row>
    <row r="34" ht="195">
      <c r="A34" s="36" t="s">
        <v>51</v>
      </c>
      <c r="B34" s="44"/>
      <c r="C34" s="45"/>
      <c r="D34" s="45"/>
      <c r="E34" s="38" t="s">
        <v>77</v>
      </c>
      <c r="F34" s="45"/>
      <c r="G34" s="45"/>
      <c r="H34" s="45"/>
      <c r="I34" s="45"/>
      <c r="J34" s="46"/>
    </row>
    <row r="35">
      <c r="A35" s="36" t="s">
        <v>53</v>
      </c>
      <c r="B35" s="44"/>
      <c r="C35" s="45"/>
      <c r="D35" s="45"/>
      <c r="E35" s="47" t="s">
        <v>60</v>
      </c>
      <c r="F35" s="45"/>
      <c r="G35" s="45"/>
      <c r="H35" s="45"/>
      <c r="I35" s="45"/>
      <c r="J35" s="46"/>
    </row>
    <row r="36">
      <c r="A36" s="36" t="s">
        <v>55</v>
      </c>
      <c r="B36" s="44"/>
      <c r="C36" s="45"/>
      <c r="D36" s="45"/>
      <c r="E36" s="48" t="s">
        <v>48</v>
      </c>
      <c r="F36" s="45"/>
      <c r="G36" s="45"/>
      <c r="H36" s="45"/>
      <c r="I36" s="45"/>
      <c r="J36" s="46"/>
    </row>
    <row r="37">
      <c r="A37" s="36" t="s">
        <v>46</v>
      </c>
      <c r="B37" s="36">
        <v>8</v>
      </c>
      <c r="C37" s="37" t="s">
        <v>78</v>
      </c>
      <c r="D37" s="36" t="s">
        <v>63</v>
      </c>
      <c r="E37" s="38" t="s">
        <v>79</v>
      </c>
      <c r="F37" s="39" t="s">
        <v>80</v>
      </c>
      <c r="G37" s="40">
        <v>2</v>
      </c>
      <c r="H37" s="41">
        <v>0</v>
      </c>
      <c r="I37" s="42">
        <f>ROUND(G37*H37,P4)</f>
        <v>0</v>
      </c>
      <c r="J37" s="36"/>
      <c r="O37" s="43">
        <f>I37*0.21</f>
        <v>0</v>
      </c>
      <c r="P37">
        <v>3</v>
      </c>
    </row>
    <row r="38" ht="75">
      <c r="A38" s="36" t="s">
        <v>51</v>
      </c>
      <c r="B38" s="44"/>
      <c r="C38" s="45"/>
      <c r="D38" s="45"/>
      <c r="E38" s="38" t="s">
        <v>81</v>
      </c>
      <c r="F38" s="45"/>
      <c r="G38" s="45"/>
      <c r="H38" s="45"/>
      <c r="I38" s="45"/>
      <c r="J38" s="46"/>
    </row>
    <row r="39">
      <c r="A39" s="36" t="s">
        <v>53</v>
      </c>
      <c r="B39" s="44"/>
      <c r="C39" s="45"/>
      <c r="D39" s="45"/>
      <c r="E39" s="47" t="s">
        <v>82</v>
      </c>
      <c r="F39" s="45"/>
      <c r="G39" s="45"/>
      <c r="H39" s="45"/>
      <c r="I39" s="45"/>
      <c r="J39" s="46"/>
    </row>
    <row r="40" ht="105">
      <c r="A40" s="36" t="s">
        <v>55</v>
      </c>
      <c r="B40" s="44"/>
      <c r="C40" s="45"/>
      <c r="D40" s="45"/>
      <c r="E40" s="38" t="s">
        <v>83</v>
      </c>
      <c r="F40" s="45"/>
      <c r="G40" s="45"/>
      <c r="H40" s="45"/>
      <c r="I40" s="45"/>
      <c r="J40" s="46"/>
    </row>
    <row r="41">
      <c r="A41" s="36" t="s">
        <v>46</v>
      </c>
      <c r="B41" s="36">
        <v>9</v>
      </c>
      <c r="C41" s="37" t="s">
        <v>84</v>
      </c>
      <c r="D41" s="36" t="s">
        <v>48</v>
      </c>
      <c r="E41" s="38" t="s">
        <v>85</v>
      </c>
      <c r="F41" s="39" t="s">
        <v>50</v>
      </c>
      <c r="G41" s="40">
        <v>1</v>
      </c>
      <c r="H41" s="41">
        <v>0</v>
      </c>
      <c r="I41" s="42">
        <f>ROUND(G41*H41,P4)</f>
        <v>0</v>
      </c>
      <c r="J41" s="36"/>
      <c r="O41" s="43">
        <f>I41*0.21</f>
        <v>0</v>
      </c>
      <c r="P41">
        <v>3</v>
      </c>
    </row>
    <row r="42" ht="180">
      <c r="A42" s="36" t="s">
        <v>51</v>
      </c>
      <c r="B42" s="44"/>
      <c r="C42" s="45"/>
      <c r="D42" s="45"/>
      <c r="E42" s="38" t="s">
        <v>86</v>
      </c>
      <c r="F42" s="45"/>
      <c r="G42" s="45"/>
      <c r="H42" s="45"/>
      <c r="I42" s="45"/>
      <c r="J42" s="46"/>
    </row>
    <row r="43">
      <c r="A43" s="36" t="s">
        <v>53</v>
      </c>
      <c r="B43" s="44"/>
      <c r="C43" s="45"/>
      <c r="D43" s="45"/>
      <c r="E43" s="47" t="s">
        <v>60</v>
      </c>
      <c r="F43" s="45"/>
      <c r="G43" s="45"/>
      <c r="H43" s="45"/>
      <c r="I43" s="45"/>
      <c r="J43" s="46"/>
    </row>
    <row r="44" ht="30">
      <c r="A44" s="36" t="s">
        <v>55</v>
      </c>
      <c r="B44" s="49"/>
      <c r="C44" s="50"/>
      <c r="D44" s="50"/>
      <c r="E44" s="38" t="s">
        <v>87</v>
      </c>
      <c r="F44" s="50"/>
      <c r="G44" s="50"/>
      <c r="H44" s="50"/>
      <c r="I44" s="50"/>
      <c r="J44" s="51"/>
    </row>
  </sheetData>
  <sheetProtection sheet="1" objects="1" scenarios="1" spinCount="100000" saltValue="S6/ewqGDz8kRhOkV4Oqf78kmC5QLr9YxnkgxbxWHbW5nPt55pzqwRZO3eckUtR1fQZ3kiSiVvjiXXFdl6akcTA==" hashValue="rAMXYvv511s/w7VKaimRN9JlJrR8EiALhczonIm9ZwdNbK/g6Fd9+O2dres+yhOq/lXxcaf8O4Lsq7tvDvCDDw==" algorithmName="SHA-512" password="CE4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25</v>
      </c>
      <c r="F2" s="16"/>
      <c r="G2" s="16"/>
      <c r="H2" s="16"/>
      <c r="I2" s="16"/>
      <c r="J2" s="18"/>
    </row>
    <row r="3" ht="30">
      <c r="A3" s="3" t="s">
        <v>26</v>
      </c>
      <c r="B3" s="19" t="s">
        <v>27</v>
      </c>
      <c r="C3" s="20" t="s">
        <v>28</v>
      </c>
      <c r="D3" s="21"/>
      <c r="E3" s="22" t="s">
        <v>29</v>
      </c>
      <c r="F3" s="16"/>
      <c r="G3" s="16"/>
      <c r="H3" s="23" t="s">
        <v>13</v>
      </c>
      <c r="I3" s="24">
        <f>SUMIFS(I8:I326,A8:A326,"SD")</f>
        <v>0</v>
      </c>
      <c r="J3" s="18"/>
      <c r="O3">
        <v>0</v>
      </c>
      <c r="P3">
        <v>2</v>
      </c>
    </row>
    <row r="4">
      <c r="A4" s="3" t="s">
        <v>30</v>
      </c>
      <c r="B4" s="19" t="s">
        <v>31</v>
      </c>
      <c r="C4" s="20" t="s">
        <v>13</v>
      </c>
      <c r="D4" s="21"/>
      <c r="E4" s="22" t="s">
        <v>14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32</v>
      </c>
      <c r="B5" s="26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7" t="s">
        <v>40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41</v>
      </c>
      <c r="I6" s="7" t="s">
        <v>42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43</v>
      </c>
      <c r="B8" s="31"/>
      <c r="C8" s="32" t="s">
        <v>44</v>
      </c>
      <c r="D8" s="33"/>
      <c r="E8" s="30" t="s">
        <v>45</v>
      </c>
      <c r="F8" s="33"/>
      <c r="G8" s="33"/>
      <c r="H8" s="33"/>
      <c r="I8" s="34">
        <f>SUMIFS(I9:I20,A9:A20,"P")</f>
        <v>0</v>
      </c>
      <c r="J8" s="35"/>
    </row>
    <row r="9">
      <c r="A9" s="36" t="s">
        <v>46</v>
      </c>
      <c r="B9" s="36">
        <v>1</v>
      </c>
      <c r="C9" s="37" t="s">
        <v>88</v>
      </c>
      <c r="D9" s="36" t="s">
        <v>48</v>
      </c>
      <c r="E9" s="38" t="s">
        <v>89</v>
      </c>
      <c r="F9" s="39" t="s">
        <v>90</v>
      </c>
      <c r="G9" s="40">
        <v>4558.0780000000004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>
      <c r="A10" s="36" t="s">
        <v>51</v>
      </c>
      <c r="B10" s="44"/>
      <c r="C10" s="45"/>
      <c r="D10" s="45"/>
      <c r="E10" s="38" t="s">
        <v>91</v>
      </c>
      <c r="F10" s="45"/>
      <c r="G10" s="45"/>
      <c r="H10" s="45"/>
      <c r="I10" s="45"/>
      <c r="J10" s="46"/>
    </row>
    <row r="11" ht="105">
      <c r="A11" s="36" t="s">
        <v>53</v>
      </c>
      <c r="B11" s="44"/>
      <c r="C11" s="45"/>
      <c r="D11" s="45"/>
      <c r="E11" s="47" t="s">
        <v>92</v>
      </c>
      <c r="F11" s="45"/>
      <c r="G11" s="45"/>
      <c r="H11" s="45"/>
      <c r="I11" s="45"/>
      <c r="J11" s="46"/>
    </row>
    <row r="12" ht="75">
      <c r="A12" s="36" t="s">
        <v>55</v>
      </c>
      <c r="B12" s="44"/>
      <c r="C12" s="45"/>
      <c r="D12" s="45"/>
      <c r="E12" s="38" t="s">
        <v>93</v>
      </c>
      <c r="F12" s="45"/>
      <c r="G12" s="45"/>
      <c r="H12" s="45"/>
      <c r="I12" s="45"/>
      <c r="J12" s="46"/>
    </row>
    <row r="13">
      <c r="A13" s="36" t="s">
        <v>46</v>
      </c>
      <c r="B13" s="36">
        <v>2</v>
      </c>
      <c r="C13" s="37" t="s">
        <v>94</v>
      </c>
      <c r="D13" s="36" t="s">
        <v>95</v>
      </c>
      <c r="E13" s="38" t="s">
        <v>96</v>
      </c>
      <c r="F13" s="39" t="s">
        <v>90</v>
      </c>
      <c r="G13" s="40">
        <v>231.84</v>
      </c>
      <c r="H13" s="41">
        <v>0</v>
      </c>
      <c r="I13" s="42">
        <f>ROUND(G13*H13,P4)</f>
        <v>0</v>
      </c>
      <c r="J13" s="36"/>
      <c r="O13" s="43">
        <f>I13*0.21</f>
        <v>0</v>
      </c>
      <c r="P13">
        <v>3</v>
      </c>
    </row>
    <row r="14">
      <c r="A14" s="36" t="s">
        <v>51</v>
      </c>
      <c r="B14" s="44"/>
      <c r="C14" s="45"/>
      <c r="D14" s="45"/>
      <c r="E14" s="38" t="s">
        <v>97</v>
      </c>
      <c r="F14" s="45"/>
      <c r="G14" s="45"/>
      <c r="H14" s="45"/>
      <c r="I14" s="45"/>
      <c r="J14" s="46"/>
    </row>
    <row r="15" ht="30">
      <c r="A15" s="36" t="s">
        <v>53</v>
      </c>
      <c r="B15" s="44"/>
      <c r="C15" s="45"/>
      <c r="D15" s="45"/>
      <c r="E15" s="47" t="s">
        <v>98</v>
      </c>
      <c r="F15" s="45"/>
      <c r="G15" s="45"/>
      <c r="H15" s="45"/>
      <c r="I15" s="45"/>
      <c r="J15" s="46"/>
    </row>
    <row r="16" ht="75">
      <c r="A16" s="36" t="s">
        <v>55</v>
      </c>
      <c r="B16" s="44"/>
      <c r="C16" s="45"/>
      <c r="D16" s="45"/>
      <c r="E16" s="38" t="s">
        <v>93</v>
      </c>
      <c r="F16" s="45"/>
      <c r="G16" s="45"/>
      <c r="H16" s="45"/>
      <c r="I16" s="45"/>
      <c r="J16" s="46"/>
    </row>
    <row r="17">
      <c r="A17" s="36" t="s">
        <v>46</v>
      </c>
      <c r="B17" s="36">
        <v>3</v>
      </c>
      <c r="C17" s="37" t="s">
        <v>99</v>
      </c>
      <c r="D17" s="36" t="s">
        <v>48</v>
      </c>
      <c r="E17" s="38" t="s">
        <v>100</v>
      </c>
      <c r="F17" s="39" t="s">
        <v>101</v>
      </c>
      <c r="G17" s="40">
        <v>116.76000000000001</v>
      </c>
      <c r="H17" s="41">
        <v>0</v>
      </c>
      <c r="I17" s="42">
        <f>ROUND(G17*H17,P4)</f>
        <v>0</v>
      </c>
      <c r="J17" s="36"/>
      <c r="O17" s="43">
        <f>I17*0.21</f>
        <v>0</v>
      </c>
      <c r="P17">
        <v>3</v>
      </c>
    </row>
    <row r="18">
      <c r="A18" s="36" t="s">
        <v>51</v>
      </c>
      <c r="B18" s="44"/>
      <c r="C18" s="45"/>
      <c r="D18" s="45"/>
      <c r="E18" s="38" t="s">
        <v>102</v>
      </c>
      <c r="F18" s="45"/>
      <c r="G18" s="45"/>
      <c r="H18" s="45"/>
      <c r="I18" s="45"/>
      <c r="J18" s="46"/>
    </row>
    <row r="19">
      <c r="A19" s="36" t="s">
        <v>53</v>
      </c>
      <c r="B19" s="44"/>
      <c r="C19" s="45"/>
      <c r="D19" s="45"/>
      <c r="E19" s="47" t="s">
        <v>103</v>
      </c>
      <c r="F19" s="45"/>
      <c r="G19" s="45"/>
      <c r="H19" s="45"/>
      <c r="I19" s="45"/>
      <c r="J19" s="46"/>
    </row>
    <row r="20" ht="75">
      <c r="A20" s="36" t="s">
        <v>55</v>
      </c>
      <c r="B20" s="44"/>
      <c r="C20" s="45"/>
      <c r="D20" s="45"/>
      <c r="E20" s="38" t="s">
        <v>104</v>
      </c>
      <c r="F20" s="45"/>
      <c r="G20" s="45"/>
      <c r="H20" s="45"/>
      <c r="I20" s="45"/>
      <c r="J20" s="46"/>
    </row>
    <row r="21">
      <c r="A21" s="30" t="s">
        <v>43</v>
      </c>
      <c r="B21" s="31"/>
      <c r="C21" s="32" t="s">
        <v>105</v>
      </c>
      <c r="D21" s="33"/>
      <c r="E21" s="30" t="s">
        <v>106</v>
      </c>
      <c r="F21" s="33"/>
      <c r="G21" s="33"/>
      <c r="H21" s="33"/>
      <c r="I21" s="34">
        <f>SUMIFS(I22:I85,A22:A85,"P")</f>
        <v>0</v>
      </c>
      <c r="J21" s="35"/>
    </row>
    <row r="22">
      <c r="A22" s="36" t="s">
        <v>46</v>
      </c>
      <c r="B22" s="36">
        <v>4</v>
      </c>
      <c r="C22" s="37" t="s">
        <v>107</v>
      </c>
      <c r="D22" s="36" t="s">
        <v>48</v>
      </c>
      <c r="E22" s="38" t="s">
        <v>108</v>
      </c>
      <c r="F22" s="39" t="s">
        <v>109</v>
      </c>
      <c r="G22" s="40">
        <v>1579.8</v>
      </c>
      <c r="H22" s="41">
        <v>0</v>
      </c>
      <c r="I22" s="42">
        <f>ROUND(G22*H22,P4)</f>
        <v>0</v>
      </c>
      <c r="J22" s="36"/>
      <c r="O22" s="43">
        <f>I22*0.21</f>
        <v>0</v>
      </c>
      <c r="P22">
        <v>3</v>
      </c>
    </row>
    <row r="23">
      <c r="A23" s="36" t="s">
        <v>51</v>
      </c>
      <c r="B23" s="44"/>
      <c r="C23" s="45"/>
      <c r="D23" s="45"/>
      <c r="E23" s="48" t="s">
        <v>48</v>
      </c>
      <c r="F23" s="45"/>
      <c r="G23" s="45"/>
      <c r="H23" s="45"/>
      <c r="I23" s="45"/>
      <c r="J23" s="46"/>
    </row>
    <row r="24">
      <c r="A24" s="36" t="s">
        <v>53</v>
      </c>
      <c r="B24" s="44"/>
      <c r="C24" s="45"/>
      <c r="D24" s="45"/>
      <c r="E24" s="47" t="s">
        <v>110</v>
      </c>
      <c r="F24" s="45"/>
      <c r="G24" s="45"/>
      <c r="H24" s="45"/>
      <c r="I24" s="45"/>
      <c r="J24" s="46"/>
    </row>
    <row r="25">
      <c r="A25" s="36" t="s">
        <v>55</v>
      </c>
      <c r="B25" s="44"/>
      <c r="C25" s="45"/>
      <c r="D25" s="45"/>
      <c r="E25" s="38" t="s">
        <v>111</v>
      </c>
      <c r="F25" s="45"/>
      <c r="G25" s="45"/>
      <c r="H25" s="45"/>
      <c r="I25" s="45"/>
      <c r="J25" s="46"/>
    </row>
    <row r="26">
      <c r="A26" s="36" t="s">
        <v>46</v>
      </c>
      <c r="B26" s="36">
        <v>5</v>
      </c>
      <c r="C26" s="37" t="s">
        <v>112</v>
      </c>
      <c r="D26" s="36" t="s">
        <v>48</v>
      </c>
      <c r="E26" s="38" t="s">
        <v>113</v>
      </c>
      <c r="F26" s="39" t="s">
        <v>101</v>
      </c>
      <c r="G26" s="40">
        <v>96.599999999999994</v>
      </c>
      <c r="H26" s="41">
        <v>0</v>
      </c>
      <c r="I26" s="42">
        <f>ROUND(G26*H26,P4)</f>
        <v>0</v>
      </c>
      <c r="J26" s="36"/>
      <c r="O26" s="43">
        <f>I26*0.21</f>
        <v>0</v>
      </c>
      <c r="P26">
        <v>3</v>
      </c>
    </row>
    <row r="27" ht="45">
      <c r="A27" s="36" t="s">
        <v>51</v>
      </c>
      <c r="B27" s="44"/>
      <c r="C27" s="45"/>
      <c r="D27" s="45"/>
      <c r="E27" s="38" t="s">
        <v>114</v>
      </c>
      <c r="F27" s="45"/>
      <c r="G27" s="45"/>
      <c r="H27" s="45"/>
      <c r="I27" s="45"/>
      <c r="J27" s="46"/>
    </row>
    <row r="28" ht="30">
      <c r="A28" s="36" t="s">
        <v>53</v>
      </c>
      <c r="B28" s="44"/>
      <c r="C28" s="45"/>
      <c r="D28" s="45"/>
      <c r="E28" s="47" t="s">
        <v>115</v>
      </c>
      <c r="F28" s="45"/>
      <c r="G28" s="45"/>
      <c r="H28" s="45"/>
      <c r="I28" s="45"/>
      <c r="J28" s="46"/>
    </row>
    <row r="29" ht="120">
      <c r="A29" s="36" t="s">
        <v>55</v>
      </c>
      <c r="B29" s="44"/>
      <c r="C29" s="45"/>
      <c r="D29" s="45"/>
      <c r="E29" s="38" t="s">
        <v>116</v>
      </c>
      <c r="F29" s="45"/>
      <c r="G29" s="45"/>
      <c r="H29" s="45"/>
      <c r="I29" s="45"/>
      <c r="J29" s="46"/>
    </row>
    <row r="30">
      <c r="A30" s="36" t="s">
        <v>46</v>
      </c>
      <c r="B30" s="36">
        <v>6</v>
      </c>
      <c r="C30" s="37" t="s">
        <v>117</v>
      </c>
      <c r="D30" s="36" t="s">
        <v>48</v>
      </c>
      <c r="E30" s="38" t="s">
        <v>118</v>
      </c>
      <c r="F30" s="39" t="s">
        <v>119</v>
      </c>
      <c r="G30" s="40">
        <v>12.699999999999999</v>
      </c>
      <c r="H30" s="41">
        <v>0</v>
      </c>
      <c r="I30" s="42">
        <f>ROUND(G30*H30,P4)</f>
        <v>0</v>
      </c>
      <c r="J30" s="36"/>
      <c r="O30" s="43">
        <f>I30*0.21</f>
        <v>0</v>
      </c>
      <c r="P30">
        <v>3</v>
      </c>
    </row>
    <row r="31">
      <c r="A31" s="36" t="s">
        <v>51</v>
      </c>
      <c r="B31" s="44"/>
      <c r="C31" s="45"/>
      <c r="D31" s="45"/>
      <c r="E31" s="48" t="s">
        <v>48</v>
      </c>
      <c r="F31" s="45"/>
      <c r="G31" s="45"/>
      <c r="H31" s="45"/>
      <c r="I31" s="45"/>
      <c r="J31" s="46"/>
    </row>
    <row r="32" ht="30">
      <c r="A32" s="36" t="s">
        <v>53</v>
      </c>
      <c r="B32" s="44"/>
      <c r="C32" s="45"/>
      <c r="D32" s="45"/>
      <c r="E32" s="47" t="s">
        <v>120</v>
      </c>
      <c r="F32" s="45"/>
      <c r="G32" s="45"/>
      <c r="H32" s="45"/>
      <c r="I32" s="45"/>
      <c r="J32" s="46"/>
    </row>
    <row r="33" ht="75">
      <c r="A33" s="36" t="s">
        <v>55</v>
      </c>
      <c r="B33" s="44"/>
      <c r="C33" s="45"/>
      <c r="D33" s="45"/>
      <c r="E33" s="38" t="s">
        <v>121</v>
      </c>
      <c r="F33" s="45"/>
      <c r="G33" s="45"/>
      <c r="H33" s="45"/>
      <c r="I33" s="45"/>
      <c r="J33" s="46"/>
    </row>
    <row r="34">
      <c r="A34" s="36" t="s">
        <v>46</v>
      </c>
      <c r="B34" s="36">
        <v>7</v>
      </c>
      <c r="C34" s="37" t="s">
        <v>122</v>
      </c>
      <c r="D34" s="36" t="s">
        <v>48</v>
      </c>
      <c r="E34" s="38" t="s">
        <v>123</v>
      </c>
      <c r="F34" s="39" t="s">
        <v>101</v>
      </c>
      <c r="G34" s="40">
        <v>78.989999999999995</v>
      </c>
      <c r="H34" s="41">
        <v>0</v>
      </c>
      <c r="I34" s="42">
        <f>ROUND(G34*H34,P4)</f>
        <v>0</v>
      </c>
      <c r="J34" s="36"/>
      <c r="O34" s="43">
        <f>I34*0.21</f>
        <v>0</v>
      </c>
      <c r="P34">
        <v>3</v>
      </c>
    </row>
    <row r="35">
      <c r="A35" s="36" t="s">
        <v>51</v>
      </c>
      <c r="B35" s="44"/>
      <c r="C35" s="45"/>
      <c r="D35" s="45"/>
      <c r="E35" s="38" t="s">
        <v>124</v>
      </c>
      <c r="F35" s="45"/>
      <c r="G35" s="45"/>
      <c r="H35" s="45"/>
      <c r="I35" s="45"/>
      <c r="J35" s="46"/>
    </row>
    <row r="36" ht="30">
      <c r="A36" s="36" t="s">
        <v>53</v>
      </c>
      <c r="B36" s="44"/>
      <c r="C36" s="45"/>
      <c r="D36" s="45"/>
      <c r="E36" s="47" t="s">
        <v>125</v>
      </c>
      <c r="F36" s="45"/>
      <c r="G36" s="45"/>
      <c r="H36" s="45"/>
      <c r="I36" s="45"/>
      <c r="J36" s="46"/>
    </row>
    <row r="37" ht="75">
      <c r="A37" s="36" t="s">
        <v>55</v>
      </c>
      <c r="B37" s="44"/>
      <c r="C37" s="45"/>
      <c r="D37" s="45"/>
      <c r="E37" s="38" t="s">
        <v>126</v>
      </c>
      <c r="F37" s="45"/>
      <c r="G37" s="45"/>
      <c r="H37" s="45"/>
      <c r="I37" s="45"/>
      <c r="J37" s="46"/>
    </row>
    <row r="38">
      <c r="A38" s="36" t="s">
        <v>46</v>
      </c>
      <c r="B38" s="36">
        <v>8</v>
      </c>
      <c r="C38" s="37" t="s">
        <v>127</v>
      </c>
      <c r="D38" s="36" t="s">
        <v>48</v>
      </c>
      <c r="E38" s="38" t="s">
        <v>128</v>
      </c>
      <c r="F38" s="39" t="s">
        <v>101</v>
      </c>
      <c r="G38" s="40">
        <v>1525.9300000000001</v>
      </c>
      <c r="H38" s="41">
        <v>0</v>
      </c>
      <c r="I38" s="42">
        <f>ROUND(G38*H38,P4)</f>
        <v>0</v>
      </c>
      <c r="J38" s="36"/>
      <c r="O38" s="43">
        <f>I38*0.21</f>
        <v>0</v>
      </c>
      <c r="P38">
        <v>3</v>
      </c>
    </row>
    <row r="39" ht="45">
      <c r="A39" s="36" t="s">
        <v>51</v>
      </c>
      <c r="B39" s="44"/>
      <c r="C39" s="45"/>
      <c r="D39" s="45"/>
      <c r="E39" s="38" t="s">
        <v>114</v>
      </c>
      <c r="F39" s="45"/>
      <c r="G39" s="45"/>
      <c r="H39" s="45"/>
      <c r="I39" s="45"/>
      <c r="J39" s="46"/>
    </row>
    <row r="40" ht="30">
      <c r="A40" s="36" t="s">
        <v>53</v>
      </c>
      <c r="B40" s="44"/>
      <c r="C40" s="45"/>
      <c r="D40" s="45"/>
      <c r="E40" s="47" t="s">
        <v>129</v>
      </c>
      <c r="F40" s="45"/>
      <c r="G40" s="45"/>
      <c r="H40" s="45"/>
      <c r="I40" s="45"/>
      <c r="J40" s="46"/>
    </row>
    <row r="41" ht="409.5">
      <c r="A41" s="36" t="s">
        <v>55</v>
      </c>
      <c r="B41" s="44"/>
      <c r="C41" s="45"/>
      <c r="D41" s="45"/>
      <c r="E41" s="38" t="s">
        <v>130</v>
      </c>
      <c r="F41" s="45"/>
      <c r="G41" s="45"/>
      <c r="H41" s="45"/>
      <c r="I41" s="45"/>
      <c r="J41" s="46"/>
    </row>
    <row r="42">
      <c r="A42" s="36" t="s">
        <v>46</v>
      </c>
      <c r="B42" s="36">
        <v>9</v>
      </c>
      <c r="C42" s="37" t="s">
        <v>131</v>
      </c>
      <c r="D42" s="36" t="s">
        <v>48</v>
      </c>
      <c r="E42" s="38" t="s">
        <v>132</v>
      </c>
      <c r="F42" s="39" t="s">
        <v>101</v>
      </c>
      <c r="G42" s="40">
        <v>116.76000000000001</v>
      </c>
      <c r="H42" s="41">
        <v>0</v>
      </c>
      <c r="I42" s="42">
        <f>ROUND(G42*H42,P4)</f>
        <v>0</v>
      </c>
      <c r="J42" s="36"/>
      <c r="O42" s="43">
        <f>I42*0.21</f>
        <v>0</v>
      </c>
      <c r="P42">
        <v>3</v>
      </c>
    </row>
    <row r="43">
      <c r="A43" s="36" t="s">
        <v>51</v>
      </c>
      <c r="B43" s="44"/>
      <c r="C43" s="45"/>
      <c r="D43" s="45"/>
      <c r="E43" s="38" t="s">
        <v>133</v>
      </c>
      <c r="F43" s="45"/>
      <c r="G43" s="45"/>
      <c r="H43" s="45"/>
      <c r="I43" s="45"/>
      <c r="J43" s="46"/>
    </row>
    <row r="44">
      <c r="A44" s="36" t="s">
        <v>53</v>
      </c>
      <c r="B44" s="44"/>
      <c r="C44" s="45"/>
      <c r="D44" s="45"/>
      <c r="E44" s="47" t="s">
        <v>134</v>
      </c>
      <c r="F44" s="45"/>
      <c r="G44" s="45"/>
      <c r="H44" s="45"/>
      <c r="I44" s="45"/>
      <c r="J44" s="46"/>
    </row>
    <row r="45" ht="405">
      <c r="A45" s="36" t="s">
        <v>55</v>
      </c>
      <c r="B45" s="44"/>
      <c r="C45" s="45"/>
      <c r="D45" s="45"/>
      <c r="E45" s="38" t="s">
        <v>135</v>
      </c>
      <c r="F45" s="45"/>
      <c r="G45" s="45"/>
      <c r="H45" s="45"/>
      <c r="I45" s="45"/>
      <c r="J45" s="46"/>
    </row>
    <row r="46">
      <c r="A46" s="36" t="s">
        <v>46</v>
      </c>
      <c r="B46" s="36">
        <v>10</v>
      </c>
      <c r="C46" s="37" t="s">
        <v>136</v>
      </c>
      <c r="D46" s="36" t="s">
        <v>48</v>
      </c>
      <c r="E46" s="38" t="s">
        <v>137</v>
      </c>
      <c r="F46" s="39" t="s">
        <v>119</v>
      </c>
      <c r="G46" s="40">
        <v>25</v>
      </c>
      <c r="H46" s="41">
        <v>0</v>
      </c>
      <c r="I46" s="42">
        <f>ROUND(G46*H46,P4)</f>
        <v>0</v>
      </c>
      <c r="J46" s="36"/>
      <c r="O46" s="43">
        <f>I46*0.21</f>
        <v>0</v>
      </c>
      <c r="P46">
        <v>3</v>
      </c>
    </row>
    <row r="47" ht="45">
      <c r="A47" s="36" t="s">
        <v>51</v>
      </c>
      <c r="B47" s="44"/>
      <c r="C47" s="45"/>
      <c r="D47" s="45"/>
      <c r="E47" s="38" t="s">
        <v>114</v>
      </c>
      <c r="F47" s="45"/>
      <c r="G47" s="45"/>
      <c r="H47" s="45"/>
      <c r="I47" s="45"/>
      <c r="J47" s="46"/>
    </row>
    <row r="48" ht="30">
      <c r="A48" s="36" t="s">
        <v>53</v>
      </c>
      <c r="B48" s="44"/>
      <c r="C48" s="45"/>
      <c r="D48" s="45"/>
      <c r="E48" s="47" t="s">
        <v>138</v>
      </c>
      <c r="F48" s="45"/>
      <c r="G48" s="45"/>
      <c r="H48" s="45"/>
      <c r="I48" s="45"/>
      <c r="J48" s="46"/>
    </row>
    <row r="49" ht="120">
      <c r="A49" s="36" t="s">
        <v>55</v>
      </c>
      <c r="B49" s="44"/>
      <c r="C49" s="45"/>
      <c r="D49" s="45"/>
      <c r="E49" s="38" t="s">
        <v>139</v>
      </c>
      <c r="F49" s="45"/>
      <c r="G49" s="45"/>
      <c r="H49" s="45"/>
      <c r="I49" s="45"/>
      <c r="J49" s="46"/>
    </row>
    <row r="50">
      <c r="A50" s="36" t="s">
        <v>46</v>
      </c>
      <c r="B50" s="36">
        <v>11</v>
      </c>
      <c r="C50" s="37" t="s">
        <v>140</v>
      </c>
      <c r="D50" s="36" t="s">
        <v>48</v>
      </c>
      <c r="E50" s="38" t="s">
        <v>141</v>
      </c>
      <c r="F50" s="39" t="s">
        <v>101</v>
      </c>
      <c r="G50" s="40">
        <v>541.00400000000002</v>
      </c>
      <c r="H50" s="41">
        <v>0</v>
      </c>
      <c r="I50" s="42">
        <f>ROUND(G50*H50,P4)</f>
        <v>0</v>
      </c>
      <c r="J50" s="36"/>
      <c r="O50" s="43">
        <f>I50*0.21</f>
        <v>0</v>
      </c>
      <c r="P50">
        <v>3</v>
      </c>
    </row>
    <row r="51" ht="60">
      <c r="A51" s="36" t="s">
        <v>51</v>
      </c>
      <c r="B51" s="44"/>
      <c r="C51" s="45"/>
      <c r="D51" s="45"/>
      <c r="E51" s="38" t="s">
        <v>142</v>
      </c>
      <c r="F51" s="45"/>
      <c r="G51" s="45"/>
      <c r="H51" s="45"/>
      <c r="I51" s="45"/>
      <c r="J51" s="46"/>
    </row>
    <row r="52" ht="150">
      <c r="A52" s="36" t="s">
        <v>53</v>
      </c>
      <c r="B52" s="44"/>
      <c r="C52" s="45"/>
      <c r="D52" s="45"/>
      <c r="E52" s="47" t="s">
        <v>143</v>
      </c>
      <c r="F52" s="45"/>
      <c r="G52" s="45"/>
      <c r="H52" s="45"/>
      <c r="I52" s="45"/>
      <c r="J52" s="46"/>
    </row>
    <row r="53" ht="409.5">
      <c r="A53" s="36" t="s">
        <v>55</v>
      </c>
      <c r="B53" s="44"/>
      <c r="C53" s="45"/>
      <c r="D53" s="45"/>
      <c r="E53" s="38" t="s">
        <v>144</v>
      </c>
      <c r="F53" s="45"/>
      <c r="G53" s="45"/>
      <c r="H53" s="45"/>
      <c r="I53" s="45"/>
      <c r="J53" s="46"/>
    </row>
    <row r="54">
      <c r="A54" s="36" t="s">
        <v>46</v>
      </c>
      <c r="B54" s="36">
        <v>12</v>
      </c>
      <c r="C54" s="37" t="s">
        <v>145</v>
      </c>
      <c r="D54" s="36" t="s">
        <v>48</v>
      </c>
      <c r="E54" s="38" t="s">
        <v>146</v>
      </c>
      <c r="F54" s="39" t="s">
        <v>101</v>
      </c>
      <c r="G54" s="40">
        <v>2108.556</v>
      </c>
      <c r="H54" s="41">
        <v>0</v>
      </c>
      <c r="I54" s="42">
        <f>ROUND(G54*H54,P4)</f>
        <v>0</v>
      </c>
      <c r="J54" s="36"/>
      <c r="O54" s="43">
        <f>I54*0.21</f>
        <v>0</v>
      </c>
      <c r="P54">
        <v>3</v>
      </c>
    </row>
    <row r="55">
      <c r="A55" s="36" t="s">
        <v>51</v>
      </c>
      <c r="B55" s="44"/>
      <c r="C55" s="45"/>
      <c r="D55" s="45"/>
      <c r="E55" s="48" t="s">
        <v>48</v>
      </c>
      <c r="F55" s="45"/>
      <c r="G55" s="45"/>
      <c r="H55" s="45"/>
      <c r="I55" s="45"/>
      <c r="J55" s="46"/>
    </row>
    <row r="56" ht="30">
      <c r="A56" s="36" t="s">
        <v>53</v>
      </c>
      <c r="B56" s="44"/>
      <c r="C56" s="45"/>
      <c r="D56" s="45"/>
      <c r="E56" s="47" t="s">
        <v>147</v>
      </c>
      <c r="F56" s="45"/>
      <c r="G56" s="45"/>
      <c r="H56" s="45"/>
      <c r="I56" s="45"/>
      <c r="J56" s="46"/>
    </row>
    <row r="57" ht="270">
      <c r="A57" s="36" t="s">
        <v>55</v>
      </c>
      <c r="B57" s="44"/>
      <c r="C57" s="45"/>
      <c r="D57" s="45"/>
      <c r="E57" s="38" t="s">
        <v>148</v>
      </c>
      <c r="F57" s="45"/>
      <c r="G57" s="45"/>
      <c r="H57" s="45"/>
      <c r="I57" s="45"/>
      <c r="J57" s="46"/>
    </row>
    <row r="58">
      <c r="A58" s="36" t="s">
        <v>46</v>
      </c>
      <c r="B58" s="36">
        <v>13</v>
      </c>
      <c r="C58" s="37" t="s">
        <v>149</v>
      </c>
      <c r="D58" s="36" t="s">
        <v>48</v>
      </c>
      <c r="E58" s="38" t="s">
        <v>150</v>
      </c>
      <c r="F58" s="39" t="s">
        <v>101</v>
      </c>
      <c r="G58" s="40">
        <v>1882.5</v>
      </c>
      <c r="H58" s="41">
        <v>0</v>
      </c>
      <c r="I58" s="42">
        <f>ROUND(G58*H58,P4)</f>
        <v>0</v>
      </c>
      <c r="J58" s="36"/>
      <c r="O58" s="43">
        <f>I58*0.21</f>
        <v>0</v>
      </c>
      <c r="P58">
        <v>3</v>
      </c>
    </row>
    <row r="59" ht="45">
      <c r="A59" s="36" t="s">
        <v>51</v>
      </c>
      <c r="B59" s="44"/>
      <c r="C59" s="45"/>
      <c r="D59" s="45"/>
      <c r="E59" s="38" t="s">
        <v>151</v>
      </c>
      <c r="F59" s="45"/>
      <c r="G59" s="45"/>
      <c r="H59" s="45"/>
      <c r="I59" s="45"/>
      <c r="J59" s="46"/>
    </row>
    <row r="60">
      <c r="A60" s="36" t="s">
        <v>53</v>
      </c>
      <c r="B60" s="44"/>
      <c r="C60" s="45"/>
      <c r="D60" s="45"/>
      <c r="E60" s="47" t="s">
        <v>152</v>
      </c>
      <c r="F60" s="45"/>
      <c r="G60" s="45"/>
      <c r="H60" s="45"/>
      <c r="I60" s="45"/>
      <c r="J60" s="46"/>
    </row>
    <row r="61" ht="405">
      <c r="A61" s="36" t="s">
        <v>55</v>
      </c>
      <c r="B61" s="44"/>
      <c r="C61" s="45"/>
      <c r="D61" s="45"/>
      <c r="E61" s="38" t="s">
        <v>153</v>
      </c>
      <c r="F61" s="45"/>
      <c r="G61" s="45"/>
      <c r="H61" s="45"/>
      <c r="I61" s="45"/>
      <c r="J61" s="46"/>
    </row>
    <row r="62">
      <c r="A62" s="36" t="s">
        <v>46</v>
      </c>
      <c r="B62" s="36">
        <v>14</v>
      </c>
      <c r="C62" s="37" t="s">
        <v>154</v>
      </c>
      <c r="D62" s="36" t="s">
        <v>48</v>
      </c>
      <c r="E62" s="38" t="s">
        <v>155</v>
      </c>
      <c r="F62" s="39" t="s">
        <v>101</v>
      </c>
      <c r="G62" s="40">
        <v>14.175000000000001</v>
      </c>
      <c r="H62" s="41">
        <v>0</v>
      </c>
      <c r="I62" s="42">
        <f>ROUND(G62*H62,P4)</f>
        <v>0</v>
      </c>
      <c r="J62" s="36"/>
      <c r="O62" s="43">
        <f>I62*0.21</f>
        <v>0</v>
      </c>
      <c r="P62">
        <v>3</v>
      </c>
    </row>
    <row r="63">
      <c r="A63" s="36" t="s">
        <v>51</v>
      </c>
      <c r="B63" s="44"/>
      <c r="C63" s="45"/>
      <c r="D63" s="45"/>
      <c r="E63" s="48" t="s">
        <v>48</v>
      </c>
      <c r="F63" s="45"/>
      <c r="G63" s="45"/>
      <c r="H63" s="45"/>
      <c r="I63" s="45"/>
      <c r="J63" s="46"/>
    </row>
    <row r="64" ht="45">
      <c r="A64" s="36" t="s">
        <v>53</v>
      </c>
      <c r="B64" s="44"/>
      <c r="C64" s="45"/>
      <c r="D64" s="45"/>
      <c r="E64" s="47" t="s">
        <v>156</v>
      </c>
      <c r="F64" s="45"/>
      <c r="G64" s="45"/>
      <c r="H64" s="45"/>
      <c r="I64" s="45"/>
      <c r="J64" s="46"/>
    </row>
    <row r="65" ht="330">
      <c r="A65" s="36" t="s">
        <v>55</v>
      </c>
      <c r="B65" s="44"/>
      <c r="C65" s="45"/>
      <c r="D65" s="45"/>
      <c r="E65" s="38" t="s">
        <v>157</v>
      </c>
      <c r="F65" s="45"/>
      <c r="G65" s="45"/>
      <c r="H65" s="45"/>
      <c r="I65" s="45"/>
      <c r="J65" s="46"/>
    </row>
    <row r="66">
      <c r="A66" s="36" t="s">
        <v>46</v>
      </c>
      <c r="B66" s="36">
        <v>15</v>
      </c>
      <c r="C66" s="37" t="s">
        <v>158</v>
      </c>
      <c r="D66" s="36" t="s">
        <v>48</v>
      </c>
      <c r="E66" s="38" t="s">
        <v>159</v>
      </c>
      <c r="F66" s="39" t="s">
        <v>101</v>
      </c>
      <c r="G66" s="40">
        <v>29.07</v>
      </c>
      <c r="H66" s="41">
        <v>0</v>
      </c>
      <c r="I66" s="42">
        <f>ROUND(G66*H66,P4)</f>
        <v>0</v>
      </c>
      <c r="J66" s="36"/>
      <c r="O66" s="43">
        <f>I66*0.21</f>
        <v>0</v>
      </c>
      <c r="P66">
        <v>3</v>
      </c>
    </row>
    <row r="67">
      <c r="A67" s="36" t="s">
        <v>51</v>
      </c>
      <c r="B67" s="44"/>
      <c r="C67" s="45"/>
      <c r="D67" s="45"/>
      <c r="E67" s="38" t="s">
        <v>160</v>
      </c>
      <c r="F67" s="45"/>
      <c r="G67" s="45"/>
      <c r="H67" s="45"/>
      <c r="I67" s="45"/>
      <c r="J67" s="46"/>
    </row>
    <row r="68" ht="135">
      <c r="A68" s="36" t="s">
        <v>53</v>
      </c>
      <c r="B68" s="44"/>
      <c r="C68" s="45"/>
      <c r="D68" s="45"/>
      <c r="E68" s="47" t="s">
        <v>161</v>
      </c>
      <c r="F68" s="45"/>
      <c r="G68" s="45"/>
      <c r="H68" s="45"/>
      <c r="I68" s="45"/>
      <c r="J68" s="46"/>
    </row>
    <row r="69" ht="330">
      <c r="A69" s="36" t="s">
        <v>55</v>
      </c>
      <c r="B69" s="44"/>
      <c r="C69" s="45"/>
      <c r="D69" s="45"/>
      <c r="E69" s="38" t="s">
        <v>162</v>
      </c>
      <c r="F69" s="45"/>
      <c r="G69" s="45"/>
      <c r="H69" s="45"/>
      <c r="I69" s="45"/>
      <c r="J69" s="46"/>
    </row>
    <row r="70">
      <c r="A70" s="36" t="s">
        <v>46</v>
      </c>
      <c r="B70" s="36">
        <v>16</v>
      </c>
      <c r="C70" s="37" t="s">
        <v>163</v>
      </c>
      <c r="D70" s="36" t="s">
        <v>48</v>
      </c>
      <c r="E70" s="38" t="s">
        <v>164</v>
      </c>
      <c r="F70" s="39" t="s">
        <v>101</v>
      </c>
      <c r="G70" s="40">
        <v>25.872</v>
      </c>
      <c r="H70" s="41">
        <v>0</v>
      </c>
      <c r="I70" s="42">
        <f>ROUND(G70*H70,P4)</f>
        <v>0</v>
      </c>
      <c r="J70" s="36"/>
      <c r="O70" s="43">
        <f>I70*0.21</f>
        <v>0</v>
      </c>
      <c r="P70">
        <v>3</v>
      </c>
    </row>
    <row r="71">
      <c r="A71" s="36" t="s">
        <v>51</v>
      </c>
      <c r="B71" s="44"/>
      <c r="C71" s="45"/>
      <c r="D71" s="45"/>
      <c r="E71" s="38" t="s">
        <v>165</v>
      </c>
      <c r="F71" s="45"/>
      <c r="G71" s="45"/>
      <c r="H71" s="45"/>
      <c r="I71" s="45"/>
      <c r="J71" s="46"/>
    </row>
    <row r="72" ht="30">
      <c r="A72" s="36" t="s">
        <v>53</v>
      </c>
      <c r="B72" s="44"/>
      <c r="C72" s="45"/>
      <c r="D72" s="45"/>
      <c r="E72" s="47" t="s">
        <v>166</v>
      </c>
      <c r="F72" s="45"/>
      <c r="G72" s="45"/>
      <c r="H72" s="45"/>
      <c r="I72" s="45"/>
      <c r="J72" s="46"/>
    </row>
    <row r="73" ht="409.5">
      <c r="A73" s="36" t="s">
        <v>55</v>
      </c>
      <c r="B73" s="44"/>
      <c r="C73" s="45"/>
      <c r="D73" s="45"/>
      <c r="E73" s="38" t="s">
        <v>167</v>
      </c>
      <c r="F73" s="45"/>
      <c r="G73" s="45"/>
      <c r="H73" s="45"/>
      <c r="I73" s="45"/>
      <c r="J73" s="46"/>
    </row>
    <row r="74">
      <c r="A74" s="36" t="s">
        <v>46</v>
      </c>
      <c r="B74" s="36">
        <v>17</v>
      </c>
      <c r="C74" s="37" t="s">
        <v>168</v>
      </c>
      <c r="D74" s="36" t="s">
        <v>48</v>
      </c>
      <c r="E74" s="38" t="s">
        <v>169</v>
      </c>
      <c r="F74" s="39" t="s">
        <v>109</v>
      </c>
      <c r="G74" s="40">
        <v>1305</v>
      </c>
      <c r="H74" s="41">
        <v>0</v>
      </c>
      <c r="I74" s="42">
        <f>ROUND(G74*H74,P4)</f>
        <v>0</v>
      </c>
      <c r="J74" s="36"/>
      <c r="O74" s="43">
        <f>I74*0.21</f>
        <v>0</v>
      </c>
      <c r="P74">
        <v>3</v>
      </c>
    </row>
    <row r="75" ht="30">
      <c r="A75" s="36" t="s">
        <v>51</v>
      </c>
      <c r="B75" s="44"/>
      <c r="C75" s="45"/>
      <c r="D75" s="45"/>
      <c r="E75" s="38" t="s">
        <v>170</v>
      </c>
      <c r="F75" s="45"/>
      <c r="G75" s="45"/>
      <c r="H75" s="45"/>
      <c r="I75" s="45"/>
      <c r="J75" s="46"/>
    </row>
    <row r="76" ht="30">
      <c r="A76" s="36" t="s">
        <v>53</v>
      </c>
      <c r="B76" s="44"/>
      <c r="C76" s="45"/>
      <c r="D76" s="45"/>
      <c r="E76" s="47" t="s">
        <v>171</v>
      </c>
      <c r="F76" s="45"/>
      <c r="G76" s="45"/>
      <c r="H76" s="45"/>
      <c r="I76" s="45"/>
      <c r="J76" s="46"/>
    </row>
    <row r="77" ht="75">
      <c r="A77" s="36" t="s">
        <v>55</v>
      </c>
      <c r="B77" s="44"/>
      <c r="C77" s="45"/>
      <c r="D77" s="45"/>
      <c r="E77" s="38" t="s">
        <v>172</v>
      </c>
      <c r="F77" s="45"/>
      <c r="G77" s="45"/>
      <c r="H77" s="45"/>
      <c r="I77" s="45"/>
      <c r="J77" s="46"/>
    </row>
    <row r="78">
      <c r="A78" s="36" t="s">
        <v>46</v>
      </c>
      <c r="B78" s="36">
        <v>18</v>
      </c>
      <c r="C78" s="37" t="s">
        <v>173</v>
      </c>
      <c r="D78" s="36" t="s">
        <v>48</v>
      </c>
      <c r="E78" s="38" t="s">
        <v>174</v>
      </c>
      <c r="F78" s="39" t="s">
        <v>109</v>
      </c>
      <c r="G78" s="40">
        <v>1305</v>
      </c>
      <c r="H78" s="41">
        <v>0</v>
      </c>
      <c r="I78" s="42">
        <f>ROUND(G78*H78,P4)</f>
        <v>0</v>
      </c>
      <c r="J78" s="36"/>
      <c r="O78" s="43">
        <f>I78*0.21</f>
        <v>0</v>
      </c>
      <c r="P78">
        <v>3</v>
      </c>
    </row>
    <row r="79">
      <c r="A79" s="36" t="s">
        <v>51</v>
      </c>
      <c r="B79" s="44"/>
      <c r="C79" s="45"/>
      <c r="D79" s="45"/>
      <c r="E79" s="48" t="s">
        <v>48</v>
      </c>
      <c r="F79" s="45"/>
      <c r="G79" s="45"/>
      <c r="H79" s="45"/>
      <c r="I79" s="45"/>
      <c r="J79" s="46"/>
    </row>
    <row r="80" ht="30">
      <c r="A80" s="36" t="s">
        <v>53</v>
      </c>
      <c r="B80" s="44"/>
      <c r="C80" s="45"/>
      <c r="D80" s="45"/>
      <c r="E80" s="47" t="s">
        <v>171</v>
      </c>
      <c r="F80" s="45"/>
      <c r="G80" s="45"/>
      <c r="H80" s="45"/>
      <c r="I80" s="45"/>
      <c r="J80" s="46"/>
    </row>
    <row r="81" ht="75">
      <c r="A81" s="36" t="s">
        <v>55</v>
      </c>
      <c r="B81" s="44"/>
      <c r="C81" s="45"/>
      <c r="D81" s="45"/>
      <c r="E81" s="38" t="s">
        <v>175</v>
      </c>
      <c r="F81" s="45"/>
      <c r="G81" s="45"/>
      <c r="H81" s="45"/>
      <c r="I81" s="45"/>
      <c r="J81" s="46"/>
    </row>
    <row r="82">
      <c r="A82" s="36" t="s">
        <v>46</v>
      </c>
      <c r="B82" s="36">
        <v>19</v>
      </c>
      <c r="C82" s="37" t="s">
        <v>176</v>
      </c>
      <c r="D82" s="36" t="s">
        <v>48</v>
      </c>
      <c r="E82" s="38" t="s">
        <v>177</v>
      </c>
      <c r="F82" s="39" t="s">
        <v>109</v>
      </c>
      <c r="G82" s="40">
        <v>1305</v>
      </c>
      <c r="H82" s="41">
        <v>0</v>
      </c>
      <c r="I82" s="42">
        <f>ROUND(G82*H82,P4)</f>
        <v>0</v>
      </c>
      <c r="J82" s="36"/>
      <c r="O82" s="43">
        <f>I82*0.21</f>
        <v>0</v>
      </c>
      <c r="P82">
        <v>3</v>
      </c>
    </row>
    <row r="83">
      <c r="A83" s="36" t="s">
        <v>51</v>
      </c>
      <c r="B83" s="44"/>
      <c r="C83" s="45"/>
      <c r="D83" s="45"/>
      <c r="E83" s="48" t="s">
        <v>48</v>
      </c>
      <c r="F83" s="45"/>
      <c r="G83" s="45"/>
      <c r="H83" s="45"/>
      <c r="I83" s="45"/>
      <c r="J83" s="46"/>
    </row>
    <row r="84" ht="30">
      <c r="A84" s="36" t="s">
        <v>53</v>
      </c>
      <c r="B84" s="44"/>
      <c r="C84" s="45"/>
      <c r="D84" s="45"/>
      <c r="E84" s="47" t="s">
        <v>171</v>
      </c>
      <c r="F84" s="45"/>
      <c r="G84" s="45"/>
      <c r="H84" s="45"/>
      <c r="I84" s="45"/>
      <c r="J84" s="46"/>
    </row>
    <row r="85" ht="45">
      <c r="A85" s="36" t="s">
        <v>55</v>
      </c>
      <c r="B85" s="44"/>
      <c r="C85" s="45"/>
      <c r="D85" s="45"/>
      <c r="E85" s="38" t="s">
        <v>178</v>
      </c>
      <c r="F85" s="45"/>
      <c r="G85" s="45"/>
      <c r="H85" s="45"/>
      <c r="I85" s="45"/>
      <c r="J85" s="46"/>
    </row>
    <row r="86">
      <c r="A86" s="30" t="s">
        <v>43</v>
      </c>
      <c r="B86" s="31"/>
      <c r="C86" s="32" t="s">
        <v>179</v>
      </c>
      <c r="D86" s="33"/>
      <c r="E86" s="30" t="s">
        <v>180</v>
      </c>
      <c r="F86" s="33"/>
      <c r="G86" s="33"/>
      <c r="H86" s="33"/>
      <c r="I86" s="34">
        <f>SUMIFS(I87:I110,A87:A110,"P")</f>
        <v>0</v>
      </c>
      <c r="J86" s="35"/>
    </row>
    <row r="87">
      <c r="A87" s="36" t="s">
        <v>46</v>
      </c>
      <c r="B87" s="36">
        <v>20</v>
      </c>
      <c r="C87" s="37" t="s">
        <v>181</v>
      </c>
      <c r="D87" s="36" t="s">
        <v>48</v>
      </c>
      <c r="E87" s="38" t="s">
        <v>182</v>
      </c>
      <c r="F87" s="39" t="s">
        <v>109</v>
      </c>
      <c r="G87" s="40">
        <v>418.5</v>
      </c>
      <c r="H87" s="41">
        <v>0</v>
      </c>
      <c r="I87" s="42">
        <f>ROUND(G87*H87,P4)</f>
        <v>0</v>
      </c>
      <c r="J87" s="36"/>
      <c r="O87" s="43">
        <f>I87*0.21</f>
        <v>0</v>
      </c>
      <c r="P87">
        <v>3</v>
      </c>
    </row>
    <row r="88">
      <c r="A88" s="36" t="s">
        <v>51</v>
      </c>
      <c r="B88" s="44"/>
      <c r="C88" s="45"/>
      <c r="D88" s="45"/>
      <c r="E88" s="48" t="s">
        <v>48</v>
      </c>
      <c r="F88" s="45"/>
      <c r="G88" s="45"/>
      <c r="H88" s="45"/>
      <c r="I88" s="45"/>
      <c r="J88" s="46"/>
    </row>
    <row r="89">
      <c r="A89" s="36" t="s">
        <v>53</v>
      </c>
      <c r="B89" s="44"/>
      <c r="C89" s="45"/>
      <c r="D89" s="45"/>
      <c r="E89" s="47" t="s">
        <v>183</v>
      </c>
      <c r="F89" s="45"/>
      <c r="G89" s="45"/>
      <c r="H89" s="45"/>
      <c r="I89" s="45"/>
      <c r="J89" s="46"/>
    </row>
    <row r="90" ht="105">
      <c r="A90" s="36" t="s">
        <v>55</v>
      </c>
      <c r="B90" s="44"/>
      <c r="C90" s="45"/>
      <c r="D90" s="45"/>
      <c r="E90" s="38" t="s">
        <v>184</v>
      </c>
      <c r="F90" s="45"/>
      <c r="G90" s="45"/>
      <c r="H90" s="45"/>
      <c r="I90" s="45"/>
      <c r="J90" s="46"/>
    </row>
    <row r="91">
      <c r="A91" s="36" t="s">
        <v>46</v>
      </c>
      <c r="B91" s="36">
        <v>21</v>
      </c>
      <c r="C91" s="37" t="s">
        <v>185</v>
      </c>
      <c r="D91" s="36" t="s">
        <v>105</v>
      </c>
      <c r="E91" s="38" t="s">
        <v>186</v>
      </c>
      <c r="F91" s="39" t="s">
        <v>119</v>
      </c>
      <c r="G91" s="40">
        <v>279</v>
      </c>
      <c r="H91" s="41">
        <v>0</v>
      </c>
      <c r="I91" s="42">
        <f>ROUND(G91*H91,P4)</f>
        <v>0</v>
      </c>
      <c r="J91" s="36"/>
      <c r="O91" s="43">
        <f>I91*0.21</f>
        <v>0</v>
      </c>
      <c r="P91">
        <v>3</v>
      </c>
    </row>
    <row r="92" ht="30">
      <c r="A92" s="36" t="s">
        <v>51</v>
      </c>
      <c r="B92" s="44"/>
      <c r="C92" s="45"/>
      <c r="D92" s="45"/>
      <c r="E92" s="38" t="s">
        <v>187</v>
      </c>
      <c r="F92" s="45"/>
      <c r="G92" s="45"/>
      <c r="H92" s="45"/>
      <c r="I92" s="45"/>
      <c r="J92" s="46"/>
    </row>
    <row r="93">
      <c r="A93" s="36" t="s">
        <v>53</v>
      </c>
      <c r="B93" s="44"/>
      <c r="C93" s="45"/>
      <c r="D93" s="45"/>
      <c r="E93" s="47" t="s">
        <v>188</v>
      </c>
      <c r="F93" s="45"/>
      <c r="G93" s="45"/>
      <c r="H93" s="45"/>
      <c r="I93" s="45"/>
      <c r="J93" s="46"/>
    </row>
    <row r="94" ht="225">
      <c r="A94" s="36" t="s">
        <v>55</v>
      </c>
      <c r="B94" s="44"/>
      <c r="C94" s="45"/>
      <c r="D94" s="45"/>
      <c r="E94" s="38" t="s">
        <v>189</v>
      </c>
      <c r="F94" s="45"/>
      <c r="G94" s="45"/>
      <c r="H94" s="45"/>
      <c r="I94" s="45"/>
      <c r="J94" s="46"/>
    </row>
    <row r="95">
      <c r="A95" s="36" t="s">
        <v>46</v>
      </c>
      <c r="B95" s="36">
        <v>22</v>
      </c>
      <c r="C95" s="37" t="s">
        <v>190</v>
      </c>
      <c r="D95" s="36" t="s">
        <v>48</v>
      </c>
      <c r="E95" s="38" t="s">
        <v>191</v>
      </c>
      <c r="F95" s="39" t="s">
        <v>119</v>
      </c>
      <c r="G95" s="40">
        <v>20.082999999999998</v>
      </c>
      <c r="H95" s="41">
        <v>0</v>
      </c>
      <c r="I95" s="42">
        <f>ROUND(G95*H95,P4)</f>
        <v>0</v>
      </c>
      <c r="J95" s="36"/>
      <c r="O95" s="43">
        <f>I95*0.21</f>
        <v>0</v>
      </c>
      <c r="P95">
        <v>3</v>
      </c>
    </row>
    <row r="96" ht="45">
      <c r="A96" s="36" t="s">
        <v>51</v>
      </c>
      <c r="B96" s="44"/>
      <c r="C96" s="45"/>
      <c r="D96" s="45"/>
      <c r="E96" s="38" t="s">
        <v>192</v>
      </c>
      <c r="F96" s="45"/>
      <c r="G96" s="45"/>
      <c r="H96" s="45"/>
      <c r="I96" s="45"/>
      <c r="J96" s="46"/>
    </row>
    <row r="97" ht="30">
      <c r="A97" s="36" t="s">
        <v>53</v>
      </c>
      <c r="B97" s="44"/>
      <c r="C97" s="45"/>
      <c r="D97" s="45"/>
      <c r="E97" s="47" t="s">
        <v>193</v>
      </c>
      <c r="F97" s="45"/>
      <c r="G97" s="45"/>
      <c r="H97" s="45"/>
      <c r="I97" s="45"/>
      <c r="J97" s="46"/>
    </row>
    <row r="98" ht="225">
      <c r="A98" s="36" t="s">
        <v>55</v>
      </c>
      <c r="B98" s="44"/>
      <c r="C98" s="45"/>
      <c r="D98" s="45"/>
      <c r="E98" s="38" t="s">
        <v>189</v>
      </c>
      <c r="F98" s="45"/>
      <c r="G98" s="45"/>
      <c r="H98" s="45"/>
      <c r="I98" s="45"/>
      <c r="J98" s="46"/>
    </row>
    <row r="99">
      <c r="A99" s="36" t="s">
        <v>46</v>
      </c>
      <c r="B99" s="36">
        <v>23</v>
      </c>
      <c r="C99" s="37" t="s">
        <v>194</v>
      </c>
      <c r="D99" s="36" t="s">
        <v>48</v>
      </c>
      <c r="E99" s="38" t="s">
        <v>195</v>
      </c>
      <c r="F99" s="39" t="s">
        <v>101</v>
      </c>
      <c r="G99" s="40">
        <v>15.005000000000001</v>
      </c>
      <c r="H99" s="41">
        <v>0</v>
      </c>
      <c r="I99" s="42">
        <f>ROUND(G99*H99,P4)</f>
        <v>0</v>
      </c>
      <c r="J99" s="36"/>
      <c r="O99" s="43">
        <f>I99*0.21</f>
        <v>0</v>
      </c>
      <c r="P99">
        <v>3</v>
      </c>
    </row>
    <row r="100" ht="45">
      <c r="A100" s="36" t="s">
        <v>51</v>
      </c>
      <c r="B100" s="44"/>
      <c r="C100" s="45"/>
      <c r="D100" s="45"/>
      <c r="E100" s="38" t="s">
        <v>196</v>
      </c>
      <c r="F100" s="45"/>
      <c r="G100" s="45"/>
      <c r="H100" s="45"/>
      <c r="I100" s="45"/>
      <c r="J100" s="46"/>
    </row>
    <row r="101" ht="30">
      <c r="A101" s="36" t="s">
        <v>53</v>
      </c>
      <c r="B101" s="44"/>
      <c r="C101" s="45"/>
      <c r="D101" s="45"/>
      <c r="E101" s="47" t="s">
        <v>197</v>
      </c>
      <c r="F101" s="45"/>
      <c r="G101" s="45"/>
      <c r="H101" s="45"/>
      <c r="I101" s="45"/>
      <c r="J101" s="46"/>
    </row>
    <row r="102" ht="105">
      <c r="A102" s="36" t="s">
        <v>55</v>
      </c>
      <c r="B102" s="44"/>
      <c r="C102" s="45"/>
      <c r="D102" s="45"/>
      <c r="E102" s="38" t="s">
        <v>198</v>
      </c>
      <c r="F102" s="45"/>
      <c r="G102" s="45"/>
      <c r="H102" s="45"/>
      <c r="I102" s="45"/>
      <c r="J102" s="46"/>
    </row>
    <row r="103">
      <c r="A103" s="36" t="s">
        <v>46</v>
      </c>
      <c r="B103" s="36">
        <v>24</v>
      </c>
      <c r="C103" s="37" t="s">
        <v>199</v>
      </c>
      <c r="D103" s="36" t="s">
        <v>48</v>
      </c>
      <c r="E103" s="38" t="s">
        <v>200</v>
      </c>
      <c r="F103" s="39" t="s">
        <v>101</v>
      </c>
      <c r="G103" s="40">
        <v>405</v>
      </c>
      <c r="H103" s="41">
        <v>0</v>
      </c>
      <c r="I103" s="42">
        <f>ROUND(G103*H103,P4)</f>
        <v>0</v>
      </c>
      <c r="J103" s="36"/>
      <c r="O103" s="43">
        <f>I103*0.21</f>
        <v>0</v>
      </c>
      <c r="P103">
        <v>3</v>
      </c>
    </row>
    <row r="104" ht="45">
      <c r="A104" s="36" t="s">
        <v>51</v>
      </c>
      <c r="B104" s="44"/>
      <c r="C104" s="45"/>
      <c r="D104" s="45"/>
      <c r="E104" s="38" t="s">
        <v>201</v>
      </c>
      <c r="F104" s="45"/>
      <c r="G104" s="45"/>
      <c r="H104" s="45"/>
      <c r="I104" s="45"/>
      <c r="J104" s="46"/>
    </row>
    <row r="105" ht="45">
      <c r="A105" s="36" t="s">
        <v>53</v>
      </c>
      <c r="B105" s="44"/>
      <c r="C105" s="45"/>
      <c r="D105" s="45"/>
      <c r="E105" s="47" t="s">
        <v>202</v>
      </c>
      <c r="F105" s="45"/>
      <c r="G105" s="45"/>
      <c r="H105" s="45"/>
      <c r="I105" s="45"/>
      <c r="J105" s="46"/>
    </row>
    <row r="106" ht="60">
      <c r="A106" s="36" t="s">
        <v>55</v>
      </c>
      <c r="B106" s="44"/>
      <c r="C106" s="45"/>
      <c r="D106" s="45"/>
      <c r="E106" s="38" t="s">
        <v>203</v>
      </c>
      <c r="F106" s="45"/>
      <c r="G106" s="45"/>
      <c r="H106" s="45"/>
      <c r="I106" s="45"/>
      <c r="J106" s="46"/>
    </row>
    <row r="107">
      <c r="A107" s="36" t="s">
        <v>46</v>
      </c>
      <c r="B107" s="36">
        <v>25</v>
      </c>
      <c r="C107" s="37" t="s">
        <v>204</v>
      </c>
      <c r="D107" s="36" t="s">
        <v>48</v>
      </c>
      <c r="E107" s="38" t="s">
        <v>205</v>
      </c>
      <c r="F107" s="39" t="s">
        <v>101</v>
      </c>
      <c r="G107" s="40">
        <v>108.45</v>
      </c>
      <c r="H107" s="41">
        <v>0</v>
      </c>
      <c r="I107" s="42">
        <f>ROUND(G107*H107,P4)</f>
        <v>0</v>
      </c>
      <c r="J107" s="36"/>
      <c r="O107" s="43">
        <f>I107*0.21</f>
        <v>0</v>
      </c>
      <c r="P107">
        <v>3</v>
      </c>
    </row>
    <row r="108" ht="30">
      <c r="A108" s="36" t="s">
        <v>51</v>
      </c>
      <c r="B108" s="44"/>
      <c r="C108" s="45"/>
      <c r="D108" s="45"/>
      <c r="E108" s="38" t="s">
        <v>206</v>
      </c>
      <c r="F108" s="45"/>
      <c r="G108" s="45"/>
      <c r="H108" s="45"/>
      <c r="I108" s="45"/>
      <c r="J108" s="46"/>
    </row>
    <row r="109">
      <c r="A109" s="36" t="s">
        <v>53</v>
      </c>
      <c r="B109" s="44"/>
      <c r="C109" s="45"/>
      <c r="D109" s="45"/>
      <c r="E109" s="47" t="s">
        <v>207</v>
      </c>
      <c r="F109" s="45"/>
      <c r="G109" s="45"/>
      <c r="H109" s="45"/>
      <c r="I109" s="45"/>
      <c r="J109" s="46"/>
    </row>
    <row r="110" ht="409.5">
      <c r="A110" s="36" t="s">
        <v>55</v>
      </c>
      <c r="B110" s="44"/>
      <c r="C110" s="45"/>
      <c r="D110" s="45"/>
      <c r="E110" s="38" t="s">
        <v>208</v>
      </c>
      <c r="F110" s="45"/>
      <c r="G110" s="45"/>
      <c r="H110" s="45"/>
      <c r="I110" s="45"/>
      <c r="J110" s="46"/>
    </row>
    <row r="111">
      <c r="A111" s="30" t="s">
        <v>43</v>
      </c>
      <c r="B111" s="31"/>
      <c r="C111" s="32" t="s">
        <v>209</v>
      </c>
      <c r="D111" s="33"/>
      <c r="E111" s="30" t="s">
        <v>210</v>
      </c>
      <c r="F111" s="33"/>
      <c r="G111" s="33"/>
      <c r="H111" s="33"/>
      <c r="I111" s="34">
        <f>SUMIFS(I112:I119,A112:A119,"P")</f>
        <v>0</v>
      </c>
      <c r="J111" s="35"/>
    </row>
    <row r="112" ht="30">
      <c r="A112" s="36" t="s">
        <v>46</v>
      </c>
      <c r="B112" s="36">
        <v>26</v>
      </c>
      <c r="C112" s="37" t="s">
        <v>211</v>
      </c>
      <c r="D112" s="36" t="s">
        <v>48</v>
      </c>
      <c r="E112" s="38" t="s">
        <v>212</v>
      </c>
      <c r="F112" s="39" t="s">
        <v>101</v>
      </c>
      <c r="G112" s="40">
        <v>443.5</v>
      </c>
      <c r="H112" s="41">
        <v>0</v>
      </c>
      <c r="I112" s="42">
        <f>ROUND(G112*H112,P4)</f>
        <v>0</v>
      </c>
      <c r="J112" s="36"/>
      <c r="O112" s="43">
        <f>I112*0.21</f>
        <v>0</v>
      </c>
      <c r="P112">
        <v>3</v>
      </c>
    </row>
    <row r="113" ht="60">
      <c r="A113" s="36" t="s">
        <v>51</v>
      </c>
      <c r="B113" s="44"/>
      <c r="C113" s="45"/>
      <c r="D113" s="45"/>
      <c r="E113" s="38" t="s">
        <v>213</v>
      </c>
      <c r="F113" s="45"/>
      <c r="G113" s="45"/>
      <c r="H113" s="45"/>
      <c r="I113" s="45"/>
      <c r="J113" s="46"/>
    </row>
    <row r="114" ht="30">
      <c r="A114" s="36" t="s">
        <v>53</v>
      </c>
      <c r="B114" s="44"/>
      <c r="C114" s="45"/>
      <c r="D114" s="45"/>
      <c r="E114" s="47" t="s">
        <v>214</v>
      </c>
      <c r="F114" s="45"/>
      <c r="G114" s="45"/>
      <c r="H114" s="45"/>
      <c r="I114" s="45"/>
      <c r="J114" s="46"/>
    </row>
    <row r="115" ht="409.5">
      <c r="A115" s="36" t="s">
        <v>55</v>
      </c>
      <c r="B115" s="44"/>
      <c r="C115" s="45"/>
      <c r="D115" s="45"/>
      <c r="E115" s="38" t="s">
        <v>215</v>
      </c>
      <c r="F115" s="45"/>
      <c r="G115" s="45"/>
      <c r="H115" s="45"/>
      <c r="I115" s="45"/>
      <c r="J115" s="46"/>
    </row>
    <row r="116">
      <c r="A116" s="36" t="s">
        <v>46</v>
      </c>
      <c r="B116" s="36">
        <v>27</v>
      </c>
      <c r="C116" s="37" t="s">
        <v>216</v>
      </c>
      <c r="D116" s="36" t="s">
        <v>48</v>
      </c>
      <c r="E116" s="38" t="s">
        <v>217</v>
      </c>
      <c r="F116" s="39" t="s">
        <v>90</v>
      </c>
      <c r="G116" s="40">
        <v>66.525000000000006</v>
      </c>
      <c r="H116" s="41">
        <v>0</v>
      </c>
      <c r="I116" s="42">
        <f>ROUND(G116*H116,P4)</f>
        <v>0</v>
      </c>
      <c r="J116" s="36"/>
      <c r="O116" s="43">
        <f>I116*0.21</f>
        <v>0</v>
      </c>
      <c r="P116">
        <v>3</v>
      </c>
    </row>
    <row r="117" ht="30">
      <c r="A117" s="36" t="s">
        <v>51</v>
      </c>
      <c r="B117" s="44"/>
      <c r="C117" s="45"/>
      <c r="D117" s="45"/>
      <c r="E117" s="38" t="s">
        <v>218</v>
      </c>
      <c r="F117" s="45"/>
      <c r="G117" s="45"/>
      <c r="H117" s="45"/>
      <c r="I117" s="45"/>
      <c r="J117" s="46"/>
    </row>
    <row r="118">
      <c r="A118" s="36" t="s">
        <v>53</v>
      </c>
      <c r="B118" s="44"/>
      <c r="C118" s="45"/>
      <c r="D118" s="45"/>
      <c r="E118" s="47" t="s">
        <v>219</v>
      </c>
      <c r="F118" s="45"/>
      <c r="G118" s="45"/>
      <c r="H118" s="45"/>
      <c r="I118" s="45"/>
      <c r="J118" s="46"/>
    </row>
    <row r="119" ht="375">
      <c r="A119" s="36" t="s">
        <v>55</v>
      </c>
      <c r="B119" s="44"/>
      <c r="C119" s="45"/>
      <c r="D119" s="45"/>
      <c r="E119" s="38" t="s">
        <v>220</v>
      </c>
      <c r="F119" s="45"/>
      <c r="G119" s="45"/>
      <c r="H119" s="45"/>
      <c r="I119" s="45"/>
      <c r="J119" s="46"/>
    </row>
    <row r="120">
      <c r="A120" s="30" t="s">
        <v>43</v>
      </c>
      <c r="B120" s="31"/>
      <c r="C120" s="32" t="s">
        <v>221</v>
      </c>
      <c r="D120" s="33"/>
      <c r="E120" s="30" t="s">
        <v>222</v>
      </c>
      <c r="F120" s="33"/>
      <c r="G120" s="33"/>
      <c r="H120" s="33"/>
      <c r="I120" s="34">
        <f>SUMIFS(I121:I152,A121:A152,"P")</f>
        <v>0</v>
      </c>
      <c r="J120" s="35"/>
    </row>
    <row r="121">
      <c r="A121" s="36" t="s">
        <v>46</v>
      </c>
      <c r="B121" s="36">
        <v>28</v>
      </c>
      <c r="C121" s="37" t="s">
        <v>223</v>
      </c>
      <c r="D121" s="36" t="s">
        <v>48</v>
      </c>
      <c r="E121" s="38" t="s">
        <v>224</v>
      </c>
      <c r="F121" s="39" t="s">
        <v>101</v>
      </c>
      <c r="G121" s="40">
        <v>4.7999999999999998</v>
      </c>
      <c r="H121" s="41">
        <v>0</v>
      </c>
      <c r="I121" s="42">
        <f>ROUND(G121*H121,P4)</f>
        <v>0</v>
      </c>
      <c r="J121" s="36"/>
      <c r="O121" s="43">
        <f>I121*0.21</f>
        <v>0</v>
      </c>
      <c r="P121">
        <v>3</v>
      </c>
    </row>
    <row r="122">
      <c r="A122" s="36" t="s">
        <v>51</v>
      </c>
      <c r="B122" s="44"/>
      <c r="C122" s="45"/>
      <c r="D122" s="45"/>
      <c r="E122" s="38" t="s">
        <v>225</v>
      </c>
      <c r="F122" s="45"/>
      <c r="G122" s="45"/>
      <c r="H122" s="45"/>
      <c r="I122" s="45"/>
      <c r="J122" s="46"/>
    </row>
    <row r="123" ht="30">
      <c r="A123" s="36" t="s">
        <v>53</v>
      </c>
      <c r="B123" s="44"/>
      <c r="C123" s="45"/>
      <c r="D123" s="45"/>
      <c r="E123" s="47" t="s">
        <v>226</v>
      </c>
      <c r="F123" s="45"/>
      <c r="G123" s="45"/>
      <c r="H123" s="45"/>
      <c r="I123" s="45"/>
      <c r="J123" s="46"/>
    </row>
    <row r="124" ht="330">
      <c r="A124" s="36" t="s">
        <v>55</v>
      </c>
      <c r="B124" s="44"/>
      <c r="C124" s="45"/>
      <c r="D124" s="45"/>
      <c r="E124" s="38" t="s">
        <v>227</v>
      </c>
      <c r="F124" s="45"/>
      <c r="G124" s="45"/>
      <c r="H124" s="45"/>
      <c r="I124" s="45"/>
      <c r="J124" s="46"/>
    </row>
    <row r="125">
      <c r="A125" s="36" t="s">
        <v>46</v>
      </c>
      <c r="B125" s="36">
        <v>29</v>
      </c>
      <c r="C125" s="37" t="s">
        <v>228</v>
      </c>
      <c r="D125" s="36" t="s">
        <v>48</v>
      </c>
      <c r="E125" s="38" t="s">
        <v>229</v>
      </c>
      <c r="F125" s="39" t="s">
        <v>101</v>
      </c>
      <c r="G125" s="40">
        <v>172.5</v>
      </c>
      <c r="H125" s="41">
        <v>0</v>
      </c>
      <c r="I125" s="42">
        <f>ROUND(G125*H125,P4)</f>
        <v>0</v>
      </c>
      <c r="J125" s="36"/>
      <c r="O125" s="43">
        <f>I125*0.21</f>
        <v>0</v>
      </c>
      <c r="P125">
        <v>3</v>
      </c>
    </row>
    <row r="126" ht="45">
      <c r="A126" s="36" t="s">
        <v>51</v>
      </c>
      <c r="B126" s="44"/>
      <c r="C126" s="45"/>
      <c r="D126" s="45"/>
      <c r="E126" s="38" t="s">
        <v>230</v>
      </c>
      <c r="F126" s="45"/>
      <c r="G126" s="45"/>
      <c r="H126" s="45"/>
      <c r="I126" s="45"/>
      <c r="J126" s="46"/>
    </row>
    <row r="127" ht="30">
      <c r="A127" s="36" t="s">
        <v>53</v>
      </c>
      <c r="B127" s="44"/>
      <c r="C127" s="45"/>
      <c r="D127" s="45"/>
      <c r="E127" s="47" t="s">
        <v>231</v>
      </c>
      <c r="F127" s="45"/>
      <c r="G127" s="45"/>
      <c r="H127" s="45"/>
      <c r="I127" s="45"/>
      <c r="J127" s="46"/>
    </row>
    <row r="128" ht="409.5">
      <c r="A128" s="36" t="s">
        <v>55</v>
      </c>
      <c r="B128" s="44"/>
      <c r="C128" s="45"/>
      <c r="D128" s="45"/>
      <c r="E128" s="38" t="s">
        <v>232</v>
      </c>
      <c r="F128" s="45"/>
      <c r="G128" s="45"/>
      <c r="H128" s="45"/>
      <c r="I128" s="45"/>
      <c r="J128" s="46"/>
    </row>
    <row r="129">
      <c r="A129" s="36" t="s">
        <v>46</v>
      </c>
      <c r="B129" s="36">
        <v>30</v>
      </c>
      <c r="C129" s="37" t="s">
        <v>233</v>
      </c>
      <c r="D129" s="36" t="s">
        <v>48</v>
      </c>
      <c r="E129" s="38" t="s">
        <v>234</v>
      </c>
      <c r="F129" s="39" t="s">
        <v>101</v>
      </c>
      <c r="G129" s="40">
        <v>0.378</v>
      </c>
      <c r="H129" s="41">
        <v>0</v>
      </c>
      <c r="I129" s="42">
        <f>ROUND(G129*H129,P4)</f>
        <v>0</v>
      </c>
      <c r="J129" s="36"/>
      <c r="O129" s="43">
        <f>I129*0.21</f>
        <v>0</v>
      </c>
      <c r="P129">
        <v>3</v>
      </c>
    </row>
    <row r="130" ht="30">
      <c r="A130" s="36" t="s">
        <v>51</v>
      </c>
      <c r="B130" s="44"/>
      <c r="C130" s="45"/>
      <c r="D130" s="45"/>
      <c r="E130" s="38" t="s">
        <v>235</v>
      </c>
      <c r="F130" s="45"/>
      <c r="G130" s="45"/>
      <c r="H130" s="45"/>
      <c r="I130" s="45"/>
      <c r="J130" s="46"/>
    </row>
    <row r="131" ht="30">
      <c r="A131" s="36" t="s">
        <v>53</v>
      </c>
      <c r="B131" s="44"/>
      <c r="C131" s="45"/>
      <c r="D131" s="45"/>
      <c r="E131" s="47" t="s">
        <v>236</v>
      </c>
      <c r="F131" s="45"/>
      <c r="G131" s="45"/>
      <c r="H131" s="45"/>
      <c r="I131" s="45"/>
      <c r="J131" s="46"/>
    </row>
    <row r="132" ht="409.5">
      <c r="A132" s="36" t="s">
        <v>55</v>
      </c>
      <c r="B132" s="44"/>
      <c r="C132" s="45"/>
      <c r="D132" s="45"/>
      <c r="E132" s="38" t="s">
        <v>232</v>
      </c>
      <c r="F132" s="45"/>
      <c r="G132" s="45"/>
      <c r="H132" s="45"/>
      <c r="I132" s="45"/>
      <c r="J132" s="46"/>
    </row>
    <row r="133">
      <c r="A133" s="36" t="s">
        <v>46</v>
      </c>
      <c r="B133" s="36">
        <v>31</v>
      </c>
      <c r="C133" s="37" t="s">
        <v>237</v>
      </c>
      <c r="D133" s="36" t="s">
        <v>48</v>
      </c>
      <c r="E133" s="38" t="s">
        <v>238</v>
      </c>
      <c r="F133" s="39" t="s">
        <v>101</v>
      </c>
      <c r="G133" s="40">
        <v>172.5</v>
      </c>
      <c r="H133" s="41">
        <v>0</v>
      </c>
      <c r="I133" s="42">
        <f>ROUND(G133*H133,P4)</f>
        <v>0</v>
      </c>
      <c r="J133" s="36"/>
      <c r="O133" s="43">
        <f>I133*0.21</f>
        <v>0</v>
      </c>
      <c r="P133">
        <v>3</v>
      </c>
    </row>
    <row r="134">
      <c r="A134" s="36" t="s">
        <v>51</v>
      </c>
      <c r="B134" s="44"/>
      <c r="C134" s="45"/>
      <c r="D134" s="45"/>
      <c r="E134" s="38" t="s">
        <v>239</v>
      </c>
      <c r="F134" s="45"/>
      <c r="G134" s="45"/>
      <c r="H134" s="45"/>
      <c r="I134" s="45"/>
      <c r="J134" s="46"/>
    </row>
    <row r="135" ht="30">
      <c r="A135" s="36" t="s">
        <v>53</v>
      </c>
      <c r="B135" s="44"/>
      <c r="C135" s="45"/>
      <c r="D135" s="45"/>
      <c r="E135" s="47" t="s">
        <v>240</v>
      </c>
      <c r="F135" s="45"/>
      <c r="G135" s="45"/>
      <c r="H135" s="45"/>
      <c r="I135" s="45"/>
      <c r="J135" s="46"/>
    </row>
    <row r="136" ht="105">
      <c r="A136" s="36" t="s">
        <v>55</v>
      </c>
      <c r="B136" s="44"/>
      <c r="C136" s="45"/>
      <c r="D136" s="45"/>
      <c r="E136" s="38" t="s">
        <v>241</v>
      </c>
      <c r="F136" s="45"/>
      <c r="G136" s="45"/>
      <c r="H136" s="45"/>
      <c r="I136" s="45"/>
      <c r="J136" s="46"/>
    </row>
    <row r="137">
      <c r="A137" s="36" t="s">
        <v>46</v>
      </c>
      <c r="B137" s="36">
        <v>32</v>
      </c>
      <c r="C137" s="37" t="s">
        <v>242</v>
      </c>
      <c r="D137" s="36" t="s">
        <v>48</v>
      </c>
      <c r="E137" s="38" t="s">
        <v>243</v>
      </c>
      <c r="F137" s="39" t="s">
        <v>101</v>
      </c>
      <c r="G137" s="40">
        <v>27.442</v>
      </c>
      <c r="H137" s="41">
        <v>0</v>
      </c>
      <c r="I137" s="42">
        <f>ROUND(G137*H137,P4)</f>
        <v>0</v>
      </c>
      <c r="J137" s="36"/>
      <c r="O137" s="43">
        <f>I137*0.21</f>
        <v>0</v>
      </c>
      <c r="P137">
        <v>3</v>
      </c>
    </row>
    <row r="138" ht="30">
      <c r="A138" s="36" t="s">
        <v>51</v>
      </c>
      <c r="B138" s="44"/>
      <c r="C138" s="45"/>
      <c r="D138" s="45"/>
      <c r="E138" s="38" t="s">
        <v>244</v>
      </c>
      <c r="F138" s="45"/>
      <c r="G138" s="45"/>
      <c r="H138" s="45"/>
      <c r="I138" s="45"/>
      <c r="J138" s="46"/>
    </row>
    <row r="139" ht="105">
      <c r="A139" s="36" t="s">
        <v>53</v>
      </c>
      <c r="B139" s="44"/>
      <c r="C139" s="45"/>
      <c r="D139" s="45"/>
      <c r="E139" s="47" t="s">
        <v>245</v>
      </c>
      <c r="F139" s="45"/>
      <c r="G139" s="45"/>
      <c r="H139" s="45"/>
      <c r="I139" s="45"/>
      <c r="J139" s="46"/>
    </row>
    <row r="140" ht="105">
      <c r="A140" s="36" t="s">
        <v>55</v>
      </c>
      <c r="B140" s="44"/>
      <c r="C140" s="45"/>
      <c r="D140" s="45"/>
      <c r="E140" s="38" t="s">
        <v>241</v>
      </c>
      <c r="F140" s="45"/>
      <c r="G140" s="45"/>
      <c r="H140" s="45"/>
      <c r="I140" s="45"/>
      <c r="J140" s="46"/>
    </row>
    <row r="141">
      <c r="A141" s="36" t="s">
        <v>46</v>
      </c>
      <c r="B141" s="36">
        <v>33</v>
      </c>
      <c r="C141" s="37" t="s">
        <v>246</v>
      </c>
      <c r="D141" s="36" t="s">
        <v>48</v>
      </c>
      <c r="E141" s="38" t="s">
        <v>247</v>
      </c>
      <c r="F141" s="39" t="s">
        <v>101</v>
      </c>
      <c r="G141" s="40">
        <v>271.125</v>
      </c>
      <c r="H141" s="41">
        <v>0</v>
      </c>
      <c r="I141" s="42">
        <f>ROUND(G141*H141,P4)</f>
        <v>0</v>
      </c>
      <c r="J141" s="36"/>
      <c r="O141" s="43">
        <f>I141*0.21</f>
        <v>0</v>
      </c>
      <c r="P141">
        <v>3</v>
      </c>
    </row>
    <row r="142">
      <c r="A142" s="36" t="s">
        <v>51</v>
      </c>
      <c r="B142" s="44"/>
      <c r="C142" s="45"/>
      <c r="D142" s="45"/>
      <c r="E142" s="38" t="s">
        <v>248</v>
      </c>
      <c r="F142" s="45"/>
      <c r="G142" s="45"/>
      <c r="H142" s="45"/>
      <c r="I142" s="45"/>
      <c r="J142" s="46"/>
    </row>
    <row r="143">
      <c r="A143" s="36" t="s">
        <v>53</v>
      </c>
      <c r="B143" s="44"/>
      <c r="C143" s="45"/>
      <c r="D143" s="45"/>
      <c r="E143" s="47" t="s">
        <v>249</v>
      </c>
      <c r="F143" s="45"/>
      <c r="G143" s="45"/>
      <c r="H143" s="45"/>
      <c r="I143" s="45"/>
      <c r="J143" s="46"/>
    </row>
    <row r="144" ht="60">
      <c r="A144" s="36" t="s">
        <v>55</v>
      </c>
      <c r="B144" s="44"/>
      <c r="C144" s="45"/>
      <c r="D144" s="45"/>
      <c r="E144" s="38" t="s">
        <v>250</v>
      </c>
      <c r="F144" s="45"/>
      <c r="G144" s="45"/>
      <c r="H144" s="45"/>
      <c r="I144" s="45"/>
      <c r="J144" s="46"/>
    </row>
    <row r="145">
      <c r="A145" s="36" t="s">
        <v>46</v>
      </c>
      <c r="B145" s="36">
        <v>34</v>
      </c>
      <c r="C145" s="37" t="s">
        <v>251</v>
      </c>
      <c r="D145" s="36" t="s">
        <v>48</v>
      </c>
      <c r="E145" s="38" t="s">
        <v>252</v>
      </c>
      <c r="F145" s="39" t="s">
        <v>101</v>
      </c>
      <c r="G145" s="40">
        <v>7</v>
      </c>
      <c r="H145" s="41">
        <v>0</v>
      </c>
      <c r="I145" s="42">
        <f>ROUND(G145*H145,P4)</f>
        <v>0</v>
      </c>
      <c r="J145" s="36"/>
      <c r="O145" s="43">
        <f>I145*0.21</f>
        <v>0</v>
      </c>
      <c r="P145">
        <v>3</v>
      </c>
    </row>
    <row r="146" ht="30">
      <c r="A146" s="36" t="s">
        <v>51</v>
      </c>
      <c r="B146" s="44"/>
      <c r="C146" s="45"/>
      <c r="D146" s="45"/>
      <c r="E146" s="38" t="s">
        <v>253</v>
      </c>
      <c r="F146" s="45"/>
      <c r="G146" s="45"/>
      <c r="H146" s="45"/>
      <c r="I146" s="45"/>
      <c r="J146" s="46"/>
    </row>
    <row r="147" ht="30">
      <c r="A147" s="36" t="s">
        <v>53</v>
      </c>
      <c r="B147" s="44"/>
      <c r="C147" s="45"/>
      <c r="D147" s="45"/>
      <c r="E147" s="47" t="s">
        <v>254</v>
      </c>
      <c r="F147" s="45"/>
      <c r="G147" s="45"/>
      <c r="H147" s="45"/>
      <c r="I147" s="45"/>
      <c r="J147" s="46"/>
    </row>
    <row r="148" ht="150">
      <c r="A148" s="36" t="s">
        <v>55</v>
      </c>
      <c r="B148" s="44"/>
      <c r="C148" s="45"/>
      <c r="D148" s="45"/>
      <c r="E148" s="38" t="s">
        <v>255</v>
      </c>
      <c r="F148" s="45"/>
      <c r="G148" s="45"/>
      <c r="H148" s="45"/>
      <c r="I148" s="45"/>
      <c r="J148" s="46"/>
    </row>
    <row r="149">
      <c r="A149" s="36" t="s">
        <v>46</v>
      </c>
      <c r="B149" s="36">
        <v>35</v>
      </c>
      <c r="C149" s="37" t="s">
        <v>256</v>
      </c>
      <c r="D149" s="36" t="s">
        <v>48</v>
      </c>
      <c r="E149" s="38" t="s">
        <v>257</v>
      </c>
      <c r="F149" s="39" t="s">
        <v>101</v>
      </c>
      <c r="G149" s="40">
        <v>0.83499999999999996</v>
      </c>
      <c r="H149" s="41">
        <v>0</v>
      </c>
      <c r="I149" s="42">
        <f>ROUND(G149*H149,P4)</f>
        <v>0</v>
      </c>
      <c r="J149" s="36"/>
      <c r="O149" s="43">
        <f>I149*0.21</f>
        <v>0</v>
      </c>
      <c r="P149">
        <v>3</v>
      </c>
    </row>
    <row r="150">
      <c r="A150" s="36" t="s">
        <v>51</v>
      </c>
      <c r="B150" s="44"/>
      <c r="C150" s="45"/>
      <c r="D150" s="45"/>
      <c r="E150" s="38" t="s">
        <v>258</v>
      </c>
      <c r="F150" s="45"/>
      <c r="G150" s="45"/>
      <c r="H150" s="45"/>
      <c r="I150" s="45"/>
      <c r="J150" s="46"/>
    </row>
    <row r="151">
      <c r="A151" s="36" t="s">
        <v>53</v>
      </c>
      <c r="B151" s="44"/>
      <c r="C151" s="45"/>
      <c r="D151" s="45"/>
      <c r="E151" s="47" t="s">
        <v>259</v>
      </c>
      <c r="F151" s="45"/>
      <c r="G151" s="45"/>
      <c r="H151" s="45"/>
      <c r="I151" s="45"/>
      <c r="J151" s="46"/>
    </row>
    <row r="152" ht="409.5">
      <c r="A152" s="36" t="s">
        <v>55</v>
      </c>
      <c r="B152" s="44"/>
      <c r="C152" s="45"/>
      <c r="D152" s="45"/>
      <c r="E152" s="38" t="s">
        <v>260</v>
      </c>
      <c r="F152" s="45"/>
      <c r="G152" s="45"/>
      <c r="H152" s="45"/>
      <c r="I152" s="45"/>
      <c r="J152" s="46"/>
    </row>
    <row r="153">
      <c r="A153" s="30" t="s">
        <v>43</v>
      </c>
      <c r="B153" s="31"/>
      <c r="C153" s="32" t="s">
        <v>261</v>
      </c>
      <c r="D153" s="33"/>
      <c r="E153" s="30" t="s">
        <v>262</v>
      </c>
      <c r="F153" s="33"/>
      <c r="G153" s="33"/>
      <c r="H153" s="33"/>
      <c r="I153" s="34">
        <f>SUMIFS(I154:I193,A154:A193,"P")</f>
        <v>0</v>
      </c>
      <c r="J153" s="35"/>
    </row>
    <row r="154">
      <c r="A154" s="36" t="s">
        <v>46</v>
      </c>
      <c r="B154" s="36">
        <v>36</v>
      </c>
      <c r="C154" s="37" t="s">
        <v>263</v>
      </c>
      <c r="D154" s="36" t="s">
        <v>48</v>
      </c>
      <c r="E154" s="38" t="s">
        <v>264</v>
      </c>
      <c r="F154" s="39" t="s">
        <v>109</v>
      </c>
      <c r="G154" s="40">
        <v>1562.2</v>
      </c>
      <c r="H154" s="41">
        <v>0</v>
      </c>
      <c r="I154" s="42">
        <f>ROUND(G154*H154,P4)</f>
        <v>0</v>
      </c>
      <c r="J154" s="36"/>
      <c r="O154" s="43">
        <f>I154*0.21</f>
        <v>0</v>
      </c>
      <c r="P154">
        <v>3</v>
      </c>
    </row>
    <row r="155">
      <c r="A155" s="36" t="s">
        <v>51</v>
      </c>
      <c r="B155" s="44"/>
      <c r="C155" s="45"/>
      <c r="D155" s="45"/>
      <c r="E155" s="38" t="s">
        <v>265</v>
      </c>
      <c r="F155" s="45"/>
      <c r="G155" s="45"/>
      <c r="H155" s="45"/>
      <c r="I155" s="45"/>
      <c r="J155" s="46"/>
    </row>
    <row r="156" ht="60">
      <c r="A156" s="36" t="s">
        <v>53</v>
      </c>
      <c r="B156" s="44"/>
      <c r="C156" s="45"/>
      <c r="D156" s="45"/>
      <c r="E156" s="47" t="s">
        <v>266</v>
      </c>
      <c r="F156" s="45"/>
      <c r="G156" s="45"/>
      <c r="H156" s="45"/>
      <c r="I156" s="45"/>
      <c r="J156" s="46"/>
    </row>
    <row r="157" ht="90">
      <c r="A157" s="36" t="s">
        <v>55</v>
      </c>
      <c r="B157" s="44"/>
      <c r="C157" s="45"/>
      <c r="D157" s="45"/>
      <c r="E157" s="38" t="s">
        <v>267</v>
      </c>
      <c r="F157" s="45"/>
      <c r="G157" s="45"/>
      <c r="H157" s="45"/>
      <c r="I157" s="45"/>
      <c r="J157" s="46"/>
    </row>
    <row r="158">
      <c r="A158" s="36" t="s">
        <v>46</v>
      </c>
      <c r="B158" s="36">
        <v>37</v>
      </c>
      <c r="C158" s="37" t="s">
        <v>268</v>
      </c>
      <c r="D158" s="36" t="s">
        <v>48</v>
      </c>
      <c r="E158" s="38" t="s">
        <v>269</v>
      </c>
      <c r="F158" s="39" t="s">
        <v>109</v>
      </c>
      <c r="G158" s="40">
        <v>58.5</v>
      </c>
      <c r="H158" s="41">
        <v>0</v>
      </c>
      <c r="I158" s="42">
        <f>ROUND(G158*H158,P4)</f>
        <v>0</v>
      </c>
      <c r="J158" s="36"/>
      <c r="O158" s="43">
        <f>I158*0.21</f>
        <v>0</v>
      </c>
      <c r="P158">
        <v>3</v>
      </c>
    </row>
    <row r="159">
      <c r="A159" s="36" t="s">
        <v>51</v>
      </c>
      <c r="B159" s="44"/>
      <c r="C159" s="45"/>
      <c r="D159" s="45"/>
      <c r="E159" s="38" t="s">
        <v>265</v>
      </c>
      <c r="F159" s="45"/>
      <c r="G159" s="45"/>
      <c r="H159" s="45"/>
      <c r="I159" s="45"/>
      <c r="J159" s="46"/>
    </row>
    <row r="160" ht="30">
      <c r="A160" s="36" t="s">
        <v>53</v>
      </c>
      <c r="B160" s="44"/>
      <c r="C160" s="45"/>
      <c r="D160" s="45"/>
      <c r="E160" s="47" t="s">
        <v>270</v>
      </c>
      <c r="F160" s="45"/>
      <c r="G160" s="45"/>
      <c r="H160" s="45"/>
      <c r="I160" s="45"/>
      <c r="J160" s="46"/>
    </row>
    <row r="161" ht="90">
      <c r="A161" s="36" t="s">
        <v>55</v>
      </c>
      <c r="B161" s="44"/>
      <c r="C161" s="45"/>
      <c r="D161" s="45"/>
      <c r="E161" s="38" t="s">
        <v>267</v>
      </c>
      <c r="F161" s="45"/>
      <c r="G161" s="45"/>
      <c r="H161" s="45"/>
      <c r="I161" s="45"/>
      <c r="J161" s="46"/>
    </row>
    <row r="162">
      <c r="A162" s="36" t="s">
        <v>46</v>
      </c>
      <c r="B162" s="36">
        <v>38</v>
      </c>
      <c r="C162" s="37" t="s">
        <v>271</v>
      </c>
      <c r="D162" s="36" t="s">
        <v>48</v>
      </c>
      <c r="E162" s="38" t="s">
        <v>272</v>
      </c>
      <c r="F162" s="39" t="s">
        <v>109</v>
      </c>
      <c r="G162" s="40">
        <v>1932</v>
      </c>
      <c r="H162" s="41">
        <v>0</v>
      </c>
      <c r="I162" s="42">
        <f>ROUND(G162*H162,P4)</f>
        <v>0</v>
      </c>
      <c r="J162" s="36"/>
      <c r="O162" s="43">
        <f>I162*0.21</f>
        <v>0</v>
      </c>
      <c r="P162">
        <v>3</v>
      </c>
    </row>
    <row r="163">
      <c r="A163" s="36" t="s">
        <v>51</v>
      </c>
      <c r="B163" s="44"/>
      <c r="C163" s="45"/>
      <c r="D163" s="45"/>
      <c r="E163" s="38" t="s">
        <v>273</v>
      </c>
      <c r="F163" s="45"/>
      <c r="G163" s="45"/>
      <c r="H163" s="45"/>
      <c r="I163" s="45"/>
      <c r="J163" s="46"/>
    </row>
    <row r="164" ht="45">
      <c r="A164" s="36" t="s">
        <v>53</v>
      </c>
      <c r="B164" s="44"/>
      <c r="C164" s="45"/>
      <c r="D164" s="45"/>
      <c r="E164" s="47" t="s">
        <v>274</v>
      </c>
      <c r="F164" s="45"/>
      <c r="G164" s="45"/>
      <c r="H164" s="45"/>
      <c r="I164" s="45"/>
      <c r="J164" s="46"/>
    </row>
    <row r="165" ht="120">
      <c r="A165" s="36" t="s">
        <v>55</v>
      </c>
      <c r="B165" s="44"/>
      <c r="C165" s="45"/>
      <c r="D165" s="45"/>
      <c r="E165" s="38" t="s">
        <v>275</v>
      </c>
      <c r="F165" s="45"/>
      <c r="G165" s="45"/>
      <c r="H165" s="45"/>
      <c r="I165" s="45"/>
      <c r="J165" s="46"/>
    </row>
    <row r="166">
      <c r="A166" s="36" t="s">
        <v>46</v>
      </c>
      <c r="B166" s="36">
        <v>39</v>
      </c>
      <c r="C166" s="37" t="s">
        <v>276</v>
      </c>
      <c r="D166" s="36" t="s">
        <v>48</v>
      </c>
      <c r="E166" s="38" t="s">
        <v>277</v>
      </c>
      <c r="F166" s="39" t="s">
        <v>109</v>
      </c>
      <c r="G166" s="40">
        <v>966</v>
      </c>
      <c r="H166" s="41">
        <v>0</v>
      </c>
      <c r="I166" s="42">
        <f>ROUND(G166*H166,P4)</f>
        <v>0</v>
      </c>
      <c r="J166" s="36"/>
      <c r="O166" s="43">
        <f>I166*0.21</f>
        <v>0</v>
      </c>
      <c r="P166">
        <v>3</v>
      </c>
    </row>
    <row r="167">
      <c r="A167" s="36" t="s">
        <v>51</v>
      </c>
      <c r="B167" s="44"/>
      <c r="C167" s="45"/>
      <c r="D167" s="45"/>
      <c r="E167" s="48" t="s">
        <v>48</v>
      </c>
      <c r="F167" s="45"/>
      <c r="G167" s="45"/>
      <c r="H167" s="45"/>
      <c r="I167" s="45"/>
      <c r="J167" s="46"/>
    </row>
    <row r="168" ht="30">
      <c r="A168" s="36" t="s">
        <v>53</v>
      </c>
      <c r="B168" s="44"/>
      <c r="C168" s="45"/>
      <c r="D168" s="45"/>
      <c r="E168" s="47" t="s">
        <v>278</v>
      </c>
      <c r="F168" s="45"/>
      <c r="G168" s="45"/>
      <c r="H168" s="45"/>
      <c r="I168" s="45"/>
      <c r="J168" s="46"/>
    </row>
    <row r="169" ht="195">
      <c r="A169" s="36" t="s">
        <v>55</v>
      </c>
      <c r="B169" s="44"/>
      <c r="C169" s="45"/>
      <c r="D169" s="45"/>
      <c r="E169" s="38" t="s">
        <v>279</v>
      </c>
      <c r="F169" s="45"/>
      <c r="G169" s="45"/>
      <c r="H169" s="45"/>
      <c r="I169" s="45"/>
      <c r="J169" s="46"/>
    </row>
    <row r="170">
      <c r="A170" s="36" t="s">
        <v>46</v>
      </c>
      <c r="B170" s="36">
        <v>40</v>
      </c>
      <c r="C170" s="37" t="s">
        <v>280</v>
      </c>
      <c r="D170" s="36" t="s">
        <v>48</v>
      </c>
      <c r="E170" s="38" t="s">
        <v>281</v>
      </c>
      <c r="F170" s="39" t="s">
        <v>109</v>
      </c>
      <c r="G170" s="40">
        <v>966</v>
      </c>
      <c r="H170" s="41">
        <v>0</v>
      </c>
      <c r="I170" s="42">
        <f>ROUND(G170*H170,P4)</f>
        <v>0</v>
      </c>
      <c r="J170" s="36"/>
      <c r="O170" s="43">
        <f>I170*0.21</f>
        <v>0</v>
      </c>
      <c r="P170">
        <v>3</v>
      </c>
    </row>
    <row r="171">
      <c r="A171" s="36" t="s">
        <v>51</v>
      </c>
      <c r="B171" s="44"/>
      <c r="C171" s="45"/>
      <c r="D171" s="45"/>
      <c r="E171" s="48" t="s">
        <v>48</v>
      </c>
      <c r="F171" s="45"/>
      <c r="G171" s="45"/>
      <c r="H171" s="45"/>
      <c r="I171" s="45"/>
      <c r="J171" s="46"/>
    </row>
    <row r="172" ht="30">
      <c r="A172" s="36" t="s">
        <v>53</v>
      </c>
      <c r="B172" s="44"/>
      <c r="C172" s="45"/>
      <c r="D172" s="45"/>
      <c r="E172" s="47" t="s">
        <v>278</v>
      </c>
      <c r="F172" s="45"/>
      <c r="G172" s="45"/>
      <c r="H172" s="45"/>
      <c r="I172" s="45"/>
      <c r="J172" s="46"/>
    </row>
    <row r="173" ht="195">
      <c r="A173" s="36" t="s">
        <v>55</v>
      </c>
      <c r="B173" s="44"/>
      <c r="C173" s="45"/>
      <c r="D173" s="45"/>
      <c r="E173" s="38" t="s">
        <v>279</v>
      </c>
      <c r="F173" s="45"/>
      <c r="G173" s="45"/>
      <c r="H173" s="45"/>
      <c r="I173" s="45"/>
      <c r="J173" s="46"/>
    </row>
    <row r="174">
      <c r="A174" s="36" t="s">
        <v>46</v>
      </c>
      <c r="B174" s="36">
        <v>41</v>
      </c>
      <c r="C174" s="37" t="s">
        <v>282</v>
      </c>
      <c r="D174" s="36" t="s">
        <v>48</v>
      </c>
      <c r="E174" s="38" t="s">
        <v>283</v>
      </c>
      <c r="F174" s="39" t="s">
        <v>109</v>
      </c>
      <c r="G174" s="40">
        <v>1510</v>
      </c>
      <c r="H174" s="41">
        <v>0</v>
      </c>
      <c r="I174" s="42">
        <f>ROUND(G174*H174,P4)</f>
        <v>0</v>
      </c>
      <c r="J174" s="36"/>
      <c r="O174" s="43">
        <f>I174*0.21</f>
        <v>0</v>
      </c>
      <c r="P174">
        <v>3</v>
      </c>
    </row>
    <row r="175" ht="30">
      <c r="A175" s="36" t="s">
        <v>51</v>
      </c>
      <c r="B175" s="44"/>
      <c r="C175" s="45"/>
      <c r="D175" s="45"/>
      <c r="E175" s="38" t="s">
        <v>284</v>
      </c>
      <c r="F175" s="45"/>
      <c r="G175" s="45"/>
      <c r="H175" s="45"/>
      <c r="I175" s="45"/>
      <c r="J175" s="46"/>
    </row>
    <row r="176" ht="30">
      <c r="A176" s="36" t="s">
        <v>53</v>
      </c>
      <c r="B176" s="44"/>
      <c r="C176" s="45"/>
      <c r="D176" s="45"/>
      <c r="E176" s="47" t="s">
        <v>285</v>
      </c>
      <c r="F176" s="45"/>
      <c r="G176" s="45"/>
      <c r="H176" s="45"/>
      <c r="I176" s="45"/>
      <c r="J176" s="46"/>
    </row>
    <row r="177" ht="225">
      <c r="A177" s="36" t="s">
        <v>55</v>
      </c>
      <c r="B177" s="44"/>
      <c r="C177" s="45"/>
      <c r="D177" s="45"/>
      <c r="E177" s="38" t="s">
        <v>286</v>
      </c>
      <c r="F177" s="45"/>
      <c r="G177" s="45"/>
      <c r="H177" s="45"/>
      <c r="I177" s="45"/>
      <c r="J177" s="46"/>
    </row>
    <row r="178">
      <c r="A178" s="36" t="s">
        <v>46</v>
      </c>
      <c r="B178" s="36">
        <v>42</v>
      </c>
      <c r="C178" s="37" t="s">
        <v>287</v>
      </c>
      <c r="D178" s="36" t="s">
        <v>48</v>
      </c>
      <c r="E178" s="38" t="s">
        <v>288</v>
      </c>
      <c r="F178" s="39" t="s">
        <v>109</v>
      </c>
      <c r="G178" s="40">
        <v>58.200000000000003</v>
      </c>
      <c r="H178" s="41">
        <v>0</v>
      </c>
      <c r="I178" s="42">
        <f>ROUND(G178*H178,P4)</f>
        <v>0</v>
      </c>
      <c r="J178" s="36"/>
      <c r="O178" s="43">
        <f>I178*0.21</f>
        <v>0</v>
      </c>
      <c r="P178">
        <v>3</v>
      </c>
    </row>
    <row r="179" ht="30">
      <c r="A179" s="36" t="s">
        <v>51</v>
      </c>
      <c r="B179" s="44"/>
      <c r="C179" s="45"/>
      <c r="D179" s="45"/>
      <c r="E179" s="38" t="s">
        <v>289</v>
      </c>
      <c r="F179" s="45"/>
      <c r="G179" s="45"/>
      <c r="H179" s="45"/>
      <c r="I179" s="45"/>
      <c r="J179" s="46"/>
    </row>
    <row r="180" ht="30">
      <c r="A180" s="36" t="s">
        <v>53</v>
      </c>
      <c r="B180" s="44"/>
      <c r="C180" s="45"/>
      <c r="D180" s="45"/>
      <c r="E180" s="47" t="s">
        <v>290</v>
      </c>
      <c r="F180" s="45"/>
      <c r="G180" s="45"/>
      <c r="H180" s="45"/>
      <c r="I180" s="45"/>
      <c r="J180" s="46"/>
    </row>
    <row r="181" ht="225">
      <c r="A181" s="36" t="s">
        <v>55</v>
      </c>
      <c r="B181" s="44"/>
      <c r="C181" s="45"/>
      <c r="D181" s="45"/>
      <c r="E181" s="38" t="s">
        <v>286</v>
      </c>
      <c r="F181" s="45"/>
      <c r="G181" s="45"/>
      <c r="H181" s="45"/>
      <c r="I181" s="45"/>
      <c r="J181" s="46"/>
    </row>
    <row r="182">
      <c r="A182" s="36" t="s">
        <v>46</v>
      </c>
      <c r="B182" s="36">
        <v>43</v>
      </c>
      <c r="C182" s="37" t="s">
        <v>291</v>
      </c>
      <c r="D182" s="36" t="s">
        <v>48</v>
      </c>
      <c r="E182" s="38" t="s">
        <v>292</v>
      </c>
      <c r="F182" s="39" t="s">
        <v>109</v>
      </c>
      <c r="G182" s="40">
        <v>20</v>
      </c>
      <c r="H182" s="41">
        <v>0</v>
      </c>
      <c r="I182" s="42">
        <f>ROUND(G182*H182,P4)</f>
        <v>0</v>
      </c>
      <c r="J182" s="36"/>
      <c r="O182" s="43">
        <f>I182*0.21</f>
        <v>0</v>
      </c>
      <c r="P182">
        <v>3</v>
      </c>
    </row>
    <row r="183" ht="30">
      <c r="A183" s="36" t="s">
        <v>51</v>
      </c>
      <c r="B183" s="44"/>
      <c r="C183" s="45"/>
      <c r="D183" s="45"/>
      <c r="E183" s="38" t="s">
        <v>293</v>
      </c>
      <c r="F183" s="45"/>
      <c r="G183" s="45"/>
      <c r="H183" s="45"/>
      <c r="I183" s="45"/>
      <c r="J183" s="46"/>
    </row>
    <row r="184" ht="30">
      <c r="A184" s="36" t="s">
        <v>53</v>
      </c>
      <c r="B184" s="44"/>
      <c r="C184" s="45"/>
      <c r="D184" s="45"/>
      <c r="E184" s="47" t="s">
        <v>294</v>
      </c>
      <c r="F184" s="45"/>
      <c r="G184" s="45"/>
      <c r="H184" s="45"/>
      <c r="I184" s="45"/>
      <c r="J184" s="46"/>
    </row>
    <row r="185" ht="225">
      <c r="A185" s="36" t="s">
        <v>55</v>
      </c>
      <c r="B185" s="44"/>
      <c r="C185" s="45"/>
      <c r="D185" s="45"/>
      <c r="E185" s="38" t="s">
        <v>286</v>
      </c>
      <c r="F185" s="45"/>
      <c r="G185" s="45"/>
      <c r="H185" s="45"/>
      <c r="I185" s="45"/>
      <c r="J185" s="46"/>
    </row>
    <row r="186" ht="30">
      <c r="A186" s="36" t="s">
        <v>46</v>
      </c>
      <c r="B186" s="36">
        <v>44</v>
      </c>
      <c r="C186" s="37" t="s">
        <v>295</v>
      </c>
      <c r="D186" s="36" t="s">
        <v>48</v>
      </c>
      <c r="E186" s="38" t="s">
        <v>296</v>
      </c>
      <c r="F186" s="39" t="s">
        <v>109</v>
      </c>
      <c r="G186" s="40">
        <v>32.200000000000003</v>
      </c>
      <c r="H186" s="41">
        <v>0</v>
      </c>
      <c r="I186" s="42">
        <f>ROUND(G186*H186,P4)</f>
        <v>0</v>
      </c>
      <c r="J186" s="36"/>
      <c r="O186" s="43">
        <f>I186*0.21</f>
        <v>0</v>
      </c>
      <c r="P186">
        <v>3</v>
      </c>
    </row>
    <row r="187" ht="30">
      <c r="A187" s="36" t="s">
        <v>51</v>
      </c>
      <c r="B187" s="44"/>
      <c r="C187" s="45"/>
      <c r="D187" s="45"/>
      <c r="E187" s="38" t="s">
        <v>297</v>
      </c>
      <c r="F187" s="45"/>
      <c r="G187" s="45"/>
      <c r="H187" s="45"/>
      <c r="I187" s="45"/>
      <c r="J187" s="46"/>
    </row>
    <row r="188" ht="30">
      <c r="A188" s="36" t="s">
        <v>53</v>
      </c>
      <c r="B188" s="44"/>
      <c r="C188" s="45"/>
      <c r="D188" s="45"/>
      <c r="E188" s="47" t="s">
        <v>298</v>
      </c>
      <c r="F188" s="45"/>
      <c r="G188" s="45"/>
      <c r="H188" s="45"/>
      <c r="I188" s="45"/>
      <c r="J188" s="46"/>
    </row>
    <row r="189" ht="225">
      <c r="A189" s="36" t="s">
        <v>55</v>
      </c>
      <c r="B189" s="44"/>
      <c r="C189" s="45"/>
      <c r="D189" s="45"/>
      <c r="E189" s="38" t="s">
        <v>286</v>
      </c>
      <c r="F189" s="45"/>
      <c r="G189" s="45"/>
      <c r="H189" s="45"/>
      <c r="I189" s="45"/>
      <c r="J189" s="46"/>
    </row>
    <row r="190">
      <c r="A190" s="36" t="s">
        <v>46</v>
      </c>
      <c r="B190" s="36">
        <v>45</v>
      </c>
      <c r="C190" s="37" t="s">
        <v>299</v>
      </c>
      <c r="D190" s="36" t="s">
        <v>48</v>
      </c>
      <c r="E190" s="38" t="s">
        <v>300</v>
      </c>
      <c r="F190" s="39" t="s">
        <v>109</v>
      </c>
      <c r="G190" s="40">
        <v>8.5</v>
      </c>
      <c r="H190" s="41">
        <v>0</v>
      </c>
      <c r="I190" s="42">
        <f>ROUND(G190*H190,P4)</f>
        <v>0</v>
      </c>
      <c r="J190" s="36"/>
      <c r="O190" s="43">
        <f>I190*0.21</f>
        <v>0</v>
      </c>
      <c r="P190">
        <v>3</v>
      </c>
    </row>
    <row r="191">
      <c r="A191" s="36" t="s">
        <v>51</v>
      </c>
      <c r="B191" s="44"/>
      <c r="C191" s="45"/>
      <c r="D191" s="45"/>
      <c r="E191" s="38" t="s">
        <v>301</v>
      </c>
      <c r="F191" s="45"/>
      <c r="G191" s="45"/>
      <c r="H191" s="45"/>
      <c r="I191" s="45"/>
      <c r="J191" s="46"/>
    </row>
    <row r="192" ht="30">
      <c r="A192" s="36" t="s">
        <v>53</v>
      </c>
      <c r="B192" s="44"/>
      <c r="C192" s="45"/>
      <c r="D192" s="45"/>
      <c r="E192" s="47" t="s">
        <v>302</v>
      </c>
      <c r="F192" s="45"/>
      <c r="G192" s="45"/>
      <c r="H192" s="45"/>
      <c r="I192" s="45"/>
      <c r="J192" s="46"/>
    </row>
    <row r="193" ht="165">
      <c r="A193" s="36" t="s">
        <v>55</v>
      </c>
      <c r="B193" s="44"/>
      <c r="C193" s="45"/>
      <c r="D193" s="45"/>
      <c r="E193" s="38" t="s">
        <v>303</v>
      </c>
      <c r="F193" s="45"/>
      <c r="G193" s="45"/>
      <c r="H193" s="45"/>
      <c r="I193" s="45"/>
      <c r="J193" s="46"/>
    </row>
    <row r="194">
      <c r="A194" s="30" t="s">
        <v>43</v>
      </c>
      <c r="B194" s="31"/>
      <c r="C194" s="32" t="s">
        <v>304</v>
      </c>
      <c r="D194" s="33"/>
      <c r="E194" s="30" t="s">
        <v>305</v>
      </c>
      <c r="F194" s="33"/>
      <c r="G194" s="33"/>
      <c r="H194" s="33"/>
      <c r="I194" s="34">
        <f>SUMIFS(I195:I202,A195:A202,"P")</f>
        <v>0</v>
      </c>
      <c r="J194" s="35"/>
    </row>
    <row r="195" ht="30">
      <c r="A195" s="36" t="s">
        <v>46</v>
      </c>
      <c r="B195" s="36">
        <v>46</v>
      </c>
      <c r="C195" s="37" t="s">
        <v>306</v>
      </c>
      <c r="D195" s="36" t="s">
        <v>48</v>
      </c>
      <c r="E195" s="38" t="s">
        <v>307</v>
      </c>
      <c r="F195" s="39" t="s">
        <v>109</v>
      </c>
      <c r="G195" s="40">
        <v>1957.9300000000001</v>
      </c>
      <c r="H195" s="41">
        <v>0</v>
      </c>
      <c r="I195" s="42">
        <f>ROUND(G195*H195,P4)</f>
        <v>0</v>
      </c>
      <c r="J195" s="36"/>
      <c r="O195" s="43">
        <f>I195*0.21</f>
        <v>0</v>
      </c>
      <c r="P195">
        <v>3</v>
      </c>
    </row>
    <row r="196">
      <c r="A196" s="36" t="s">
        <v>51</v>
      </c>
      <c r="B196" s="44"/>
      <c r="C196" s="45"/>
      <c r="D196" s="45"/>
      <c r="E196" s="38" t="s">
        <v>308</v>
      </c>
      <c r="F196" s="45"/>
      <c r="G196" s="45"/>
      <c r="H196" s="45"/>
      <c r="I196" s="45"/>
      <c r="J196" s="46"/>
    </row>
    <row r="197">
      <c r="A197" s="36" t="s">
        <v>53</v>
      </c>
      <c r="B197" s="44"/>
      <c r="C197" s="45"/>
      <c r="D197" s="45"/>
      <c r="E197" s="47" t="s">
        <v>309</v>
      </c>
      <c r="F197" s="45"/>
      <c r="G197" s="45"/>
      <c r="H197" s="45"/>
      <c r="I197" s="45"/>
      <c r="J197" s="46"/>
    </row>
    <row r="198" ht="285">
      <c r="A198" s="36" t="s">
        <v>55</v>
      </c>
      <c r="B198" s="44"/>
      <c r="C198" s="45"/>
      <c r="D198" s="45"/>
      <c r="E198" s="38" t="s">
        <v>310</v>
      </c>
      <c r="F198" s="45"/>
      <c r="G198" s="45"/>
      <c r="H198" s="45"/>
      <c r="I198" s="45"/>
      <c r="J198" s="46"/>
    </row>
    <row r="199">
      <c r="A199" s="36" t="s">
        <v>46</v>
      </c>
      <c r="B199" s="36">
        <v>47</v>
      </c>
      <c r="C199" s="37" t="s">
        <v>311</v>
      </c>
      <c r="D199" s="36" t="s">
        <v>48</v>
      </c>
      <c r="E199" s="38" t="s">
        <v>312</v>
      </c>
      <c r="F199" s="39" t="s">
        <v>109</v>
      </c>
      <c r="G199" s="40">
        <v>90.876999999999995</v>
      </c>
      <c r="H199" s="41">
        <v>0</v>
      </c>
      <c r="I199" s="42">
        <f>ROUND(G199*H199,P4)</f>
        <v>0</v>
      </c>
      <c r="J199" s="36"/>
      <c r="O199" s="43">
        <f>I199*0.21</f>
        <v>0</v>
      </c>
      <c r="P199">
        <v>3</v>
      </c>
    </row>
    <row r="200">
      <c r="A200" s="36" t="s">
        <v>51</v>
      </c>
      <c r="B200" s="44"/>
      <c r="C200" s="45"/>
      <c r="D200" s="45"/>
      <c r="E200" s="38" t="s">
        <v>313</v>
      </c>
      <c r="F200" s="45"/>
      <c r="G200" s="45"/>
      <c r="H200" s="45"/>
      <c r="I200" s="45"/>
      <c r="J200" s="46"/>
    </row>
    <row r="201">
      <c r="A201" s="36" t="s">
        <v>53</v>
      </c>
      <c r="B201" s="44"/>
      <c r="C201" s="45"/>
      <c r="D201" s="45"/>
      <c r="E201" s="47" t="s">
        <v>314</v>
      </c>
      <c r="F201" s="45"/>
      <c r="G201" s="45"/>
      <c r="H201" s="45"/>
      <c r="I201" s="45"/>
      <c r="J201" s="46"/>
    </row>
    <row r="202" ht="285">
      <c r="A202" s="36" t="s">
        <v>55</v>
      </c>
      <c r="B202" s="44"/>
      <c r="C202" s="45"/>
      <c r="D202" s="45"/>
      <c r="E202" s="38" t="s">
        <v>310</v>
      </c>
      <c r="F202" s="45"/>
      <c r="G202" s="45"/>
      <c r="H202" s="45"/>
      <c r="I202" s="45"/>
      <c r="J202" s="46"/>
    </row>
    <row r="203">
      <c r="A203" s="30" t="s">
        <v>43</v>
      </c>
      <c r="B203" s="31"/>
      <c r="C203" s="32" t="s">
        <v>315</v>
      </c>
      <c r="D203" s="33"/>
      <c r="E203" s="30" t="s">
        <v>316</v>
      </c>
      <c r="F203" s="33"/>
      <c r="G203" s="33"/>
      <c r="H203" s="33"/>
      <c r="I203" s="34">
        <f>SUMIFS(I204:I247,A204:A247,"P")</f>
        <v>0</v>
      </c>
      <c r="J203" s="35"/>
    </row>
    <row r="204">
      <c r="A204" s="36" t="s">
        <v>46</v>
      </c>
      <c r="B204" s="36">
        <v>48</v>
      </c>
      <c r="C204" s="37" t="s">
        <v>317</v>
      </c>
      <c r="D204" s="36" t="s">
        <v>48</v>
      </c>
      <c r="E204" s="38" t="s">
        <v>318</v>
      </c>
      <c r="F204" s="39" t="s">
        <v>119</v>
      </c>
      <c r="G204" s="40">
        <v>136.15000000000001</v>
      </c>
      <c r="H204" s="41">
        <v>0</v>
      </c>
      <c r="I204" s="42">
        <f>ROUND(G204*H204,P4)</f>
        <v>0</v>
      </c>
      <c r="J204" s="36"/>
      <c r="O204" s="43">
        <f>I204*0.21</f>
        <v>0</v>
      </c>
      <c r="P204">
        <v>3</v>
      </c>
    </row>
    <row r="205" ht="30">
      <c r="A205" s="36" t="s">
        <v>51</v>
      </c>
      <c r="B205" s="44"/>
      <c r="C205" s="45"/>
      <c r="D205" s="45"/>
      <c r="E205" s="38" t="s">
        <v>319</v>
      </c>
      <c r="F205" s="45"/>
      <c r="G205" s="45"/>
      <c r="H205" s="45"/>
      <c r="I205" s="45"/>
      <c r="J205" s="46"/>
    </row>
    <row r="206" ht="30">
      <c r="A206" s="36" t="s">
        <v>53</v>
      </c>
      <c r="B206" s="44"/>
      <c r="C206" s="45"/>
      <c r="D206" s="45"/>
      <c r="E206" s="47" t="s">
        <v>320</v>
      </c>
      <c r="F206" s="45"/>
      <c r="G206" s="45"/>
      <c r="H206" s="45"/>
      <c r="I206" s="45"/>
      <c r="J206" s="46"/>
    </row>
    <row r="207" ht="330">
      <c r="A207" s="36" t="s">
        <v>55</v>
      </c>
      <c r="B207" s="44"/>
      <c r="C207" s="45"/>
      <c r="D207" s="45"/>
      <c r="E207" s="38" t="s">
        <v>321</v>
      </c>
      <c r="F207" s="45"/>
      <c r="G207" s="45"/>
      <c r="H207" s="45"/>
      <c r="I207" s="45"/>
      <c r="J207" s="46"/>
    </row>
    <row r="208">
      <c r="A208" s="36" t="s">
        <v>46</v>
      </c>
      <c r="B208" s="36">
        <v>49</v>
      </c>
      <c r="C208" s="37" t="s">
        <v>322</v>
      </c>
      <c r="D208" s="36" t="s">
        <v>48</v>
      </c>
      <c r="E208" s="38" t="s">
        <v>323</v>
      </c>
      <c r="F208" s="39" t="s">
        <v>119</v>
      </c>
      <c r="G208" s="40">
        <v>54.200000000000003</v>
      </c>
      <c r="H208" s="41">
        <v>0</v>
      </c>
      <c r="I208" s="42">
        <f>ROUND(G208*H208,P4)</f>
        <v>0</v>
      </c>
      <c r="J208" s="36"/>
      <c r="O208" s="43">
        <f>I208*0.21</f>
        <v>0</v>
      </c>
      <c r="P208">
        <v>3</v>
      </c>
    </row>
    <row r="209" ht="30">
      <c r="A209" s="36" t="s">
        <v>51</v>
      </c>
      <c r="B209" s="44"/>
      <c r="C209" s="45"/>
      <c r="D209" s="45"/>
      <c r="E209" s="38" t="s">
        <v>324</v>
      </c>
      <c r="F209" s="45"/>
      <c r="G209" s="45"/>
      <c r="H209" s="45"/>
      <c r="I209" s="45"/>
      <c r="J209" s="46"/>
    </row>
    <row r="210" ht="30">
      <c r="A210" s="36" t="s">
        <v>53</v>
      </c>
      <c r="B210" s="44"/>
      <c r="C210" s="45"/>
      <c r="D210" s="45"/>
      <c r="E210" s="47" t="s">
        <v>325</v>
      </c>
      <c r="F210" s="45"/>
      <c r="G210" s="45"/>
      <c r="H210" s="45"/>
      <c r="I210" s="45"/>
      <c r="J210" s="46"/>
    </row>
    <row r="211" ht="330">
      <c r="A211" s="36" t="s">
        <v>55</v>
      </c>
      <c r="B211" s="44"/>
      <c r="C211" s="45"/>
      <c r="D211" s="45"/>
      <c r="E211" s="38" t="s">
        <v>326</v>
      </c>
      <c r="F211" s="45"/>
      <c r="G211" s="45"/>
      <c r="H211" s="45"/>
      <c r="I211" s="45"/>
      <c r="J211" s="46"/>
    </row>
    <row r="212">
      <c r="A212" s="36" t="s">
        <v>46</v>
      </c>
      <c r="B212" s="36">
        <v>50</v>
      </c>
      <c r="C212" s="37" t="s">
        <v>327</v>
      </c>
      <c r="D212" s="36" t="s">
        <v>48</v>
      </c>
      <c r="E212" s="38" t="s">
        <v>328</v>
      </c>
      <c r="F212" s="39" t="s">
        <v>119</v>
      </c>
      <c r="G212" s="40">
        <v>602.5</v>
      </c>
      <c r="H212" s="41">
        <v>0</v>
      </c>
      <c r="I212" s="42">
        <f>ROUND(G212*H212,P4)</f>
        <v>0</v>
      </c>
      <c r="J212" s="36"/>
      <c r="O212" s="43">
        <f>I212*0.21</f>
        <v>0</v>
      </c>
      <c r="P212">
        <v>3</v>
      </c>
    </row>
    <row r="213">
      <c r="A213" s="36" t="s">
        <v>51</v>
      </c>
      <c r="B213" s="44"/>
      <c r="C213" s="45"/>
      <c r="D213" s="45"/>
      <c r="E213" s="38" t="s">
        <v>329</v>
      </c>
      <c r="F213" s="45"/>
      <c r="G213" s="45"/>
      <c r="H213" s="45"/>
      <c r="I213" s="45"/>
      <c r="J213" s="46"/>
    </row>
    <row r="214">
      <c r="A214" s="36" t="s">
        <v>53</v>
      </c>
      <c r="B214" s="44"/>
      <c r="C214" s="45"/>
      <c r="D214" s="45"/>
      <c r="E214" s="47" t="s">
        <v>330</v>
      </c>
      <c r="F214" s="45"/>
      <c r="G214" s="45"/>
      <c r="H214" s="45"/>
      <c r="I214" s="45"/>
      <c r="J214" s="46"/>
    </row>
    <row r="215" ht="330">
      <c r="A215" s="36" t="s">
        <v>55</v>
      </c>
      <c r="B215" s="44"/>
      <c r="C215" s="45"/>
      <c r="D215" s="45"/>
      <c r="E215" s="38" t="s">
        <v>331</v>
      </c>
      <c r="F215" s="45"/>
      <c r="G215" s="45"/>
      <c r="H215" s="45"/>
      <c r="I215" s="45"/>
      <c r="J215" s="46"/>
    </row>
    <row r="216">
      <c r="A216" s="36" t="s">
        <v>46</v>
      </c>
      <c r="B216" s="36">
        <v>51</v>
      </c>
      <c r="C216" s="37" t="s">
        <v>332</v>
      </c>
      <c r="D216" s="36" t="s">
        <v>333</v>
      </c>
      <c r="E216" s="38" t="s">
        <v>334</v>
      </c>
      <c r="F216" s="39" t="s">
        <v>80</v>
      </c>
      <c r="G216" s="40">
        <v>1</v>
      </c>
      <c r="H216" s="41">
        <v>0</v>
      </c>
      <c r="I216" s="42">
        <f>ROUND(G216*H216,P4)</f>
        <v>0</v>
      </c>
      <c r="J216" s="36"/>
      <c r="O216" s="43">
        <f>I216*0.21</f>
        <v>0</v>
      </c>
      <c r="P216">
        <v>3</v>
      </c>
    </row>
    <row r="217" ht="45">
      <c r="A217" s="36" t="s">
        <v>51</v>
      </c>
      <c r="B217" s="44"/>
      <c r="C217" s="45"/>
      <c r="D217" s="45"/>
      <c r="E217" s="38" t="s">
        <v>335</v>
      </c>
      <c r="F217" s="45"/>
      <c r="G217" s="45"/>
      <c r="H217" s="45"/>
      <c r="I217" s="45"/>
      <c r="J217" s="46"/>
    </row>
    <row r="218">
      <c r="A218" s="36" t="s">
        <v>53</v>
      </c>
      <c r="B218" s="44"/>
      <c r="C218" s="45"/>
      <c r="D218" s="45"/>
      <c r="E218" s="47" t="s">
        <v>336</v>
      </c>
      <c r="F218" s="45"/>
      <c r="G218" s="45"/>
      <c r="H218" s="45"/>
      <c r="I218" s="45"/>
      <c r="J218" s="46"/>
    </row>
    <row r="219" ht="375">
      <c r="A219" s="36" t="s">
        <v>55</v>
      </c>
      <c r="B219" s="44"/>
      <c r="C219" s="45"/>
      <c r="D219" s="45"/>
      <c r="E219" s="38" t="s">
        <v>337</v>
      </c>
      <c r="F219" s="45"/>
      <c r="G219" s="45"/>
      <c r="H219" s="45"/>
      <c r="I219" s="45"/>
      <c r="J219" s="46"/>
    </row>
    <row r="220">
      <c r="A220" s="36" t="s">
        <v>46</v>
      </c>
      <c r="B220" s="36">
        <v>52</v>
      </c>
      <c r="C220" s="37" t="s">
        <v>332</v>
      </c>
      <c r="D220" s="36" t="s">
        <v>338</v>
      </c>
      <c r="E220" s="38" t="s">
        <v>334</v>
      </c>
      <c r="F220" s="39" t="s">
        <v>80</v>
      </c>
      <c r="G220" s="40">
        <v>1</v>
      </c>
      <c r="H220" s="41">
        <v>0</v>
      </c>
      <c r="I220" s="42">
        <f>ROUND(G220*H220,P4)</f>
        <v>0</v>
      </c>
      <c r="J220" s="36"/>
      <c r="O220" s="43">
        <f>I220*0.21</f>
        <v>0</v>
      </c>
      <c r="P220">
        <v>3</v>
      </c>
    </row>
    <row r="221" ht="45">
      <c r="A221" s="36" t="s">
        <v>51</v>
      </c>
      <c r="B221" s="44"/>
      <c r="C221" s="45"/>
      <c r="D221" s="45"/>
      <c r="E221" s="38" t="s">
        <v>339</v>
      </c>
      <c r="F221" s="45"/>
      <c r="G221" s="45"/>
      <c r="H221" s="45"/>
      <c r="I221" s="45"/>
      <c r="J221" s="46"/>
    </row>
    <row r="222">
      <c r="A222" s="36" t="s">
        <v>53</v>
      </c>
      <c r="B222" s="44"/>
      <c r="C222" s="45"/>
      <c r="D222" s="45"/>
      <c r="E222" s="47" t="s">
        <v>340</v>
      </c>
      <c r="F222" s="45"/>
      <c r="G222" s="45"/>
      <c r="H222" s="45"/>
      <c r="I222" s="45"/>
      <c r="J222" s="46"/>
    </row>
    <row r="223" ht="375">
      <c r="A223" s="36" t="s">
        <v>55</v>
      </c>
      <c r="B223" s="44"/>
      <c r="C223" s="45"/>
      <c r="D223" s="45"/>
      <c r="E223" s="38" t="s">
        <v>337</v>
      </c>
      <c r="F223" s="45"/>
      <c r="G223" s="45"/>
      <c r="H223" s="45"/>
      <c r="I223" s="45"/>
      <c r="J223" s="46"/>
    </row>
    <row r="224">
      <c r="A224" s="36" t="s">
        <v>46</v>
      </c>
      <c r="B224" s="36">
        <v>53</v>
      </c>
      <c r="C224" s="37" t="s">
        <v>332</v>
      </c>
      <c r="D224" s="36" t="s">
        <v>341</v>
      </c>
      <c r="E224" s="38" t="s">
        <v>334</v>
      </c>
      <c r="F224" s="39" t="s">
        <v>80</v>
      </c>
      <c r="G224" s="40">
        <v>1</v>
      </c>
      <c r="H224" s="41">
        <v>0</v>
      </c>
      <c r="I224" s="42">
        <f>ROUND(G224*H224,P4)</f>
        <v>0</v>
      </c>
      <c r="J224" s="36"/>
      <c r="O224" s="43">
        <f>I224*0.21</f>
        <v>0</v>
      </c>
      <c r="P224">
        <v>3</v>
      </c>
    </row>
    <row r="225" ht="45">
      <c r="A225" s="36" t="s">
        <v>51</v>
      </c>
      <c r="B225" s="44"/>
      <c r="C225" s="45"/>
      <c r="D225" s="45"/>
      <c r="E225" s="38" t="s">
        <v>342</v>
      </c>
      <c r="F225" s="45"/>
      <c r="G225" s="45"/>
      <c r="H225" s="45"/>
      <c r="I225" s="45"/>
      <c r="J225" s="46"/>
    </row>
    <row r="226">
      <c r="A226" s="36" t="s">
        <v>53</v>
      </c>
      <c r="B226" s="44"/>
      <c r="C226" s="45"/>
      <c r="D226" s="45"/>
      <c r="E226" s="47" t="s">
        <v>343</v>
      </c>
      <c r="F226" s="45"/>
      <c r="G226" s="45"/>
      <c r="H226" s="45"/>
      <c r="I226" s="45"/>
      <c r="J226" s="46"/>
    </row>
    <row r="227" ht="375">
      <c r="A227" s="36" t="s">
        <v>55</v>
      </c>
      <c r="B227" s="44"/>
      <c r="C227" s="45"/>
      <c r="D227" s="45"/>
      <c r="E227" s="38" t="s">
        <v>337</v>
      </c>
      <c r="F227" s="45"/>
      <c r="G227" s="45"/>
      <c r="H227" s="45"/>
      <c r="I227" s="45"/>
      <c r="J227" s="46"/>
    </row>
    <row r="228">
      <c r="A228" s="36" t="s">
        <v>46</v>
      </c>
      <c r="B228" s="36">
        <v>54</v>
      </c>
      <c r="C228" s="37" t="s">
        <v>332</v>
      </c>
      <c r="D228" s="36" t="s">
        <v>344</v>
      </c>
      <c r="E228" s="38" t="s">
        <v>334</v>
      </c>
      <c r="F228" s="39" t="s">
        <v>80</v>
      </c>
      <c r="G228" s="40">
        <v>1</v>
      </c>
      <c r="H228" s="41">
        <v>0</v>
      </c>
      <c r="I228" s="42">
        <f>ROUND(G228*H228,P4)</f>
        <v>0</v>
      </c>
      <c r="J228" s="36"/>
      <c r="O228" s="43">
        <f>I228*0.21</f>
        <v>0</v>
      </c>
      <c r="P228">
        <v>3</v>
      </c>
    </row>
    <row r="229" ht="45">
      <c r="A229" s="36" t="s">
        <v>51</v>
      </c>
      <c r="B229" s="44"/>
      <c r="C229" s="45"/>
      <c r="D229" s="45"/>
      <c r="E229" s="38" t="s">
        <v>345</v>
      </c>
      <c r="F229" s="45"/>
      <c r="G229" s="45"/>
      <c r="H229" s="45"/>
      <c r="I229" s="45"/>
      <c r="J229" s="46"/>
    </row>
    <row r="230">
      <c r="A230" s="36" t="s">
        <v>53</v>
      </c>
      <c r="B230" s="44"/>
      <c r="C230" s="45"/>
      <c r="D230" s="45"/>
      <c r="E230" s="47" t="s">
        <v>346</v>
      </c>
      <c r="F230" s="45"/>
      <c r="G230" s="45"/>
      <c r="H230" s="45"/>
      <c r="I230" s="45"/>
      <c r="J230" s="46"/>
    </row>
    <row r="231" ht="375">
      <c r="A231" s="36" t="s">
        <v>55</v>
      </c>
      <c r="B231" s="44"/>
      <c r="C231" s="45"/>
      <c r="D231" s="45"/>
      <c r="E231" s="38" t="s">
        <v>337</v>
      </c>
      <c r="F231" s="45"/>
      <c r="G231" s="45"/>
      <c r="H231" s="45"/>
      <c r="I231" s="45"/>
      <c r="J231" s="46"/>
    </row>
    <row r="232">
      <c r="A232" s="36" t="s">
        <v>46</v>
      </c>
      <c r="B232" s="36">
        <v>55</v>
      </c>
      <c r="C232" s="37" t="s">
        <v>347</v>
      </c>
      <c r="D232" s="36" t="s">
        <v>48</v>
      </c>
      <c r="E232" s="38" t="s">
        <v>348</v>
      </c>
      <c r="F232" s="39" t="s">
        <v>80</v>
      </c>
      <c r="G232" s="40">
        <v>7</v>
      </c>
      <c r="H232" s="41">
        <v>0</v>
      </c>
      <c r="I232" s="42">
        <f>ROUND(G232*H232,P4)</f>
        <v>0</v>
      </c>
      <c r="J232" s="36"/>
      <c r="O232" s="43">
        <f>I232*0.21</f>
        <v>0</v>
      </c>
      <c r="P232">
        <v>3</v>
      </c>
    </row>
    <row r="233" ht="30">
      <c r="A233" s="36" t="s">
        <v>51</v>
      </c>
      <c r="B233" s="44"/>
      <c r="C233" s="45"/>
      <c r="D233" s="45"/>
      <c r="E233" s="38" t="s">
        <v>349</v>
      </c>
      <c r="F233" s="45"/>
      <c r="G233" s="45"/>
      <c r="H233" s="45"/>
      <c r="I233" s="45"/>
      <c r="J233" s="46"/>
    </row>
    <row r="234" ht="30">
      <c r="A234" s="36" t="s">
        <v>53</v>
      </c>
      <c r="B234" s="44"/>
      <c r="C234" s="45"/>
      <c r="D234" s="45"/>
      <c r="E234" s="47" t="s">
        <v>350</v>
      </c>
      <c r="F234" s="45"/>
      <c r="G234" s="45"/>
      <c r="H234" s="45"/>
      <c r="I234" s="45"/>
      <c r="J234" s="46"/>
    </row>
    <row r="235" ht="120">
      <c r="A235" s="36" t="s">
        <v>55</v>
      </c>
      <c r="B235" s="44"/>
      <c r="C235" s="45"/>
      <c r="D235" s="45"/>
      <c r="E235" s="38" t="s">
        <v>351</v>
      </c>
      <c r="F235" s="45"/>
      <c r="G235" s="45"/>
      <c r="H235" s="45"/>
      <c r="I235" s="45"/>
      <c r="J235" s="46"/>
    </row>
    <row r="236">
      <c r="A236" s="36" t="s">
        <v>46</v>
      </c>
      <c r="B236" s="36">
        <v>56</v>
      </c>
      <c r="C236" s="37" t="s">
        <v>352</v>
      </c>
      <c r="D236" s="36" t="s">
        <v>48</v>
      </c>
      <c r="E236" s="38" t="s">
        <v>353</v>
      </c>
      <c r="F236" s="39" t="s">
        <v>119</v>
      </c>
      <c r="G236" s="40">
        <v>136.15000000000001</v>
      </c>
      <c r="H236" s="41">
        <v>0</v>
      </c>
      <c r="I236" s="42">
        <f>ROUND(G236*H236,P4)</f>
        <v>0</v>
      </c>
      <c r="J236" s="36"/>
      <c r="O236" s="43">
        <f>I236*0.21</f>
        <v>0</v>
      </c>
      <c r="P236">
        <v>3</v>
      </c>
    </row>
    <row r="237">
      <c r="A237" s="36" t="s">
        <v>51</v>
      </c>
      <c r="B237" s="44"/>
      <c r="C237" s="45"/>
      <c r="D237" s="45"/>
      <c r="E237" s="48" t="s">
        <v>48</v>
      </c>
      <c r="F237" s="45"/>
      <c r="G237" s="45"/>
      <c r="H237" s="45"/>
      <c r="I237" s="45"/>
      <c r="J237" s="46"/>
    </row>
    <row r="238">
      <c r="A238" s="36" t="s">
        <v>53</v>
      </c>
      <c r="B238" s="44"/>
      <c r="C238" s="45"/>
      <c r="D238" s="45"/>
      <c r="E238" s="47" t="s">
        <v>354</v>
      </c>
      <c r="F238" s="45"/>
      <c r="G238" s="45"/>
      <c r="H238" s="45"/>
      <c r="I238" s="45"/>
      <c r="J238" s="46"/>
    </row>
    <row r="239" ht="90">
      <c r="A239" s="36" t="s">
        <v>55</v>
      </c>
      <c r="B239" s="44"/>
      <c r="C239" s="45"/>
      <c r="D239" s="45"/>
      <c r="E239" s="38" t="s">
        <v>355</v>
      </c>
      <c r="F239" s="45"/>
      <c r="G239" s="45"/>
      <c r="H239" s="45"/>
      <c r="I239" s="45"/>
      <c r="J239" s="46"/>
    </row>
    <row r="240">
      <c r="A240" s="36" t="s">
        <v>46</v>
      </c>
      <c r="B240" s="36">
        <v>57</v>
      </c>
      <c r="C240" s="37" t="s">
        <v>356</v>
      </c>
      <c r="D240" s="36" t="s">
        <v>48</v>
      </c>
      <c r="E240" s="38" t="s">
        <v>357</v>
      </c>
      <c r="F240" s="39" t="s">
        <v>101</v>
      </c>
      <c r="G240" s="40">
        <v>91.221000000000004</v>
      </c>
      <c r="H240" s="41">
        <v>0</v>
      </c>
      <c r="I240" s="42">
        <f>ROUND(G240*H240,P4)</f>
        <v>0</v>
      </c>
      <c r="J240" s="36"/>
      <c r="O240" s="43">
        <f>I240*0.21</f>
        <v>0</v>
      </c>
      <c r="P240">
        <v>3</v>
      </c>
    </row>
    <row r="241">
      <c r="A241" s="36" t="s">
        <v>51</v>
      </c>
      <c r="B241" s="44"/>
      <c r="C241" s="45"/>
      <c r="D241" s="45"/>
      <c r="E241" s="38" t="s">
        <v>358</v>
      </c>
      <c r="F241" s="45"/>
      <c r="G241" s="45"/>
      <c r="H241" s="45"/>
      <c r="I241" s="45"/>
      <c r="J241" s="46"/>
    </row>
    <row r="242" ht="30">
      <c r="A242" s="36" t="s">
        <v>53</v>
      </c>
      <c r="B242" s="44"/>
      <c r="C242" s="45"/>
      <c r="D242" s="45"/>
      <c r="E242" s="47" t="s">
        <v>359</v>
      </c>
      <c r="F242" s="45"/>
      <c r="G242" s="45"/>
      <c r="H242" s="45"/>
      <c r="I242" s="45"/>
      <c r="J242" s="46"/>
    </row>
    <row r="243" ht="409.5">
      <c r="A243" s="36" t="s">
        <v>55</v>
      </c>
      <c r="B243" s="44"/>
      <c r="C243" s="45"/>
      <c r="D243" s="45"/>
      <c r="E243" s="38" t="s">
        <v>360</v>
      </c>
      <c r="F243" s="45"/>
      <c r="G243" s="45"/>
      <c r="H243" s="45"/>
      <c r="I243" s="45"/>
      <c r="J243" s="46"/>
    </row>
    <row r="244">
      <c r="A244" s="36" t="s">
        <v>46</v>
      </c>
      <c r="B244" s="36">
        <v>58</v>
      </c>
      <c r="C244" s="37" t="s">
        <v>361</v>
      </c>
      <c r="D244" s="36" t="s">
        <v>48</v>
      </c>
      <c r="E244" s="38" t="s">
        <v>362</v>
      </c>
      <c r="F244" s="39" t="s">
        <v>119</v>
      </c>
      <c r="G244" s="40">
        <v>136.15000000000001</v>
      </c>
      <c r="H244" s="41">
        <v>0</v>
      </c>
      <c r="I244" s="42">
        <f>ROUND(G244*H244,P4)</f>
        <v>0</v>
      </c>
      <c r="J244" s="36"/>
      <c r="O244" s="43">
        <f>I244*0.21</f>
        <v>0</v>
      </c>
      <c r="P244">
        <v>3</v>
      </c>
    </row>
    <row r="245">
      <c r="A245" s="36" t="s">
        <v>51</v>
      </c>
      <c r="B245" s="44"/>
      <c r="C245" s="45"/>
      <c r="D245" s="45"/>
      <c r="E245" s="38" t="s">
        <v>363</v>
      </c>
      <c r="F245" s="45"/>
      <c r="G245" s="45"/>
      <c r="H245" s="45"/>
      <c r="I245" s="45"/>
      <c r="J245" s="46"/>
    </row>
    <row r="246" ht="30">
      <c r="A246" s="36" t="s">
        <v>53</v>
      </c>
      <c r="B246" s="44"/>
      <c r="C246" s="45"/>
      <c r="D246" s="45"/>
      <c r="E246" s="47" t="s">
        <v>320</v>
      </c>
      <c r="F246" s="45"/>
      <c r="G246" s="45"/>
      <c r="H246" s="45"/>
      <c r="I246" s="45"/>
      <c r="J246" s="46"/>
    </row>
    <row r="247" ht="90">
      <c r="A247" s="36" t="s">
        <v>55</v>
      </c>
      <c r="B247" s="44"/>
      <c r="C247" s="45"/>
      <c r="D247" s="45"/>
      <c r="E247" s="38" t="s">
        <v>364</v>
      </c>
      <c r="F247" s="45"/>
      <c r="G247" s="45"/>
      <c r="H247" s="45"/>
      <c r="I247" s="45"/>
      <c r="J247" s="46"/>
    </row>
    <row r="248">
      <c r="A248" s="30" t="s">
        <v>43</v>
      </c>
      <c r="B248" s="31"/>
      <c r="C248" s="32" t="s">
        <v>365</v>
      </c>
      <c r="D248" s="33"/>
      <c r="E248" s="30" t="s">
        <v>366</v>
      </c>
      <c r="F248" s="33"/>
      <c r="G248" s="33"/>
      <c r="H248" s="33"/>
      <c r="I248" s="34">
        <f>SUMIFS(I249:I326,A249:A326,"P")</f>
        <v>0</v>
      </c>
      <c r="J248" s="35"/>
    </row>
    <row r="249">
      <c r="A249" s="36" t="s">
        <v>46</v>
      </c>
      <c r="B249" s="36">
        <v>59</v>
      </c>
      <c r="C249" s="37" t="s">
        <v>367</v>
      </c>
      <c r="D249" s="36" t="s">
        <v>48</v>
      </c>
      <c r="E249" s="38" t="s">
        <v>368</v>
      </c>
      <c r="F249" s="39" t="s">
        <v>119</v>
      </c>
      <c r="G249" s="40">
        <v>602.44000000000005</v>
      </c>
      <c r="H249" s="41">
        <v>0</v>
      </c>
      <c r="I249" s="42">
        <f>ROUND(G249*H249,P4)</f>
        <v>0</v>
      </c>
      <c r="J249" s="36"/>
      <c r="O249" s="43">
        <f>I249*0.21</f>
        <v>0</v>
      </c>
      <c r="P249">
        <v>3</v>
      </c>
    </row>
    <row r="250" ht="30">
      <c r="A250" s="36" t="s">
        <v>51</v>
      </c>
      <c r="B250" s="44"/>
      <c r="C250" s="45"/>
      <c r="D250" s="45"/>
      <c r="E250" s="38" t="s">
        <v>369</v>
      </c>
      <c r="F250" s="45"/>
      <c r="G250" s="45"/>
      <c r="H250" s="45"/>
      <c r="I250" s="45"/>
      <c r="J250" s="46"/>
    </row>
    <row r="251" ht="30">
      <c r="A251" s="36" t="s">
        <v>53</v>
      </c>
      <c r="B251" s="44"/>
      <c r="C251" s="45"/>
      <c r="D251" s="45"/>
      <c r="E251" s="47" t="s">
        <v>370</v>
      </c>
      <c r="F251" s="45"/>
      <c r="G251" s="45"/>
      <c r="H251" s="45"/>
      <c r="I251" s="45"/>
      <c r="J251" s="46"/>
    </row>
    <row r="252" ht="105">
      <c r="A252" s="36" t="s">
        <v>55</v>
      </c>
      <c r="B252" s="44"/>
      <c r="C252" s="45"/>
      <c r="D252" s="45"/>
      <c r="E252" s="38" t="s">
        <v>371</v>
      </c>
      <c r="F252" s="45"/>
      <c r="G252" s="45"/>
      <c r="H252" s="45"/>
      <c r="I252" s="45"/>
      <c r="J252" s="46"/>
    </row>
    <row r="253" ht="30">
      <c r="A253" s="36" t="s">
        <v>46</v>
      </c>
      <c r="B253" s="36">
        <v>60</v>
      </c>
      <c r="C253" s="37" t="s">
        <v>372</v>
      </c>
      <c r="D253" s="36" t="s">
        <v>48</v>
      </c>
      <c r="E253" s="38" t="s">
        <v>373</v>
      </c>
      <c r="F253" s="39" t="s">
        <v>80</v>
      </c>
      <c r="G253" s="40">
        <v>6</v>
      </c>
      <c r="H253" s="41">
        <v>0</v>
      </c>
      <c r="I253" s="42">
        <f>ROUND(G253*H253,P4)</f>
        <v>0</v>
      </c>
      <c r="J253" s="36"/>
      <c r="O253" s="43">
        <f>I253*0.21</f>
        <v>0</v>
      </c>
      <c r="P253">
        <v>3</v>
      </c>
    </row>
    <row r="254">
      <c r="A254" s="36" t="s">
        <v>51</v>
      </c>
      <c r="B254" s="44"/>
      <c r="C254" s="45"/>
      <c r="D254" s="45"/>
      <c r="E254" s="48" t="s">
        <v>48</v>
      </c>
      <c r="F254" s="45"/>
      <c r="G254" s="45"/>
      <c r="H254" s="45"/>
      <c r="I254" s="45"/>
      <c r="J254" s="46"/>
    </row>
    <row r="255" ht="45">
      <c r="A255" s="36" t="s">
        <v>53</v>
      </c>
      <c r="B255" s="44"/>
      <c r="C255" s="45"/>
      <c r="D255" s="45"/>
      <c r="E255" s="47" t="s">
        <v>374</v>
      </c>
      <c r="F255" s="45"/>
      <c r="G255" s="45"/>
      <c r="H255" s="45"/>
      <c r="I255" s="45"/>
      <c r="J255" s="46"/>
    </row>
    <row r="256" ht="60">
      <c r="A256" s="36" t="s">
        <v>55</v>
      </c>
      <c r="B256" s="44"/>
      <c r="C256" s="45"/>
      <c r="D256" s="45"/>
      <c r="E256" s="38" t="s">
        <v>375</v>
      </c>
      <c r="F256" s="45"/>
      <c r="G256" s="45"/>
      <c r="H256" s="45"/>
      <c r="I256" s="45"/>
      <c r="J256" s="46"/>
    </row>
    <row r="257" ht="30">
      <c r="A257" s="36" t="s">
        <v>46</v>
      </c>
      <c r="B257" s="36">
        <v>61</v>
      </c>
      <c r="C257" s="37" t="s">
        <v>376</v>
      </c>
      <c r="D257" s="36" t="s">
        <v>48</v>
      </c>
      <c r="E257" s="38" t="s">
        <v>377</v>
      </c>
      <c r="F257" s="39" t="s">
        <v>80</v>
      </c>
      <c r="G257" s="40">
        <v>2</v>
      </c>
      <c r="H257" s="41">
        <v>0</v>
      </c>
      <c r="I257" s="42">
        <f>ROUND(G257*H257,P4)</f>
        <v>0</v>
      </c>
      <c r="J257" s="36"/>
      <c r="O257" s="43">
        <f>I257*0.21</f>
        <v>0</v>
      </c>
      <c r="P257">
        <v>3</v>
      </c>
    </row>
    <row r="258">
      <c r="A258" s="36" t="s">
        <v>51</v>
      </c>
      <c r="B258" s="44"/>
      <c r="C258" s="45"/>
      <c r="D258" s="45"/>
      <c r="E258" s="38" t="s">
        <v>378</v>
      </c>
      <c r="F258" s="45"/>
      <c r="G258" s="45"/>
      <c r="H258" s="45"/>
      <c r="I258" s="45"/>
      <c r="J258" s="46"/>
    </row>
    <row r="259" ht="30">
      <c r="A259" s="36" t="s">
        <v>53</v>
      </c>
      <c r="B259" s="44"/>
      <c r="C259" s="45"/>
      <c r="D259" s="45"/>
      <c r="E259" s="47" t="s">
        <v>379</v>
      </c>
      <c r="F259" s="45"/>
      <c r="G259" s="45"/>
      <c r="H259" s="45"/>
      <c r="I259" s="45"/>
      <c r="J259" s="46"/>
    </row>
    <row r="260" ht="90">
      <c r="A260" s="36" t="s">
        <v>55</v>
      </c>
      <c r="B260" s="44"/>
      <c r="C260" s="45"/>
      <c r="D260" s="45"/>
      <c r="E260" s="38" t="s">
        <v>380</v>
      </c>
      <c r="F260" s="45"/>
      <c r="G260" s="45"/>
      <c r="H260" s="45"/>
      <c r="I260" s="45"/>
      <c r="J260" s="46"/>
    </row>
    <row r="261" ht="30">
      <c r="A261" s="36" t="s">
        <v>46</v>
      </c>
      <c r="B261" s="36">
        <v>62</v>
      </c>
      <c r="C261" s="37" t="s">
        <v>381</v>
      </c>
      <c r="D261" s="36" t="s">
        <v>48</v>
      </c>
      <c r="E261" s="38" t="s">
        <v>382</v>
      </c>
      <c r="F261" s="39" t="s">
        <v>80</v>
      </c>
      <c r="G261" s="40">
        <v>1</v>
      </c>
      <c r="H261" s="41">
        <v>0</v>
      </c>
      <c r="I261" s="42">
        <f>ROUND(G261*H261,P4)</f>
        <v>0</v>
      </c>
      <c r="J261" s="36"/>
      <c r="O261" s="43">
        <f>I261*0.21</f>
        <v>0</v>
      </c>
      <c r="P261">
        <v>3</v>
      </c>
    </row>
    <row r="262" ht="30">
      <c r="A262" s="36" t="s">
        <v>51</v>
      </c>
      <c r="B262" s="44"/>
      <c r="C262" s="45"/>
      <c r="D262" s="45"/>
      <c r="E262" s="38" t="s">
        <v>383</v>
      </c>
      <c r="F262" s="45"/>
      <c r="G262" s="45"/>
      <c r="H262" s="45"/>
      <c r="I262" s="45"/>
      <c r="J262" s="46"/>
    </row>
    <row r="263" ht="75">
      <c r="A263" s="36" t="s">
        <v>55</v>
      </c>
      <c r="B263" s="44"/>
      <c r="C263" s="45"/>
      <c r="D263" s="45"/>
      <c r="E263" s="38" t="s">
        <v>384</v>
      </c>
      <c r="F263" s="45"/>
      <c r="G263" s="45"/>
      <c r="H263" s="45"/>
      <c r="I263" s="45"/>
      <c r="J263" s="46"/>
    </row>
    <row r="264" ht="30">
      <c r="A264" s="36" t="s">
        <v>46</v>
      </c>
      <c r="B264" s="36">
        <v>63</v>
      </c>
      <c r="C264" s="37" t="s">
        <v>385</v>
      </c>
      <c r="D264" s="36" t="s">
        <v>48</v>
      </c>
      <c r="E264" s="38" t="s">
        <v>386</v>
      </c>
      <c r="F264" s="39" t="s">
        <v>80</v>
      </c>
      <c r="G264" s="40">
        <v>6</v>
      </c>
      <c r="H264" s="41">
        <v>0</v>
      </c>
      <c r="I264" s="42">
        <f>ROUND(G264*H264,P4)</f>
        <v>0</v>
      </c>
      <c r="J264" s="36"/>
      <c r="O264" s="43">
        <f>I264*0.21</f>
        <v>0</v>
      </c>
      <c r="P264">
        <v>3</v>
      </c>
    </row>
    <row r="265">
      <c r="A265" s="36" t="s">
        <v>51</v>
      </c>
      <c r="B265" s="44"/>
      <c r="C265" s="45"/>
      <c r="D265" s="45"/>
      <c r="E265" s="48" t="s">
        <v>48</v>
      </c>
      <c r="F265" s="45"/>
      <c r="G265" s="45"/>
      <c r="H265" s="45"/>
      <c r="I265" s="45"/>
      <c r="J265" s="46"/>
    </row>
    <row r="266" ht="45">
      <c r="A266" s="36" t="s">
        <v>53</v>
      </c>
      <c r="B266" s="44"/>
      <c r="C266" s="45"/>
      <c r="D266" s="45"/>
      <c r="E266" s="47" t="s">
        <v>374</v>
      </c>
      <c r="F266" s="45"/>
      <c r="G266" s="45"/>
      <c r="H266" s="45"/>
      <c r="I266" s="45"/>
      <c r="J266" s="46"/>
    </row>
    <row r="267" ht="90">
      <c r="A267" s="36" t="s">
        <v>55</v>
      </c>
      <c r="B267" s="44"/>
      <c r="C267" s="45"/>
      <c r="D267" s="45"/>
      <c r="E267" s="38" t="s">
        <v>387</v>
      </c>
      <c r="F267" s="45"/>
      <c r="G267" s="45"/>
      <c r="H267" s="45"/>
      <c r="I267" s="45"/>
      <c r="J267" s="46"/>
    </row>
    <row r="268">
      <c r="A268" s="36" t="s">
        <v>46</v>
      </c>
      <c r="B268" s="36">
        <v>64</v>
      </c>
      <c r="C268" s="37" t="s">
        <v>388</v>
      </c>
      <c r="D268" s="36" t="s">
        <v>48</v>
      </c>
      <c r="E268" s="38" t="s">
        <v>389</v>
      </c>
      <c r="F268" s="39" t="s">
        <v>80</v>
      </c>
      <c r="G268" s="40">
        <v>2</v>
      </c>
      <c r="H268" s="41">
        <v>0</v>
      </c>
      <c r="I268" s="42">
        <f>ROUND(G268*H268,P4)</f>
        <v>0</v>
      </c>
      <c r="J268" s="36"/>
      <c r="O268" s="43">
        <f>I268*0.21</f>
        <v>0</v>
      </c>
      <c r="P268">
        <v>3</v>
      </c>
    </row>
    <row r="269">
      <c r="A269" s="36" t="s">
        <v>51</v>
      </c>
      <c r="B269" s="44"/>
      <c r="C269" s="45"/>
      <c r="D269" s="45"/>
      <c r="E269" s="38" t="s">
        <v>378</v>
      </c>
      <c r="F269" s="45"/>
      <c r="G269" s="45"/>
      <c r="H269" s="45"/>
      <c r="I269" s="45"/>
      <c r="J269" s="46"/>
    </row>
    <row r="270" ht="30">
      <c r="A270" s="36" t="s">
        <v>53</v>
      </c>
      <c r="B270" s="44"/>
      <c r="C270" s="45"/>
      <c r="D270" s="45"/>
      <c r="E270" s="47" t="s">
        <v>379</v>
      </c>
      <c r="F270" s="45"/>
      <c r="G270" s="45"/>
      <c r="H270" s="45"/>
      <c r="I270" s="45"/>
      <c r="J270" s="46"/>
    </row>
    <row r="271" ht="90">
      <c r="A271" s="36" t="s">
        <v>55</v>
      </c>
      <c r="B271" s="44"/>
      <c r="C271" s="45"/>
      <c r="D271" s="45"/>
      <c r="E271" s="38" t="s">
        <v>390</v>
      </c>
      <c r="F271" s="45"/>
      <c r="G271" s="45"/>
      <c r="H271" s="45"/>
      <c r="I271" s="45"/>
      <c r="J271" s="46"/>
    </row>
    <row r="272">
      <c r="A272" s="36" t="s">
        <v>46</v>
      </c>
      <c r="B272" s="36">
        <v>65</v>
      </c>
      <c r="C272" s="37" t="s">
        <v>391</v>
      </c>
      <c r="D272" s="36" t="s">
        <v>48</v>
      </c>
      <c r="E272" s="38" t="s">
        <v>392</v>
      </c>
      <c r="F272" s="39" t="s">
        <v>80</v>
      </c>
      <c r="G272" s="40">
        <v>1</v>
      </c>
      <c r="H272" s="41">
        <v>0</v>
      </c>
      <c r="I272" s="42">
        <f>ROUND(G272*H272,P4)</f>
        <v>0</v>
      </c>
      <c r="J272" s="36"/>
      <c r="O272" s="43">
        <f>I272*0.21</f>
        <v>0</v>
      </c>
      <c r="P272">
        <v>3</v>
      </c>
    </row>
    <row r="273" ht="30">
      <c r="A273" s="36" t="s">
        <v>51</v>
      </c>
      <c r="B273" s="44"/>
      <c r="C273" s="45"/>
      <c r="D273" s="45"/>
      <c r="E273" s="38" t="s">
        <v>383</v>
      </c>
      <c r="F273" s="45"/>
      <c r="G273" s="45"/>
      <c r="H273" s="45"/>
      <c r="I273" s="45"/>
      <c r="J273" s="46"/>
    </row>
    <row r="274" ht="75">
      <c r="A274" s="36" t="s">
        <v>55</v>
      </c>
      <c r="B274" s="44"/>
      <c r="C274" s="45"/>
      <c r="D274" s="45"/>
      <c r="E274" s="38" t="s">
        <v>384</v>
      </c>
      <c r="F274" s="45"/>
      <c r="G274" s="45"/>
      <c r="H274" s="45"/>
      <c r="I274" s="45"/>
      <c r="J274" s="46"/>
    </row>
    <row r="275" ht="30">
      <c r="A275" s="36" t="s">
        <v>46</v>
      </c>
      <c r="B275" s="36">
        <v>66</v>
      </c>
      <c r="C275" s="37" t="s">
        <v>393</v>
      </c>
      <c r="D275" s="36" t="s">
        <v>48</v>
      </c>
      <c r="E275" s="38" t="s">
        <v>394</v>
      </c>
      <c r="F275" s="39" t="s">
        <v>109</v>
      </c>
      <c r="G275" s="40">
        <v>151.25</v>
      </c>
      <c r="H275" s="41">
        <v>0</v>
      </c>
      <c r="I275" s="42">
        <f>ROUND(G275*H275,P4)</f>
        <v>0</v>
      </c>
      <c r="J275" s="36"/>
      <c r="O275" s="43">
        <f>I275*0.21</f>
        <v>0</v>
      </c>
      <c r="P275">
        <v>3</v>
      </c>
    </row>
    <row r="276">
      <c r="A276" s="36" t="s">
        <v>51</v>
      </c>
      <c r="B276" s="44"/>
      <c r="C276" s="45"/>
      <c r="D276" s="45"/>
      <c r="E276" s="48" t="s">
        <v>48</v>
      </c>
      <c r="F276" s="45"/>
      <c r="G276" s="45"/>
      <c r="H276" s="45"/>
      <c r="I276" s="45"/>
      <c r="J276" s="46"/>
    </row>
    <row r="277" ht="75">
      <c r="A277" s="36" t="s">
        <v>53</v>
      </c>
      <c r="B277" s="44"/>
      <c r="C277" s="45"/>
      <c r="D277" s="45"/>
      <c r="E277" s="47" t="s">
        <v>395</v>
      </c>
      <c r="F277" s="45"/>
      <c r="G277" s="45"/>
      <c r="H277" s="45"/>
      <c r="I277" s="45"/>
      <c r="J277" s="46"/>
    </row>
    <row r="278" ht="105">
      <c r="A278" s="36" t="s">
        <v>55</v>
      </c>
      <c r="B278" s="44"/>
      <c r="C278" s="45"/>
      <c r="D278" s="45"/>
      <c r="E278" s="38" t="s">
        <v>396</v>
      </c>
      <c r="F278" s="45"/>
      <c r="G278" s="45"/>
      <c r="H278" s="45"/>
      <c r="I278" s="45"/>
      <c r="J278" s="46"/>
    </row>
    <row r="279">
      <c r="A279" s="36" t="s">
        <v>46</v>
      </c>
      <c r="B279" s="36">
        <v>67</v>
      </c>
      <c r="C279" s="37" t="s">
        <v>397</v>
      </c>
      <c r="D279" s="36" t="s">
        <v>48</v>
      </c>
      <c r="E279" s="38" t="s">
        <v>398</v>
      </c>
      <c r="F279" s="39" t="s">
        <v>101</v>
      </c>
      <c r="G279" s="40">
        <v>4.8399999999999999</v>
      </c>
      <c r="H279" s="41">
        <v>0</v>
      </c>
      <c r="I279" s="42">
        <f>ROUND(G279*H279,P4)</f>
        <v>0</v>
      </c>
      <c r="J279" s="36"/>
      <c r="O279" s="43">
        <f>I279*0.21</f>
        <v>0</v>
      </c>
      <c r="P279">
        <v>3</v>
      </c>
    </row>
    <row r="280" ht="30">
      <c r="A280" s="36" t="s">
        <v>51</v>
      </c>
      <c r="B280" s="44"/>
      <c r="C280" s="45"/>
      <c r="D280" s="45"/>
      <c r="E280" s="38" t="s">
        <v>399</v>
      </c>
      <c r="F280" s="45"/>
      <c r="G280" s="45"/>
      <c r="H280" s="45"/>
      <c r="I280" s="45"/>
      <c r="J280" s="46"/>
    </row>
    <row r="281" ht="30">
      <c r="A281" s="36" t="s">
        <v>53</v>
      </c>
      <c r="B281" s="44"/>
      <c r="C281" s="45"/>
      <c r="D281" s="45"/>
      <c r="E281" s="47" t="s">
        <v>400</v>
      </c>
      <c r="F281" s="45"/>
      <c r="G281" s="45"/>
      <c r="H281" s="45"/>
      <c r="I281" s="45"/>
      <c r="J281" s="46"/>
    </row>
    <row r="282" ht="90">
      <c r="A282" s="36" t="s">
        <v>55</v>
      </c>
      <c r="B282" s="44"/>
      <c r="C282" s="45"/>
      <c r="D282" s="45"/>
      <c r="E282" s="38" t="s">
        <v>401</v>
      </c>
      <c r="F282" s="45"/>
      <c r="G282" s="45"/>
      <c r="H282" s="45"/>
      <c r="I282" s="45"/>
      <c r="J282" s="46"/>
    </row>
    <row r="283">
      <c r="A283" s="36" t="s">
        <v>46</v>
      </c>
      <c r="B283" s="36">
        <v>68</v>
      </c>
      <c r="C283" s="37" t="s">
        <v>402</v>
      </c>
      <c r="D283" s="36" t="s">
        <v>48</v>
      </c>
      <c r="E283" s="38" t="s">
        <v>403</v>
      </c>
      <c r="F283" s="39" t="s">
        <v>119</v>
      </c>
      <c r="G283" s="40">
        <v>171</v>
      </c>
      <c r="H283" s="41">
        <v>0</v>
      </c>
      <c r="I283" s="42">
        <f>ROUND(G283*H283,P4)</f>
        <v>0</v>
      </c>
      <c r="J283" s="36"/>
      <c r="O283" s="43">
        <f>I283*0.21</f>
        <v>0</v>
      </c>
      <c r="P283">
        <v>3</v>
      </c>
    </row>
    <row r="284" ht="30">
      <c r="A284" s="36" t="s">
        <v>51</v>
      </c>
      <c r="B284" s="44"/>
      <c r="C284" s="45"/>
      <c r="D284" s="45"/>
      <c r="E284" s="38" t="s">
        <v>404</v>
      </c>
      <c r="F284" s="45"/>
      <c r="G284" s="45"/>
      <c r="H284" s="45"/>
      <c r="I284" s="45"/>
      <c r="J284" s="46"/>
    </row>
    <row r="285" ht="30">
      <c r="A285" s="36" t="s">
        <v>53</v>
      </c>
      <c r="B285" s="44"/>
      <c r="C285" s="45"/>
      <c r="D285" s="45"/>
      <c r="E285" s="47" t="s">
        <v>405</v>
      </c>
      <c r="F285" s="45"/>
      <c r="G285" s="45"/>
      <c r="H285" s="45"/>
      <c r="I285" s="45"/>
      <c r="J285" s="46"/>
    </row>
    <row r="286" ht="90">
      <c r="A286" s="36" t="s">
        <v>55</v>
      </c>
      <c r="B286" s="44"/>
      <c r="C286" s="45"/>
      <c r="D286" s="45"/>
      <c r="E286" s="38" t="s">
        <v>406</v>
      </c>
      <c r="F286" s="45"/>
      <c r="G286" s="45"/>
      <c r="H286" s="45"/>
      <c r="I286" s="45"/>
      <c r="J286" s="46"/>
    </row>
    <row r="287" ht="30">
      <c r="A287" s="36" t="s">
        <v>46</v>
      </c>
      <c r="B287" s="36">
        <v>69</v>
      </c>
      <c r="C287" s="37" t="s">
        <v>407</v>
      </c>
      <c r="D287" s="36" t="s">
        <v>48</v>
      </c>
      <c r="E287" s="38" t="s">
        <v>408</v>
      </c>
      <c r="F287" s="39" t="s">
        <v>119</v>
      </c>
      <c r="G287" s="40">
        <v>13</v>
      </c>
      <c r="H287" s="41">
        <v>0</v>
      </c>
      <c r="I287" s="42">
        <f>ROUND(G287*H287,P4)</f>
        <v>0</v>
      </c>
      <c r="J287" s="36"/>
      <c r="O287" s="43">
        <f>I287*0.21</f>
        <v>0</v>
      </c>
      <c r="P287">
        <v>3</v>
      </c>
    </row>
    <row r="288" ht="30">
      <c r="A288" s="36" t="s">
        <v>51</v>
      </c>
      <c r="B288" s="44"/>
      <c r="C288" s="45"/>
      <c r="D288" s="45"/>
      <c r="E288" s="38" t="s">
        <v>409</v>
      </c>
      <c r="F288" s="45"/>
      <c r="G288" s="45"/>
      <c r="H288" s="45"/>
      <c r="I288" s="45"/>
      <c r="J288" s="46"/>
    </row>
    <row r="289" ht="30">
      <c r="A289" s="36" t="s">
        <v>53</v>
      </c>
      <c r="B289" s="44"/>
      <c r="C289" s="45"/>
      <c r="D289" s="45"/>
      <c r="E289" s="47" t="s">
        <v>410</v>
      </c>
      <c r="F289" s="45"/>
      <c r="G289" s="45"/>
      <c r="H289" s="45"/>
      <c r="I289" s="45"/>
      <c r="J289" s="46"/>
    </row>
    <row r="290" ht="90">
      <c r="A290" s="36" t="s">
        <v>55</v>
      </c>
      <c r="B290" s="44"/>
      <c r="C290" s="45"/>
      <c r="D290" s="45"/>
      <c r="E290" s="38" t="s">
        <v>406</v>
      </c>
      <c r="F290" s="45"/>
      <c r="G290" s="45"/>
      <c r="H290" s="45"/>
      <c r="I290" s="45"/>
      <c r="J290" s="46"/>
    </row>
    <row r="291" ht="30">
      <c r="A291" s="36" t="s">
        <v>46</v>
      </c>
      <c r="B291" s="36">
        <v>70</v>
      </c>
      <c r="C291" s="37" t="s">
        <v>411</v>
      </c>
      <c r="D291" s="36" t="s">
        <v>48</v>
      </c>
      <c r="E291" s="38" t="s">
        <v>412</v>
      </c>
      <c r="F291" s="39" t="s">
        <v>119</v>
      </c>
      <c r="G291" s="40">
        <v>849</v>
      </c>
      <c r="H291" s="41">
        <v>0</v>
      </c>
      <c r="I291" s="42">
        <f>ROUND(G291*H291,P4)</f>
        <v>0</v>
      </c>
      <c r="J291" s="36"/>
      <c r="O291" s="43">
        <f>I291*0.21</f>
        <v>0</v>
      </c>
      <c r="P291">
        <v>3</v>
      </c>
    </row>
    <row r="292" ht="60">
      <c r="A292" s="36" t="s">
        <v>51</v>
      </c>
      <c r="B292" s="44"/>
      <c r="C292" s="45"/>
      <c r="D292" s="45"/>
      <c r="E292" s="38" t="s">
        <v>413</v>
      </c>
      <c r="F292" s="45"/>
      <c r="G292" s="45"/>
      <c r="H292" s="45"/>
      <c r="I292" s="45"/>
      <c r="J292" s="46"/>
    </row>
    <row r="293" ht="60">
      <c r="A293" s="36" t="s">
        <v>53</v>
      </c>
      <c r="B293" s="44"/>
      <c r="C293" s="45"/>
      <c r="D293" s="45"/>
      <c r="E293" s="47" t="s">
        <v>414</v>
      </c>
      <c r="F293" s="45"/>
      <c r="G293" s="45"/>
      <c r="H293" s="45"/>
      <c r="I293" s="45"/>
      <c r="J293" s="46"/>
    </row>
    <row r="294" ht="90">
      <c r="A294" s="36" t="s">
        <v>55</v>
      </c>
      <c r="B294" s="44"/>
      <c r="C294" s="45"/>
      <c r="D294" s="45"/>
      <c r="E294" s="38" t="s">
        <v>406</v>
      </c>
      <c r="F294" s="45"/>
      <c r="G294" s="45"/>
      <c r="H294" s="45"/>
      <c r="I294" s="45"/>
      <c r="J294" s="46"/>
    </row>
    <row r="295">
      <c r="A295" s="36" t="s">
        <v>46</v>
      </c>
      <c r="B295" s="36">
        <v>71</v>
      </c>
      <c r="C295" s="37" t="s">
        <v>415</v>
      </c>
      <c r="D295" s="36" t="s">
        <v>48</v>
      </c>
      <c r="E295" s="38" t="s">
        <v>416</v>
      </c>
      <c r="F295" s="39" t="s">
        <v>119</v>
      </c>
      <c r="G295" s="40">
        <v>2.5</v>
      </c>
      <c r="H295" s="41">
        <v>0</v>
      </c>
      <c r="I295" s="42">
        <f>ROUND(G295*H295,P4)</f>
        <v>0</v>
      </c>
      <c r="J295" s="36"/>
      <c r="O295" s="43">
        <f>I295*0.21</f>
        <v>0</v>
      </c>
      <c r="P295">
        <v>3</v>
      </c>
    </row>
    <row r="296">
      <c r="A296" s="36" t="s">
        <v>51</v>
      </c>
      <c r="B296" s="44"/>
      <c r="C296" s="45"/>
      <c r="D296" s="45"/>
      <c r="E296" s="48" t="s">
        <v>48</v>
      </c>
      <c r="F296" s="45"/>
      <c r="G296" s="45"/>
      <c r="H296" s="45"/>
      <c r="I296" s="45"/>
      <c r="J296" s="46"/>
    </row>
    <row r="297" ht="30">
      <c r="A297" s="36" t="s">
        <v>53</v>
      </c>
      <c r="B297" s="44"/>
      <c r="C297" s="45"/>
      <c r="D297" s="45"/>
      <c r="E297" s="47" t="s">
        <v>417</v>
      </c>
      <c r="F297" s="45"/>
      <c r="G297" s="45"/>
      <c r="H297" s="45"/>
      <c r="I297" s="45"/>
      <c r="J297" s="46"/>
    </row>
    <row r="298" ht="90">
      <c r="A298" s="36" t="s">
        <v>55</v>
      </c>
      <c r="B298" s="44"/>
      <c r="C298" s="45"/>
      <c r="D298" s="45"/>
      <c r="E298" s="38" t="s">
        <v>418</v>
      </c>
      <c r="F298" s="45"/>
      <c r="G298" s="45"/>
      <c r="H298" s="45"/>
      <c r="I298" s="45"/>
      <c r="J298" s="46"/>
    </row>
    <row r="299">
      <c r="A299" s="36" t="s">
        <v>46</v>
      </c>
      <c r="B299" s="36">
        <v>72</v>
      </c>
      <c r="C299" s="37" t="s">
        <v>419</v>
      </c>
      <c r="D299" s="36" t="s">
        <v>48</v>
      </c>
      <c r="E299" s="38" t="s">
        <v>420</v>
      </c>
      <c r="F299" s="39" t="s">
        <v>101</v>
      </c>
      <c r="G299" s="40">
        <v>5.3550000000000004</v>
      </c>
      <c r="H299" s="41">
        <v>0</v>
      </c>
      <c r="I299" s="42">
        <f>ROUND(G299*H299,P4)</f>
        <v>0</v>
      </c>
      <c r="J299" s="36"/>
      <c r="O299" s="43">
        <f>I299*0.21</f>
        <v>0</v>
      </c>
      <c r="P299">
        <v>3</v>
      </c>
    </row>
    <row r="300">
      <c r="A300" s="36" t="s">
        <v>51</v>
      </c>
      <c r="B300" s="44"/>
      <c r="C300" s="45"/>
      <c r="D300" s="45"/>
      <c r="E300" s="38" t="s">
        <v>421</v>
      </c>
      <c r="F300" s="45"/>
      <c r="G300" s="45"/>
      <c r="H300" s="45"/>
      <c r="I300" s="45"/>
      <c r="J300" s="46"/>
    </row>
    <row r="301" ht="30">
      <c r="A301" s="36" t="s">
        <v>53</v>
      </c>
      <c r="B301" s="44"/>
      <c r="C301" s="45"/>
      <c r="D301" s="45"/>
      <c r="E301" s="47" t="s">
        <v>422</v>
      </c>
      <c r="F301" s="45"/>
      <c r="G301" s="45"/>
      <c r="H301" s="45"/>
      <c r="I301" s="45"/>
      <c r="J301" s="46"/>
    </row>
    <row r="302" ht="90">
      <c r="A302" s="36" t="s">
        <v>55</v>
      </c>
      <c r="B302" s="44"/>
      <c r="C302" s="45"/>
      <c r="D302" s="45"/>
      <c r="E302" s="38" t="s">
        <v>423</v>
      </c>
      <c r="F302" s="45"/>
      <c r="G302" s="45"/>
      <c r="H302" s="45"/>
      <c r="I302" s="45"/>
      <c r="J302" s="46"/>
    </row>
    <row r="303">
      <c r="A303" s="36" t="s">
        <v>46</v>
      </c>
      <c r="B303" s="36">
        <v>73</v>
      </c>
      <c r="C303" s="37" t="s">
        <v>424</v>
      </c>
      <c r="D303" s="36" t="s">
        <v>48</v>
      </c>
      <c r="E303" s="38" t="s">
        <v>425</v>
      </c>
      <c r="F303" s="39" t="s">
        <v>109</v>
      </c>
      <c r="G303" s="40">
        <v>36.350999999999999</v>
      </c>
      <c r="H303" s="41">
        <v>0</v>
      </c>
      <c r="I303" s="42">
        <f>ROUND(G303*H303,P4)</f>
        <v>0</v>
      </c>
      <c r="J303" s="36"/>
      <c r="O303" s="43">
        <f>I303*0.21</f>
        <v>0</v>
      </c>
      <c r="P303">
        <v>3</v>
      </c>
    </row>
    <row r="304">
      <c r="A304" s="36" t="s">
        <v>51</v>
      </c>
      <c r="B304" s="44"/>
      <c r="C304" s="45"/>
      <c r="D304" s="45"/>
      <c r="E304" s="38" t="s">
        <v>426</v>
      </c>
      <c r="F304" s="45"/>
      <c r="G304" s="45"/>
      <c r="H304" s="45"/>
      <c r="I304" s="45"/>
      <c r="J304" s="46"/>
    </row>
    <row r="305">
      <c r="A305" s="36" t="s">
        <v>53</v>
      </c>
      <c r="B305" s="44"/>
      <c r="C305" s="45"/>
      <c r="D305" s="45"/>
      <c r="E305" s="47" t="s">
        <v>427</v>
      </c>
      <c r="F305" s="45"/>
      <c r="G305" s="45"/>
      <c r="H305" s="45"/>
      <c r="I305" s="45"/>
      <c r="J305" s="46"/>
    </row>
    <row r="306" ht="30">
      <c r="A306" s="36" t="s">
        <v>55</v>
      </c>
      <c r="B306" s="44"/>
      <c r="C306" s="45"/>
      <c r="D306" s="45"/>
      <c r="E306" s="38" t="s">
        <v>428</v>
      </c>
      <c r="F306" s="45"/>
      <c r="G306" s="45"/>
      <c r="H306" s="45"/>
      <c r="I306" s="45"/>
      <c r="J306" s="46"/>
    </row>
    <row r="307">
      <c r="A307" s="36" t="s">
        <v>46</v>
      </c>
      <c r="B307" s="36">
        <v>74</v>
      </c>
      <c r="C307" s="37" t="s">
        <v>429</v>
      </c>
      <c r="D307" s="36" t="s">
        <v>48</v>
      </c>
      <c r="E307" s="38" t="s">
        <v>430</v>
      </c>
      <c r="F307" s="39" t="s">
        <v>119</v>
      </c>
      <c r="G307" s="40">
        <v>12.699999999999999</v>
      </c>
      <c r="H307" s="41">
        <v>0</v>
      </c>
      <c r="I307" s="42">
        <f>ROUND(G307*H307,P4)</f>
        <v>0</v>
      </c>
      <c r="J307" s="36"/>
      <c r="O307" s="43">
        <f>I307*0.21</f>
        <v>0</v>
      </c>
      <c r="P307">
        <v>3</v>
      </c>
    </row>
    <row r="308">
      <c r="A308" s="36" t="s">
        <v>51</v>
      </c>
      <c r="B308" s="44"/>
      <c r="C308" s="45"/>
      <c r="D308" s="45"/>
      <c r="E308" s="48" t="s">
        <v>48</v>
      </c>
      <c r="F308" s="45"/>
      <c r="G308" s="45"/>
      <c r="H308" s="45"/>
      <c r="I308" s="45"/>
      <c r="J308" s="46"/>
    </row>
    <row r="309" ht="30">
      <c r="A309" s="36" t="s">
        <v>53</v>
      </c>
      <c r="B309" s="44"/>
      <c r="C309" s="45"/>
      <c r="D309" s="45"/>
      <c r="E309" s="47" t="s">
        <v>120</v>
      </c>
      <c r="F309" s="45"/>
      <c r="G309" s="45"/>
      <c r="H309" s="45"/>
      <c r="I309" s="45"/>
      <c r="J309" s="46"/>
    </row>
    <row r="310" ht="90">
      <c r="A310" s="36" t="s">
        <v>55</v>
      </c>
      <c r="B310" s="44"/>
      <c r="C310" s="45"/>
      <c r="D310" s="45"/>
      <c r="E310" s="38" t="s">
        <v>431</v>
      </c>
      <c r="F310" s="45"/>
      <c r="G310" s="45"/>
      <c r="H310" s="45"/>
      <c r="I310" s="45"/>
      <c r="J310" s="46"/>
    </row>
    <row r="311" ht="30">
      <c r="A311" s="36" t="s">
        <v>46</v>
      </c>
      <c r="B311" s="36">
        <v>75</v>
      </c>
      <c r="C311" s="37" t="s">
        <v>432</v>
      </c>
      <c r="D311" s="36" t="s">
        <v>48</v>
      </c>
      <c r="E311" s="38" t="s">
        <v>433</v>
      </c>
      <c r="F311" s="39" t="s">
        <v>119</v>
      </c>
      <c r="G311" s="40">
        <v>181.75399999999999</v>
      </c>
      <c r="H311" s="41">
        <v>0</v>
      </c>
      <c r="I311" s="42">
        <f>ROUND(G311*H311,P4)</f>
        <v>0</v>
      </c>
      <c r="J311" s="36"/>
      <c r="O311" s="43">
        <f>I311*0.21</f>
        <v>0</v>
      </c>
      <c r="P311">
        <v>3</v>
      </c>
    </row>
    <row r="312" ht="30">
      <c r="A312" s="36" t="s">
        <v>51</v>
      </c>
      <c r="B312" s="44"/>
      <c r="C312" s="45"/>
      <c r="D312" s="45"/>
      <c r="E312" s="38" t="s">
        <v>434</v>
      </c>
      <c r="F312" s="45"/>
      <c r="G312" s="45"/>
      <c r="H312" s="45"/>
      <c r="I312" s="45"/>
      <c r="J312" s="46"/>
    </row>
    <row r="313">
      <c r="A313" s="36" t="s">
        <v>53</v>
      </c>
      <c r="B313" s="44"/>
      <c r="C313" s="45"/>
      <c r="D313" s="45"/>
      <c r="E313" s="47" t="s">
        <v>435</v>
      </c>
      <c r="F313" s="45"/>
      <c r="G313" s="45"/>
      <c r="H313" s="45"/>
      <c r="I313" s="45"/>
      <c r="J313" s="46"/>
    </row>
    <row r="314" ht="45">
      <c r="A314" s="36" t="s">
        <v>55</v>
      </c>
      <c r="B314" s="44"/>
      <c r="C314" s="45"/>
      <c r="D314" s="45"/>
      <c r="E314" s="38" t="s">
        <v>436</v>
      </c>
      <c r="F314" s="45"/>
      <c r="G314" s="45"/>
      <c r="H314" s="45"/>
      <c r="I314" s="45"/>
      <c r="J314" s="46"/>
    </row>
    <row r="315">
      <c r="A315" s="36" t="s">
        <v>46</v>
      </c>
      <c r="B315" s="36">
        <v>76</v>
      </c>
      <c r="C315" s="37" t="s">
        <v>437</v>
      </c>
      <c r="D315" s="36" t="s">
        <v>48</v>
      </c>
      <c r="E315" s="38" t="s">
        <v>438</v>
      </c>
      <c r="F315" s="39" t="s">
        <v>119</v>
      </c>
      <c r="G315" s="40">
        <v>181.75399999999999</v>
      </c>
      <c r="H315" s="41">
        <v>0</v>
      </c>
      <c r="I315" s="42">
        <f>ROUND(G315*H315,P4)</f>
        <v>0</v>
      </c>
      <c r="J315" s="36"/>
      <c r="O315" s="43">
        <f>I315*0.21</f>
        <v>0</v>
      </c>
      <c r="P315">
        <v>3</v>
      </c>
    </row>
    <row r="316">
      <c r="A316" s="36" t="s">
        <v>51</v>
      </c>
      <c r="B316" s="44"/>
      <c r="C316" s="45"/>
      <c r="D316" s="45"/>
      <c r="E316" s="38" t="s">
        <v>439</v>
      </c>
      <c r="F316" s="45"/>
      <c r="G316" s="45"/>
      <c r="H316" s="45"/>
      <c r="I316" s="45"/>
      <c r="J316" s="46"/>
    </row>
    <row r="317">
      <c r="A317" s="36" t="s">
        <v>53</v>
      </c>
      <c r="B317" s="44"/>
      <c r="C317" s="45"/>
      <c r="D317" s="45"/>
      <c r="E317" s="47" t="s">
        <v>435</v>
      </c>
      <c r="F317" s="45"/>
      <c r="G317" s="45"/>
      <c r="H317" s="45"/>
      <c r="I317" s="45"/>
      <c r="J317" s="46"/>
    </row>
    <row r="318" ht="90">
      <c r="A318" s="36" t="s">
        <v>55</v>
      </c>
      <c r="B318" s="44"/>
      <c r="C318" s="45"/>
      <c r="D318" s="45"/>
      <c r="E318" s="38" t="s">
        <v>440</v>
      </c>
      <c r="F318" s="45"/>
      <c r="G318" s="45"/>
      <c r="H318" s="45"/>
      <c r="I318" s="45"/>
      <c r="J318" s="46"/>
    </row>
    <row r="319" ht="30">
      <c r="A319" s="36" t="s">
        <v>46</v>
      </c>
      <c r="B319" s="36">
        <v>77</v>
      </c>
      <c r="C319" s="37" t="s">
        <v>441</v>
      </c>
      <c r="D319" s="36" t="s">
        <v>48</v>
      </c>
      <c r="E319" s="38" t="s">
        <v>442</v>
      </c>
      <c r="F319" s="39" t="s">
        <v>119</v>
      </c>
      <c r="G319" s="40">
        <v>3.5</v>
      </c>
      <c r="H319" s="41">
        <v>0</v>
      </c>
      <c r="I319" s="42">
        <f>ROUND(G319*H319,P4)</f>
        <v>0</v>
      </c>
      <c r="J319" s="36"/>
      <c r="O319" s="43">
        <f>I319*0.21</f>
        <v>0</v>
      </c>
      <c r="P319">
        <v>3</v>
      </c>
    </row>
    <row r="320">
      <c r="A320" s="36" t="s">
        <v>51</v>
      </c>
      <c r="B320" s="44"/>
      <c r="C320" s="45"/>
      <c r="D320" s="45"/>
      <c r="E320" s="38" t="s">
        <v>443</v>
      </c>
      <c r="F320" s="45"/>
      <c r="G320" s="45"/>
      <c r="H320" s="45"/>
      <c r="I320" s="45"/>
      <c r="J320" s="46"/>
    </row>
    <row r="321" ht="30">
      <c r="A321" s="36" t="s">
        <v>53</v>
      </c>
      <c r="B321" s="44"/>
      <c r="C321" s="45"/>
      <c r="D321" s="45"/>
      <c r="E321" s="47" t="s">
        <v>444</v>
      </c>
      <c r="F321" s="45"/>
      <c r="G321" s="45"/>
      <c r="H321" s="45"/>
      <c r="I321" s="45"/>
      <c r="J321" s="46"/>
    </row>
    <row r="322" ht="165">
      <c r="A322" s="36" t="s">
        <v>55</v>
      </c>
      <c r="B322" s="44"/>
      <c r="C322" s="45"/>
      <c r="D322" s="45"/>
      <c r="E322" s="38" t="s">
        <v>445</v>
      </c>
      <c r="F322" s="45"/>
      <c r="G322" s="45"/>
      <c r="H322" s="45"/>
      <c r="I322" s="45"/>
      <c r="J322" s="46"/>
    </row>
    <row r="323">
      <c r="A323" s="36" t="s">
        <v>46</v>
      </c>
      <c r="B323" s="36">
        <v>78</v>
      </c>
      <c r="C323" s="37" t="s">
        <v>446</v>
      </c>
      <c r="D323" s="36" t="s">
        <v>48</v>
      </c>
      <c r="E323" s="38" t="s">
        <v>447</v>
      </c>
      <c r="F323" s="39" t="s">
        <v>109</v>
      </c>
      <c r="G323" s="40">
        <v>966</v>
      </c>
      <c r="H323" s="41">
        <v>0</v>
      </c>
      <c r="I323" s="42">
        <f>ROUND(G323*H323,P4)</f>
        <v>0</v>
      </c>
      <c r="J323" s="36"/>
      <c r="O323" s="43">
        <f>I323*0.21</f>
        <v>0</v>
      </c>
      <c r="P323">
        <v>3</v>
      </c>
    </row>
    <row r="324">
      <c r="A324" s="36" t="s">
        <v>51</v>
      </c>
      <c r="B324" s="44"/>
      <c r="C324" s="45"/>
      <c r="D324" s="45"/>
      <c r="E324" s="48" t="s">
        <v>48</v>
      </c>
      <c r="F324" s="45"/>
      <c r="G324" s="45"/>
      <c r="H324" s="45"/>
      <c r="I324" s="45"/>
      <c r="J324" s="46"/>
    </row>
    <row r="325" ht="30">
      <c r="A325" s="36" t="s">
        <v>53</v>
      </c>
      <c r="B325" s="44"/>
      <c r="C325" s="45"/>
      <c r="D325" s="45"/>
      <c r="E325" s="47" t="s">
        <v>278</v>
      </c>
      <c r="F325" s="45"/>
      <c r="G325" s="45"/>
      <c r="H325" s="45"/>
      <c r="I325" s="45"/>
      <c r="J325" s="46"/>
    </row>
    <row r="326" ht="75">
      <c r="A326" s="36" t="s">
        <v>55</v>
      </c>
      <c r="B326" s="49"/>
      <c r="C326" s="50"/>
      <c r="D326" s="50"/>
      <c r="E326" s="38" t="s">
        <v>448</v>
      </c>
      <c r="F326" s="50"/>
      <c r="G326" s="50"/>
      <c r="H326" s="50"/>
      <c r="I326" s="50"/>
      <c r="J326" s="51"/>
    </row>
  </sheetData>
  <sheetProtection sheet="1" objects="1" scenarios="1" spinCount="100000" saltValue="nTZe0pItn2odX+dbN7U9IwQZhk73Xi1XO41/505gKxyjLaz4dcKwV+seDGYseEyyCYsMFpD0XY6zTvH8v2pXAw==" hashValue="YYfEMiw+6hIMc5yKAJam3uz9/BdOhsOln3LQQrgH43CqbQn74CDxmuKfPWlIV1bvJaceGC/ybjm7cBG+OAvTww==" algorithmName="SHA-512" password="CE4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25</v>
      </c>
      <c r="F2" s="16"/>
      <c r="G2" s="16"/>
      <c r="H2" s="16"/>
      <c r="I2" s="16"/>
      <c r="J2" s="18"/>
    </row>
    <row r="3" ht="30">
      <c r="A3" s="3" t="s">
        <v>26</v>
      </c>
      <c r="B3" s="19" t="s">
        <v>27</v>
      </c>
      <c r="C3" s="20" t="s">
        <v>28</v>
      </c>
      <c r="D3" s="21"/>
      <c r="E3" s="22" t="s">
        <v>29</v>
      </c>
      <c r="F3" s="16"/>
      <c r="G3" s="16"/>
      <c r="H3" s="23" t="s">
        <v>15</v>
      </c>
      <c r="I3" s="24">
        <f>SUMIFS(I8:I71,A8:A71,"SD")</f>
        <v>0</v>
      </c>
      <c r="J3" s="18"/>
      <c r="O3">
        <v>0</v>
      </c>
      <c r="P3">
        <v>2</v>
      </c>
    </row>
    <row r="4">
      <c r="A4" s="3" t="s">
        <v>30</v>
      </c>
      <c r="B4" s="19" t="s">
        <v>31</v>
      </c>
      <c r="C4" s="20" t="s">
        <v>15</v>
      </c>
      <c r="D4" s="21"/>
      <c r="E4" s="22" t="s">
        <v>16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32</v>
      </c>
      <c r="B5" s="26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7" t="s">
        <v>40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41</v>
      </c>
      <c r="I6" s="7" t="s">
        <v>42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43</v>
      </c>
      <c r="B8" s="31"/>
      <c r="C8" s="32" t="s">
        <v>44</v>
      </c>
      <c r="D8" s="33"/>
      <c r="E8" s="30" t="s">
        <v>45</v>
      </c>
      <c r="F8" s="33"/>
      <c r="G8" s="33"/>
      <c r="H8" s="33"/>
      <c r="I8" s="34">
        <f>SUMIFS(I9:I12,A9:A12,"P")</f>
        <v>0</v>
      </c>
      <c r="J8" s="35"/>
    </row>
    <row r="9">
      <c r="A9" s="36" t="s">
        <v>46</v>
      </c>
      <c r="B9" s="36">
        <v>1</v>
      </c>
      <c r="C9" s="37" t="s">
        <v>88</v>
      </c>
      <c r="D9" s="36" t="s">
        <v>48</v>
      </c>
      <c r="E9" s="38" t="s">
        <v>89</v>
      </c>
      <c r="F9" s="39" t="s">
        <v>90</v>
      </c>
      <c r="G9" s="40">
        <v>443.5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>
      <c r="A10" s="36" t="s">
        <v>51</v>
      </c>
      <c r="B10" s="44"/>
      <c r="C10" s="45"/>
      <c r="D10" s="45"/>
      <c r="E10" s="38" t="s">
        <v>91</v>
      </c>
      <c r="F10" s="45"/>
      <c r="G10" s="45"/>
      <c r="H10" s="45"/>
      <c r="I10" s="45"/>
      <c r="J10" s="46"/>
    </row>
    <row r="11" ht="45">
      <c r="A11" s="36" t="s">
        <v>53</v>
      </c>
      <c r="B11" s="44"/>
      <c r="C11" s="45"/>
      <c r="D11" s="45"/>
      <c r="E11" s="47" t="s">
        <v>449</v>
      </c>
      <c r="F11" s="45"/>
      <c r="G11" s="45"/>
      <c r="H11" s="45"/>
      <c r="I11" s="45"/>
      <c r="J11" s="46"/>
    </row>
    <row r="12" ht="75">
      <c r="A12" s="36" t="s">
        <v>55</v>
      </c>
      <c r="B12" s="44"/>
      <c r="C12" s="45"/>
      <c r="D12" s="45"/>
      <c r="E12" s="38" t="s">
        <v>93</v>
      </c>
      <c r="F12" s="45"/>
      <c r="G12" s="45"/>
      <c r="H12" s="45"/>
      <c r="I12" s="45"/>
      <c r="J12" s="46"/>
    </row>
    <row r="13">
      <c r="A13" s="30" t="s">
        <v>43</v>
      </c>
      <c r="B13" s="31"/>
      <c r="C13" s="32" t="s">
        <v>105</v>
      </c>
      <c r="D13" s="33"/>
      <c r="E13" s="30" t="s">
        <v>106</v>
      </c>
      <c r="F13" s="33"/>
      <c r="G13" s="33"/>
      <c r="H13" s="33"/>
      <c r="I13" s="34">
        <f>SUMIFS(I14:I21,A14:A21,"P")</f>
        <v>0</v>
      </c>
      <c r="J13" s="35"/>
    </row>
    <row r="14">
      <c r="A14" s="36" t="s">
        <v>46</v>
      </c>
      <c r="B14" s="36">
        <v>2</v>
      </c>
      <c r="C14" s="37" t="s">
        <v>127</v>
      </c>
      <c r="D14" s="36" t="s">
        <v>48</v>
      </c>
      <c r="E14" s="38" t="s">
        <v>128</v>
      </c>
      <c r="F14" s="39" t="s">
        <v>101</v>
      </c>
      <c r="G14" s="40">
        <v>194.75</v>
      </c>
      <c r="H14" s="41">
        <v>0</v>
      </c>
      <c r="I14" s="42">
        <f>ROUND(G14*H14,P4)</f>
        <v>0</v>
      </c>
      <c r="J14" s="36"/>
      <c r="O14" s="43">
        <f>I14*0.21</f>
        <v>0</v>
      </c>
      <c r="P14">
        <v>3</v>
      </c>
    </row>
    <row r="15" ht="45">
      <c r="A15" s="36" t="s">
        <v>51</v>
      </c>
      <c r="B15" s="44"/>
      <c r="C15" s="45"/>
      <c r="D15" s="45"/>
      <c r="E15" s="38" t="s">
        <v>114</v>
      </c>
      <c r="F15" s="45"/>
      <c r="G15" s="45"/>
      <c r="H15" s="45"/>
      <c r="I15" s="45"/>
      <c r="J15" s="46"/>
    </row>
    <row r="16" ht="45">
      <c r="A16" s="36" t="s">
        <v>53</v>
      </c>
      <c r="B16" s="44"/>
      <c r="C16" s="45"/>
      <c r="D16" s="45"/>
      <c r="E16" s="47" t="s">
        <v>450</v>
      </c>
      <c r="F16" s="45"/>
      <c r="G16" s="45"/>
      <c r="H16" s="45"/>
      <c r="I16" s="45"/>
      <c r="J16" s="46"/>
    </row>
    <row r="17" ht="409.5">
      <c r="A17" s="36" t="s">
        <v>55</v>
      </c>
      <c r="B17" s="44"/>
      <c r="C17" s="45"/>
      <c r="D17" s="45"/>
      <c r="E17" s="38" t="s">
        <v>130</v>
      </c>
      <c r="F17" s="45"/>
      <c r="G17" s="45"/>
      <c r="H17" s="45"/>
      <c r="I17" s="45"/>
      <c r="J17" s="46"/>
    </row>
    <row r="18">
      <c r="A18" s="36" t="s">
        <v>46</v>
      </c>
      <c r="B18" s="36">
        <v>3</v>
      </c>
      <c r="C18" s="37" t="s">
        <v>145</v>
      </c>
      <c r="D18" s="36" t="s">
        <v>48</v>
      </c>
      <c r="E18" s="38" t="s">
        <v>146</v>
      </c>
      <c r="F18" s="39" t="s">
        <v>101</v>
      </c>
      <c r="G18" s="40">
        <v>194.75</v>
      </c>
      <c r="H18" s="41">
        <v>0</v>
      </c>
      <c r="I18" s="42">
        <f>ROUND(G18*H18,P4)</f>
        <v>0</v>
      </c>
      <c r="J18" s="36"/>
      <c r="O18" s="43">
        <f>I18*0.21</f>
        <v>0</v>
      </c>
      <c r="P18">
        <v>3</v>
      </c>
    </row>
    <row r="19">
      <c r="A19" s="36" t="s">
        <v>51</v>
      </c>
      <c r="B19" s="44"/>
      <c r="C19" s="45"/>
      <c r="D19" s="45"/>
      <c r="E19" s="48" t="s">
        <v>48</v>
      </c>
      <c r="F19" s="45"/>
      <c r="G19" s="45"/>
      <c r="H19" s="45"/>
      <c r="I19" s="45"/>
      <c r="J19" s="46"/>
    </row>
    <row r="20">
      <c r="A20" s="36" t="s">
        <v>53</v>
      </c>
      <c r="B20" s="44"/>
      <c r="C20" s="45"/>
      <c r="D20" s="45"/>
      <c r="E20" s="47" t="s">
        <v>451</v>
      </c>
      <c r="F20" s="45"/>
      <c r="G20" s="45"/>
      <c r="H20" s="45"/>
      <c r="I20" s="45"/>
      <c r="J20" s="46"/>
    </row>
    <row r="21" ht="270">
      <c r="A21" s="36" t="s">
        <v>55</v>
      </c>
      <c r="B21" s="44"/>
      <c r="C21" s="45"/>
      <c r="D21" s="45"/>
      <c r="E21" s="38" t="s">
        <v>148</v>
      </c>
      <c r="F21" s="45"/>
      <c r="G21" s="45"/>
      <c r="H21" s="45"/>
      <c r="I21" s="45"/>
      <c r="J21" s="46"/>
    </row>
    <row r="22">
      <c r="A22" s="30" t="s">
        <v>43</v>
      </c>
      <c r="B22" s="31"/>
      <c r="C22" s="32" t="s">
        <v>179</v>
      </c>
      <c r="D22" s="33"/>
      <c r="E22" s="30" t="s">
        <v>180</v>
      </c>
      <c r="F22" s="33"/>
      <c r="G22" s="33"/>
      <c r="H22" s="33"/>
      <c r="I22" s="34">
        <f>SUMIFS(I23:I34,A23:A34,"P")</f>
        <v>0</v>
      </c>
      <c r="J22" s="35"/>
    </row>
    <row r="23">
      <c r="A23" s="36" t="s">
        <v>46</v>
      </c>
      <c r="B23" s="36">
        <v>4</v>
      </c>
      <c r="C23" s="37" t="s">
        <v>181</v>
      </c>
      <c r="D23" s="36" t="s">
        <v>48</v>
      </c>
      <c r="E23" s="38" t="s">
        <v>182</v>
      </c>
      <c r="F23" s="39" t="s">
        <v>109</v>
      </c>
      <c r="G23" s="40">
        <v>202.5</v>
      </c>
      <c r="H23" s="41">
        <v>0</v>
      </c>
      <c r="I23" s="42">
        <f>ROUND(G23*H23,P4)</f>
        <v>0</v>
      </c>
      <c r="J23" s="36"/>
      <c r="O23" s="43">
        <f>I23*0.21</f>
        <v>0</v>
      </c>
      <c r="P23">
        <v>3</v>
      </c>
    </row>
    <row r="24">
      <c r="A24" s="36" t="s">
        <v>51</v>
      </c>
      <c r="B24" s="44"/>
      <c r="C24" s="45"/>
      <c r="D24" s="45"/>
      <c r="E24" s="48" t="s">
        <v>48</v>
      </c>
      <c r="F24" s="45"/>
      <c r="G24" s="45"/>
      <c r="H24" s="45"/>
      <c r="I24" s="45"/>
      <c r="J24" s="46"/>
    </row>
    <row r="25">
      <c r="A25" s="36" t="s">
        <v>53</v>
      </c>
      <c r="B25" s="44"/>
      <c r="C25" s="45"/>
      <c r="D25" s="45"/>
      <c r="E25" s="47" t="s">
        <v>452</v>
      </c>
      <c r="F25" s="45"/>
      <c r="G25" s="45"/>
      <c r="H25" s="45"/>
      <c r="I25" s="45"/>
      <c r="J25" s="46"/>
    </row>
    <row r="26" ht="105">
      <c r="A26" s="36" t="s">
        <v>55</v>
      </c>
      <c r="B26" s="44"/>
      <c r="C26" s="45"/>
      <c r="D26" s="45"/>
      <c r="E26" s="38" t="s">
        <v>184</v>
      </c>
      <c r="F26" s="45"/>
      <c r="G26" s="45"/>
      <c r="H26" s="45"/>
      <c r="I26" s="45"/>
      <c r="J26" s="46"/>
    </row>
    <row r="27">
      <c r="A27" s="36" t="s">
        <v>46</v>
      </c>
      <c r="B27" s="36">
        <v>5</v>
      </c>
      <c r="C27" s="37" t="s">
        <v>185</v>
      </c>
      <c r="D27" s="36" t="s">
        <v>105</v>
      </c>
      <c r="E27" s="38" t="s">
        <v>186</v>
      </c>
      <c r="F27" s="39" t="s">
        <v>119</v>
      </c>
      <c r="G27" s="40">
        <v>135</v>
      </c>
      <c r="H27" s="41">
        <v>0</v>
      </c>
      <c r="I27" s="42">
        <f>ROUND(G27*H27,P4)</f>
        <v>0</v>
      </c>
      <c r="J27" s="36"/>
      <c r="O27" s="43">
        <f>I27*0.21</f>
        <v>0</v>
      </c>
      <c r="P27">
        <v>3</v>
      </c>
    </row>
    <row r="28" ht="30">
      <c r="A28" s="36" t="s">
        <v>51</v>
      </c>
      <c r="B28" s="44"/>
      <c r="C28" s="45"/>
      <c r="D28" s="45"/>
      <c r="E28" s="38" t="s">
        <v>453</v>
      </c>
      <c r="F28" s="45"/>
      <c r="G28" s="45"/>
      <c r="H28" s="45"/>
      <c r="I28" s="45"/>
      <c r="J28" s="46"/>
    </row>
    <row r="29">
      <c r="A29" s="36" t="s">
        <v>53</v>
      </c>
      <c r="B29" s="44"/>
      <c r="C29" s="45"/>
      <c r="D29" s="45"/>
      <c r="E29" s="47" t="s">
        <v>454</v>
      </c>
      <c r="F29" s="45"/>
      <c r="G29" s="45"/>
      <c r="H29" s="45"/>
      <c r="I29" s="45"/>
      <c r="J29" s="46"/>
    </row>
    <row r="30" ht="225">
      <c r="A30" s="36" t="s">
        <v>55</v>
      </c>
      <c r="B30" s="44"/>
      <c r="C30" s="45"/>
      <c r="D30" s="45"/>
      <c r="E30" s="38" t="s">
        <v>189</v>
      </c>
      <c r="F30" s="45"/>
      <c r="G30" s="45"/>
      <c r="H30" s="45"/>
      <c r="I30" s="45"/>
      <c r="J30" s="46"/>
    </row>
    <row r="31">
      <c r="A31" s="36" t="s">
        <v>46</v>
      </c>
      <c r="B31" s="36">
        <v>6</v>
      </c>
      <c r="C31" s="37" t="s">
        <v>199</v>
      </c>
      <c r="D31" s="36" t="s">
        <v>48</v>
      </c>
      <c r="E31" s="38" t="s">
        <v>200</v>
      </c>
      <c r="F31" s="39" t="s">
        <v>101</v>
      </c>
      <c r="G31" s="40">
        <v>123</v>
      </c>
      <c r="H31" s="41">
        <v>0</v>
      </c>
      <c r="I31" s="42">
        <f>ROUND(G31*H31,P4)</f>
        <v>0</v>
      </c>
      <c r="J31" s="36"/>
      <c r="O31" s="43">
        <f>I31*0.21</f>
        <v>0</v>
      </c>
      <c r="P31">
        <v>3</v>
      </c>
    </row>
    <row r="32">
      <c r="A32" s="36" t="s">
        <v>51</v>
      </c>
      <c r="B32" s="44"/>
      <c r="C32" s="45"/>
      <c r="D32" s="45"/>
      <c r="E32" s="38" t="s">
        <v>455</v>
      </c>
      <c r="F32" s="45"/>
      <c r="G32" s="45"/>
      <c r="H32" s="45"/>
      <c r="I32" s="45"/>
      <c r="J32" s="46"/>
    </row>
    <row r="33">
      <c r="A33" s="36" t="s">
        <v>53</v>
      </c>
      <c r="B33" s="44"/>
      <c r="C33" s="45"/>
      <c r="D33" s="45"/>
      <c r="E33" s="47" t="s">
        <v>456</v>
      </c>
      <c r="F33" s="45"/>
      <c r="G33" s="45"/>
      <c r="H33" s="45"/>
      <c r="I33" s="45"/>
      <c r="J33" s="46"/>
    </row>
    <row r="34" ht="105">
      <c r="A34" s="36" t="s">
        <v>55</v>
      </c>
      <c r="B34" s="44"/>
      <c r="C34" s="45"/>
      <c r="D34" s="45"/>
      <c r="E34" s="38" t="s">
        <v>241</v>
      </c>
      <c r="F34" s="45"/>
      <c r="G34" s="45"/>
      <c r="H34" s="45"/>
      <c r="I34" s="45"/>
      <c r="J34" s="46"/>
    </row>
    <row r="35">
      <c r="A35" s="30" t="s">
        <v>43</v>
      </c>
      <c r="B35" s="31"/>
      <c r="C35" s="32" t="s">
        <v>261</v>
      </c>
      <c r="D35" s="33"/>
      <c r="E35" s="30" t="s">
        <v>262</v>
      </c>
      <c r="F35" s="33"/>
      <c r="G35" s="33"/>
      <c r="H35" s="33"/>
      <c r="I35" s="34">
        <f>SUMIFS(I36:I59,A36:A59,"P")</f>
        <v>0</v>
      </c>
      <c r="J35" s="35"/>
    </row>
    <row r="36">
      <c r="A36" s="36" t="s">
        <v>46</v>
      </c>
      <c r="B36" s="36">
        <v>7</v>
      </c>
      <c r="C36" s="37" t="s">
        <v>457</v>
      </c>
      <c r="D36" s="36" t="s">
        <v>48</v>
      </c>
      <c r="E36" s="38" t="s">
        <v>458</v>
      </c>
      <c r="F36" s="39" t="s">
        <v>101</v>
      </c>
      <c r="G36" s="40">
        <v>30.75</v>
      </c>
      <c r="H36" s="41">
        <v>0</v>
      </c>
      <c r="I36" s="42">
        <f>ROUND(G36*H36,P4)</f>
        <v>0</v>
      </c>
      <c r="J36" s="36"/>
      <c r="O36" s="43">
        <f>I36*0.21</f>
        <v>0</v>
      </c>
      <c r="P36">
        <v>3</v>
      </c>
    </row>
    <row r="37">
      <c r="A37" s="36" t="s">
        <v>51</v>
      </c>
      <c r="B37" s="44"/>
      <c r="C37" s="45"/>
      <c r="D37" s="45"/>
      <c r="E37" s="38" t="s">
        <v>459</v>
      </c>
      <c r="F37" s="45"/>
      <c r="G37" s="45"/>
      <c r="H37" s="45"/>
      <c r="I37" s="45"/>
      <c r="J37" s="46"/>
    </row>
    <row r="38" ht="30">
      <c r="A38" s="36" t="s">
        <v>53</v>
      </c>
      <c r="B38" s="44"/>
      <c r="C38" s="45"/>
      <c r="D38" s="45"/>
      <c r="E38" s="47" t="s">
        <v>460</v>
      </c>
      <c r="F38" s="45"/>
      <c r="G38" s="45"/>
      <c r="H38" s="45"/>
      <c r="I38" s="45"/>
      <c r="J38" s="46"/>
    </row>
    <row r="39" ht="165">
      <c r="A39" s="36" t="s">
        <v>55</v>
      </c>
      <c r="B39" s="44"/>
      <c r="C39" s="45"/>
      <c r="D39" s="45"/>
      <c r="E39" s="38" t="s">
        <v>461</v>
      </c>
      <c r="F39" s="45"/>
      <c r="G39" s="45"/>
      <c r="H39" s="45"/>
      <c r="I39" s="45"/>
      <c r="J39" s="46"/>
    </row>
    <row r="40">
      <c r="A40" s="36" t="s">
        <v>46</v>
      </c>
      <c r="B40" s="36">
        <v>8</v>
      </c>
      <c r="C40" s="37" t="s">
        <v>263</v>
      </c>
      <c r="D40" s="36" t="s">
        <v>48</v>
      </c>
      <c r="E40" s="38" t="s">
        <v>264</v>
      </c>
      <c r="F40" s="39" t="s">
        <v>109</v>
      </c>
      <c r="G40" s="40">
        <v>205</v>
      </c>
      <c r="H40" s="41">
        <v>0</v>
      </c>
      <c r="I40" s="42">
        <f>ROUND(G40*H40,P4)</f>
        <v>0</v>
      </c>
      <c r="J40" s="36"/>
      <c r="O40" s="43">
        <f>I40*0.21</f>
        <v>0</v>
      </c>
      <c r="P40">
        <v>3</v>
      </c>
    </row>
    <row r="41">
      <c r="A41" s="36" t="s">
        <v>51</v>
      </c>
      <c r="B41" s="44"/>
      <c r="C41" s="45"/>
      <c r="D41" s="45"/>
      <c r="E41" s="38" t="s">
        <v>265</v>
      </c>
      <c r="F41" s="45"/>
      <c r="G41" s="45"/>
      <c r="H41" s="45"/>
      <c r="I41" s="45"/>
      <c r="J41" s="46"/>
    </row>
    <row r="42" ht="30">
      <c r="A42" s="36" t="s">
        <v>53</v>
      </c>
      <c r="B42" s="44"/>
      <c r="C42" s="45"/>
      <c r="D42" s="45"/>
      <c r="E42" s="47" t="s">
        <v>462</v>
      </c>
      <c r="F42" s="45"/>
      <c r="G42" s="45"/>
      <c r="H42" s="45"/>
      <c r="I42" s="45"/>
      <c r="J42" s="46"/>
    </row>
    <row r="43" ht="90">
      <c r="A43" s="36" t="s">
        <v>55</v>
      </c>
      <c r="B43" s="44"/>
      <c r="C43" s="45"/>
      <c r="D43" s="45"/>
      <c r="E43" s="38" t="s">
        <v>267</v>
      </c>
      <c r="F43" s="45"/>
      <c r="G43" s="45"/>
      <c r="H43" s="45"/>
      <c r="I43" s="45"/>
      <c r="J43" s="46"/>
    </row>
    <row r="44">
      <c r="A44" s="36" t="s">
        <v>46</v>
      </c>
      <c r="B44" s="36">
        <v>9</v>
      </c>
      <c r="C44" s="37" t="s">
        <v>271</v>
      </c>
      <c r="D44" s="36" t="s">
        <v>48</v>
      </c>
      <c r="E44" s="38" t="s">
        <v>272</v>
      </c>
      <c r="F44" s="39" t="s">
        <v>109</v>
      </c>
      <c r="G44" s="40">
        <v>410</v>
      </c>
      <c r="H44" s="41">
        <v>0</v>
      </c>
      <c r="I44" s="42">
        <f>ROUND(G44*H44,P4)</f>
        <v>0</v>
      </c>
      <c r="J44" s="36"/>
      <c r="O44" s="43">
        <f>I44*0.21</f>
        <v>0</v>
      </c>
      <c r="P44">
        <v>3</v>
      </c>
    </row>
    <row r="45">
      <c r="A45" s="36" t="s">
        <v>51</v>
      </c>
      <c r="B45" s="44"/>
      <c r="C45" s="45"/>
      <c r="D45" s="45"/>
      <c r="E45" s="38" t="s">
        <v>273</v>
      </c>
      <c r="F45" s="45"/>
      <c r="G45" s="45"/>
      <c r="H45" s="45"/>
      <c r="I45" s="45"/>
      <c r="J45" s="46"/>
    </row>
    <row r="46" ht="30">
      <c r="A46" s="36" t="s">
        <v>53</v>
      </c>
      <c r="B46" s="44"/>
      <c r="C46" s="45"/>
      <c r="D46" s="45"/>
      <c r="E46" s="47" t="s">
        <v>463</v>
      </c>
      <c r="F46" s="45"/>
      <c r="G46" s="45"/>
      <c r="H46" s="45"/>
      <c r="I46" s="45"/>
      <c r="J46" s="46"/>
    </row>
    <row r="47" ht="120">
      <c r="A47" s="36" t="s">
        <v>55</v>
      </c>
      <c r="B47" s="44"/>
      <c r="C47" s="45"/>
      <c r="D47" s="45"/>
      <c r="E47" s="38" t="s">
        <v>275</v>
      </c>
      <c r="F47" s="45"/>
      <c r="G47" s="45"/>
      <c r="H47" s="45"/>
      <c r="I47" s="45"/>
      <c r="J47" s="46"/>
    </row>
    <row r="48">
      <c r="A48" s="36" t="s">
        <v>46</v>
      </c>
      <c r="B48" s="36">
        <v>10</v>
      </c>
      <c r="C48" s="37" t="s">
        <v>280</v>
      </c>
      <c r="D48" s="36" t="s">
        <v>48</v>
      </c>
      <c r="E48" s="38" t="s">
        <v>281</v>
      </c>
      <c r="F48" s="39" t="s">
        <v>109</v>
      </c>
      <c r="G48" s="40">
        <v>205</v>
      </c>
      <c r="H48" s="41">
        <v>0</v>
      </c>
      <c r="I48" s="42">
        <f>ROUND(G48*H48,P4)</f>
        <v>0</v>
      </c>
      <c r="J48" s="36"/>
      <c r="O48" s="43">
        <f>I48*0.21</f>
        <v>0</v>
      </c>
      <c r="P48">
        <v>3</v>
      </c>
    </row>
    <row r="49">
      <c r="A49" s="36" t="s">
        <v>51</v>
      </c>
      <c r="B49" s="44"/>
      <c r="C49" s="45"/>
      <c r="D49" s="45"/>
      <c r="E49" s="38" t="s">
        <v>464</v>
      </c>
      <c r="F49" s="45"/>
      <c r="G49" s="45"/>
      <c r="H49" s="45"/>
      <c r="I49" s="45"/>
      <c r="J49" s="46"/>
    </row>
    <row r="50" ht="30">
      <c r="A50" s="36" t="s">
        <v>53</v>
      </c>
      <c r="B50" s="44"/>
      <c r="C50" s="45"/>
      <c r="D50" s="45"/>
      <c r="E50" s="47" t="s">
        <v>465</v>
      </c>
      <c r="F50" s="45"/>
      <c r="G50" s="45"/>
      <c r="H50" s="45"/>
      <c r="I50" s="45"/>
      <c r="J50" s="46"/>
    </row>
    <row r="51" ht="195">
      <c r="A51" s="36" t="s">
        <v>55</v>
      </c>
      <c r="B51" s="44"/>
      <c r="C51" s="45"/>
      <c r="D51" s="45"/>
      <c r="E51" s="38" t="s">
        <v>279</v>
      </c>
      <c r="F51" s="45"/>
      <c r="G51" s="45"/>
      <c r="H51" s="45"/>
      <c r="I51" s="45"/>
      <c r="J51" s="46"/>
    </row>
    <row r="52">
      <c r="A52" s="36" t="s">
        <v>46</v>
      </c>
      <c r="B52" s="36">
        <v>11</v>
      </c>
      <c r="C52" s="37" t="s">
        <v>466</v>
      </c>
      <c r="D52" s="36" t="s">
        <v>48</v>
      </c>
      <c r="E52" s="38" t="s">
        <v>467</v>
      </c>
      <c r="F52" s="39" t="s">
        <v>109</v>
      </c>
      <c r="G52" s="40">
        <v>205</v>
      </c>
      <c r="H52" s="41">
        <v>0</v>
      </c>
      <c r="I52" s="42">
        <f>ROUND(G52*H52,P4)</f>
        <v>0</v>
      </c>
      <c r="J52" s="36"/>
      <c r="O52" s="43">
        <f>I52*0.21</f>
        <v>0</v>
      </c>
      <c r="P52">
        <v>3</v>
      </c>
    </row>
    <row r="53">
      <c r="A53" s="36" t="s">
        <v>51</v>
      </c>
      <c r="B53" s="44"/>
      <c r="C53" s="45"/>
      <c r="D53" s="45"/>
      <c r="E53" s="38" t="s">
        <v>464</v>
      </c>
      <c r="F53" s="45"/>
      <c r="G53" s="45"/>
      <c r="H53" s="45"/>
      <c r="I53" s="45"/>
      <c r="J53" s="46"/>
    </row>
    <row r="54">
      <c r="A54" s="36" t="s">
        <v>53</v>
      </c>
      <c r="B54" s="44"/>
      <c r="C54" s="45"/>
      <c r="D54" s="45"/>
      <c r="E54" s="47" t="s">
        <v>468</v>
      </c>
      <c r="F54" s="45"/>
      <c r="G54" s="45"/>
      <c r="H54" s="45"/>
      <c r="I54" s="45"/>
      <c r="J54" s="46"/>
    </row>
    <row r="55" ht="195">
      <c r="A55" s="36" t="s">
        <v>55</v>
      </c>
      <c r="B55" s="44"/>
      <c r="C55" s="45"/>
      <c r="D55" s="45"/>
      <c r="E55" s="38" t="s">
        <v>279</v>
      </c>
      <c r="F55" s="45"/>
      <c r="G55" s="45"/>
      <c r="H55" s="45"/>
      <c r="I55" s="45"/>
      <c r="J55" s="46"/>
    </row>
    <row r="56">
      <c r="A56" s="36" t="s">
        <v>46</v>
      </c>
      <c r="B56" s="36">
        <v>12</v>
      </c>
      <c r="C56" s="37" t="s">
        <v>469</v>
      </c>
      <c r="D56" s="36" t="s">
        <v>48</v>
      </c>
      <c r="E56" s="38" t="s">
        <v>470</v>
      </c>
      <c r="F56" s="39" t="s">
        <v>109</v>
      </c>
      <c r="G56" s="40">
        <v>205</v>
      </c>
      <c r="H56" s="41">
        <v>0</v>
      </c>
      <c r="I56" s="42">
        <f>ROUND(G56*H56,P4)</f>
        <v>0</v>
      </c>
      <c r="J56" s="36"/>
      <c r="O56" s="43">
        <f>I56*0.21</f>
        <v>0</v>
      </c>
      <c r="P56">
        <v>3</v>
      </c>
    </row>
    <row r="57">
      <c r="A57" s="36" t="s">
        <v>51</v>
      </c>
      <c r="B57" s="44"/>
      <c r="C57" s="45"/>
      <c r="D57" s="45"/>
      <c r="E57" s="48" t="s">
        <v>48</v>
      </c>
      <c r="F57" s="45"/>
      <c r="G57" s="45"/>
      <c r="H57" s="45"/>
      <c r="I57" s="45"/>
      <c r="J57" s="46"/>
    </row>
    <row r="58" ht="30">
      <c r="A58" s="36" t="s">
        <v>53</v>
      </c>
      <c r="B58" s="44"/>
      <c r="C58" s="45"/>
      <c r="D58" s="45"/>
      <c r="E58" s="47" t="s">
        <v>465</v>
      </c>
      <c r="F58" s="45"/>
      <c r="G58" s="45"/>
      <c r="H58" s="45"/>
      <c r="I58" s="45"/>
      <c r="J58" s="46"/>
    </row>
    <row r="59" ht="195">
      <c r="A59" s="36" t="s">
        <v>55</v>
      </c>
      <c r="B59" s="44"/>
      <c r="C59" s="45"/>
      <c r="D59" s="45"/>
      <c r="E59" s="38" t="s">
        <v>279</v>
      </c>
      <c r="F59" s="45"/>
      <c r="G59" s="45"/>
      <c r="H59" s="45"/>
      <c r="I59" s="45"/>
      <c r="J59" s="46"/>
    </row>
    <row r="60">
      <c r="A60" s="30" t="s">
        <v>43</v>
      </c>
      <c r="B60" s="31"/>
      <c r="C60" s="32" t="s">
        <v>365</v>
      </c>
      <c r="D60" s="33"/>
      <c r="E60" s="30" t="s">
        <v>366</v>
      </c>
      <c r="F60" s="33"/>
      <c r="G60" s="33"/>
      <c r="H60" s="33"/>
      <c r="I60" s="34">
        <f>SUMIFS(I61:I71,A61:A71,"P")</f>
        <v>0</v>
      </c>
      <c r="J60" s="35"/>
    </row>
    <row r="61">
      <c r="A61" s="36" t="s">
        <v>46</v>
      </c>
      <c r="B61" s="36">
        <v>13</v>
      </c>
      <c r="C61" s="37" t="s">
        <v>471</v>
      </c>
      <c r="D61" s="36" t="s">
        <v>48</v>
      </c>
      <c r="E61" s="38" t="s">
        <v>472</v>
      </c>
      <c r="F61" s="39" t="s">
        <v>119</v>
      </c>
      <c r="G61" s="40">
        <v>54</v>
      </c>
      <c r="H61" s="41">
        <v>0</v>
      </c>
      <c r="I61" s="42">
        <f>ROUND(G61*H61,P4)</f>
        <v>0</v>
      </c>
      <c r="J61" s="36"/>
      <c r="O61" s="43">
        <f>I61*0.21</f>
        <v>0</v>
      </c>
      <c r="P61">
        <v>3</v>
      </c>
    </row>
    <row r="62" ht="30">
      <c r="A62" s="36" t="s">
        <v>51</v>
      </c>
      <c r="B62" s="44"/>
      <c r="C62" s="45"/>
      <c r="D62" s="45"/>
      <c r="E62" s="38" t="s">
        <v>473</v>
      </c>
      <c r="F62" s="45"/>
      <c r="G62" s="45"/>
      <c r="H62" s="45"/>
      <c r="I62" s="45"/>
      <c r="J62" s="46"/>
    </row>
    <row r="63" ht="30">
      <c r="A63" s="36" t="s">
        <v>53</v>
      </c>
      <c r="B63" s="44"/>
      <c r="C63" s="45"/>
      <c r="D63" s="45"/>
      <c r="E63" s="47" t="s">
        <v>474</v>
      </c>
      <c r="F63" s="45"/>
      <c r="G63" s="45"/>
      <c r="H63" s="45"/>
      <c r="I63" s="45"/>
      <c r="J63" s="46"/>
    </row>
    <row r="64" ht="90">
      <c r="A64" s="36" t="s">
        <v>55</v>
      </c>
      <c r="B64" s="44"/>
      <c r="C64" s="45"/>
      <c r="D64" s="45"/>
      <c r="E64" s="38" t="s">
        <v>406</v>
      </c>
      <c r="F64" s="45"/>
      <c r="G64" s="45"/>
      <c r="H64" s="45"/>
      <c r="I64" s="45"/>
      <c r="J64" s="46"/>
    </row>
    <row r="65">
      <c r="A65" s="36" t="s">
        <v>46</v>
      </c>
      <c r="B65" s="36">
        <v>14</v>
      </c>
      <c r="C65" s="37" t="s">
        <v>475</v>
      </c>
      <c r="D65" s="36" t="s">
        <v>48</v>
      </c>
      <c r="E65" s="38" t="s">
        <v>476</v>
      </c>
      <c r="F65" s="39" t="s">
        <v>80</v>
      </c>
      <c r="G65" s="40">
        <v>2</v>
      </c>
      <c r="H65" s="41">
        <v>0</v>
      </c>
      <c r="I65" s="42">
        <f>ROUND(G65*H65,P4)</f>
        <v>0</v>
      </c>
      <c r="J65" s="36"/>
      <c r="O65" s="43">
        <f>I65*0.21</f>
        <v>0</v>
      </c>
      <c r="P65">
        <v>3</v>
      </c>
    </row>
    <row r="66" ht="105">
      <c r="A66" s="36" t="s">
        <v>51</v>
      </c>
      <c r="B66" s="44"/>
      <c r="C66" s="45"/>
      <c r="D66" s="45"/>
      <c r="E66" s="38" t="s">
        <v>477</v>
      </c>
      <c r="F66" s="45"/>
      <c r="G66" s="45"/>
      <c r="H66" s="45"/>
      <c r="I66" s="45"/>
      <c r="J66" s="46"/>
    </row>
    <row r="67">
      <c r="A67" s="36" t="s">
        <v>53</v>
      </c>
      <c r="B67" s="44"/>
      <c r="C67" s="45"/>
      <c r="D67" s="45"/>
      <c r="E67" s="47" t="s">
        <v>82</v>
      </c>
      <c r="F67" s="45"/>
      <c r="G67" s="45"/>
      <c r="H67" s="45"/>
      <c r="I67" s="45"/>
      <c r="J67" s="46"/>
    </row>
    <row r="68" ht="135">
      <c r="A68" s="36" t="s">
        <v>55</v>
      </c>
      <c r="B68" s="44"/>
      <c r="C68" s="45"/>
      <c r="D68" s="45"/>
      <c r="E68" s="38" t="s">
        <v>478</v>
      </c>
      <c r="F68" s="45"/>
      <c r="G68" s="45"/>
      <c r="H68" s="45"/>
      <c r="I68" s="45"/>
      <c r="J68" s="46"/>
    </row>
    <row r="69">
      <c r="A69" s="36" t="s">
        <v>46</v>
      </c>
      <c r="B69" s="36">
        <v>15</v>
      </c>
      <c r="C69" s="37" t="s">
        <v>479</v>
      </c>
      <c r="D69" s="36" t="s">
        <v>48</v>
      </c>
      <c r="E69" s="38" t="s">
        <v>480</v>
      </c>
      <c r="F69" s="39" t="s">
        <v>80</v>
      </c>
      <c r="G69" s="40">
        <v>2</v>
      </c>
      <c r="H69" s="41">
        <v>0</v>
      </c>
      <c r="I69" s="42">
        <f>ROUND(G69*H69,P4)</f>
        <v>0</v>
      </c>
      <c r="J69" s="36"/>
      <c r="O69" s="43">
        <f>I69*0.21</f>
        <v>0</v>
      </c>
      <c r="P69">
        <v>3</v>
      </c>
    </row>
    <row r="70" ht="315">
      <c r="A70" s="36" t="s">
        <v>51</v>
      </c>
      <c r="B70" s="44"/>
      <c r="C70" s="45"/>
      <c r="D70" s="45"/>
      <c r="E70" s="38" t="s">
        <v>481</v>
      </c>
      <c r="F70" s="45"/>
      <c r="G70" s="45"/>
      <c r="H70" s="45"/>
      <c r="I70" s="45"/>
      <c r="J70" s="46"/>
    </row>
    <row r="71" ht="135">
      <c r="A71" s="36" t="s">
        <v>55</v>
      </c>
      <c r="B71" s="49"/>
      <c r="C71" s="50"/>
      <c r="D71" s="50"/>
      <c r="E71" s="38" t="s">
        <v>478</v>
      </c>
      <c r="F71" s="50"/>
      <c r="G71" s="50"/>
      <c r="H71" s="50"/>
      <c r="I71" s="50"/>
      <c r="J71" s="51"/>
    </row>
  </sheetData>
  <sheetProtection sheet="1" objects="1" scenarios="1" spinCount="100000" saltValue="kGSHhtve1xVv8UY8Y7hyTfYL5cFeyt5P5aLpDINiqH4NGT8K2/vwDMwF3OOke+WUrm5nFsGkooy6o8Hsvym41A==" hashValue="DvM9gSYtpIg6vGtmP+He9ayUZi59KGAh12/E2BaralkfanX/YTMhTEN2t1HhUajfruNbOeRaMiPAuFd2ek538A==" algorithmName="SHA-512" password="CE4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25</v>
      </c>
      <c r="F2" s="16"/>
      <c r="G2" s="16"/>
      <c r="H2" s="16"/>
      <c r="I2" s="16"/>
      <c r="J2" s="18"/>
    </row>
    <row r="3" ht="30">
      <c r="A3" s="3" t="s">
        <v>26</v>
      </c>
      <c r="B3" s="19" t="s">
        <v>27</v>
      </c>
      <c r="C3" s="20" t="s">
        <v>28</v>
      </c>
      <c r="D3" s="21"/>
      <c r="E3" s="22" t="s">
        <v>29</v>
      </c>
      <c r="F3" s="16"/>
      <c r="G3" s="16"/>
      <c r="H3" s="23" t="s">
        <v>17</v>
      </c>
      <c r="I3" s="24">
        <f>SUMIFS(I8:I138,A8:A138,"SD")</f>
        <v>0</v>
      </c>
      <c r="J3" s="18"/>
      <c r="O3">
        <v>0</v>
      </c>
      <c r="P3">
        <v>2</v>
      </c>
    </row>
    <row r="4">
      <c r="A4" s="3" t="s">
        <v>30</v>
      </c>
      <c r="B4" s="19" t="s">
        <v>31</v>
      </c>
      <c r="C4" s="20" t="s">
        <v>17</v>
      </c>
      <c r="D4" s="21"/>
      <c r="E4" s="22" t="s">
        <v>18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32</v>
      </c>
      <c r="B5" s="26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7" t="s">
        <v>40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41</v>
      </c>
      <c r="I6" s="7" t="s">
        <v>42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43</v>
      </c>
      <c r="B8" s="31"/>
      <c r="C8" s="32" t="s">
        <v>44</v>
      </c>
      <c r="D8" s="33"/>
      <c r="E8" s="30" t="s">
        <v>45</v>
      </c>
      <c r="F8" s="33"/>
      <c r="G8" s="33"/>
      <c r="H8" s="33"/>
      <c r="I8" s="34">
        <f>SUMIFS(I9:I12,A9:A12,"P")</f>
        <v>0</v>
      </c>
      <c r="J8" s="35"/>
    </row>
    <row r="9">
      <c r="A9" s="36" t="s">
        <v>46</v>
      </c>
      <c r="B9" s="36">
        <v>1</v>
      </c>
      <c r="C9" s="37" t="s">
        <v>88</v>
      </c>
      <c r="D9" s="36" t="s">
        <v>48</v>
      </c>
      <c r="E9" s="38" t="s">
        <v>89</v>
      </c>
      <c r="F9" s="39" t="s">
        <v>90</v>
      </c>
      <c r="G9" s="40">
        <v>225.61000000000001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>
      <c r="A10" s="36" t="s">
        <v>51</v>
      </c>
      <c r="B10" s="44"/>
      <c r="C10" s="45"/>
      <c r="D10" s="45"/>
      <c r="E10" s="38" t="s">
        <v>91</v>
      </c>
      <c r="F10" s="45"/>
      <c r="G10" s="45"/>
      <c r="H10" s="45"/>
      <c r="I10" s="45"/>
      <c r="J10" s="46"/>
    </row>
    <row r="11" ht="60">
      <c r="A11" s="36" t="s">
        <v>53</v>
      </c>
      <c r="B11" s="44"/>
      <c r="C11" s="45"/>
      <c r="D11" s="45"/>
      <c r="E11" s="47" t="s">
        <v>482</v>
      </c>
      <c r="F11" s="45"/>
      <c r="G11" s="45"/>
      <c r="H11" s="45"/>
      <c r="I11" s="45"/>
      <c r="J11" s="46"/>
    </row>
    <row r="12" ht="75">
      <c r="A12" s="36" t="s">
        <v>55</v>
      </c>
      <c r="B12" s="44"/>
      <c r="C12" s="45"/>
      <c r="D12" s="45"/>
      <c r="E12" s="38" t="s">
        <v>93</v>
      </c>
      <c r="F12" s="45"/>
      <c r="G12" s="45"/>
      <c r="H12" s="45"/>
      <c r="I12" s="45"/>
      <c r="J12" s="46"/>
    </row>
    <row r="13">
      <c r="A13" s="30" t="s">
        <v>43</v>
      </c>
      <c r="B13" s="31"/>
      <c r="C13" s="32" t="s">
        <v>105</v>
      </c>
      <c r="D13" s="33"/>
      <c r="E13" s="30" t="s">
        <v>106</v>
      </c>
      <c r="F13" s="33"/>
      <c r="G13" s="33"/>
      <c r="H13" s="33"/>
      <c r="I13" s="34">
        <f>SUMIFS(I14:I37,A14:A37,"P")</f>
        <v>0</v>
      </c>
      <c r="J13" s="35"/>
    </row>
    <row r="14">
      <c r="A14" s="36" t="s">
        <v>46</v>
      </c>
      <c r="B14" s="36">
        <v>2</v>
      </c>
      <c r="C14" s="37" t="s">
        <v>483</v>
      </c>
      <c r="D14" s="36" t="s">
        <v>48</v>
      </c>
      <c r="E14" s="38" t="s">
        <v>484</v>
      </c>
      <c r="F14" s="39" t="s">
        <v>101</v>
      </c>
      <c r="G14" s="40">
        <v>20</v>
      </c>
      <c r="H14" s="41">
        <v>0</v>
      </c>
      <c r="I14" s="42">
        <f>ROUND(G14*H14,P4)</f>
        <v>0</v>
      </c>
      <c r="J14" s="36"/>
      <c r="O14" s="43">
        <f>I14*0.21</f>
        <v>0</v>
      </c>
      <c r="P14">
        <v>3</v>
      </c>
    </row>
    <row r="15" ht="60">
      <c r="A15" s="36" t="s">
        <v>51</v>
      </c>
      <c r="B15" s="44"/>
      <c r="C15" s="45"/>
      <c r="D15" s="45"/>
      <c r="E15" s="38" t="s">
        <v>485</v>
      </c>
      <c r="F15" s="45"/>
      <c r="G15" s="45"/>
      <c r="H15" s="45"/>
      <c r="I15" s="45"/>
      <c r="J15" s="46"/>
    </row>
    <row r="16" ht="30">
      <c r="A16" s="36" t="s">
        <v>53</v>
      </c>
      <c r="B16" s="44"/>
      <c r="C16" s="45"/>
      <c r="D16" s="45"/>
      <c r="E16" s="47" t="s">
        <v>486</v>
      </c>
      <c r="F16" s="45"/>
      <c r="G16" s="45"/>
      <c r="H16" s="45"/>
      <c r="I16" s="45"/>
      <c r="J16" s="46"/>
    </row>
    <row r="17" ht="409.5">
      <c r="A17" s="36" t="s">
        <v>55</v>
      </c>
      <c r="B17" s="44"/>
      <c r="C17" s="45"/>
      <c r="D17" s="45"/>
      <c r="E17" s="38" t="s">
        <v>144</v>
      </c>
      <c r="F17" s="45"/>
      <c r="G17" s="45"/>
      <c r="H17" s="45"/>
      <c r="I17" s="45"/>
      <c r="J17" s="46"/>
    </row>
    <row r="18">
      <c r="A18" s="36" t="s">
        <v>46</v>
      </c>
      <c r="B18" s="36">
        <v>3</v>
      </c>
      <c r="C18" s="37" t="s">
        <v>140</v>
      </c>
      <c r="D18" s="36" t="s">
        <v>48</v>
      </c>
      <c r="E18" s="38" t="s">
        <v>141</v>
      </c>
      <c r="F18" s="39" t="s">
        <v>101</v>
      </c>
      <c r="G18" s="40">
        <v>221.90000000000001</v>
      </c>
      <c r="H18" s="41">
        <v>0</v>
      </c>
      <c r="I18" s="42">
        <f>ROUND(G18*H18,P4)</f>
        <v>0</v>
      </c>
      <c r="J18" s="36"/>
      <c r="O18" s="43">
        <f>I18*0.21</f>
        <v>0</v>
      </c>
      <c r="P18">
        <v>3</v>
      </c>
    </row>
    <row r="19" ht="60">
      <c r="A19" s="36" t="s">
        <v>51</v>
      </c>
      <c r="B19" s="44"/>
      <c r="C19" s="45"/>
      <c r="D19" s="45"/>
      <c r="E19" s="38" t="s">
        <v>487</v>
      </c>
      <c r="F19" s="45"/>
      <c r="G19" s="45"/>
      <c r="H19" s="45"/>
      <c r="I19" s="45"/>
      <c r="J19" s="46"/>
    </row>
    <row r="20" ht="30">
      <c r="A20" s="36" t="s">
        <v>53</v>
      </c>
      <c r="B20" s="44"/>
      <c r="C20" s="45"/>
      <c r="D20" s="45"/>
      <c r="E20" s="47" t="s">
        <v>488</v>
      </c>
      <c r="F20" s="45"/>
      <c r="G20" s="45"/>
      <c r="H20" s="45"/>
      <c r="I20" s="45"/>
      <c r="J20" s="46"/>
    </row>
    <row r="21" ht="409.5">
      <c r="A21" s="36" t="s">
        <v>55</v>
      </c>
      <c r="B21" s="44"/>
      <c r="C21" s="45"/>
      <c r="D21" s="45"/>
      <c r="E21" s="38" t="s">
        <v>144</v>
      </c>
      <c r="F21" s="45"/>
      <c r="G21" s="45"/>
      <c r="H21" s="45"/>
      <c r="I21" s="45"/>
      <c r="J21" s="46"/>
    </row>
    <row r="22">
      <c r="A22" s="36" t="s">
        <v>46</v>
      </c>
      <c r="B22" s="36">
        <v>4</v>
      </c>
      <c r="C22" s="37" t="s">
        <v>489</v>
      </c>
      <c r="D22" s="36" t="s">
        <v>48</v>
      </c>
      <c r="E22" s="38" t="s">
        <v>490</v>
      </c>
      <c r="F22" s="39" t="s">
        <v>101</v>
      </c>
      <c r="G22" s="40">
        <v>109.25</v>
      </c>
      <c r="H22" s="41">
        <v>0</v>
      </c>
      <c r="I22" s="42">
        <f>ROUND(G22*H22,P4)</f>
        <v>0</v>
      </c>
      <c r="J22" s="36"/>
      <c r="O22" s="43">
        <f>I22*0.21</f>
        <v>0</v>
      </c>
      <c r="P22">
        <v>3</v>
      </c>
    </row>
    <row r="23" ht="45">
      <c r="A23" s="36" t="s">
        <v>51</v>
      </c>
      <c r="B23" s="44"/>
      <c r="C23" s="45"/>
      <c r="D23" s="45"/>
      <c r="E23" s="38" t="s">
        <v>491</v>
      </c>
      <c r="F23" s="45"/>
      <c r="G23" s="45"/>
      <c r="H23" s="45"/>
      <c r="I23" s="45"/>
      <c r="J23" s="46"/>
    </row>
    <row r="24" ht="30">
      <c r="A24" s="36" t="s">
        <v>53</v>
      </c>
      <c r="B24" s="44"/>
      <c r="C24" s="45"/>
      <c r="D24" s="45"/>
      <c r="E24" s="47" t="s">
        <v>492</v>
      </c>
      <c r="F24" s="45"/>
      <c r="G24" s="45"/>
      <c r="H24" s="45"/>
      <c r="I24" s="45"/>
      <c r="J24" s="46"/>
    </row>
    <row r="25" ht="375">
      <c r="A25" s="36" t="s">
        <v>55</v>
      </c>
      <c r="B25" s="44"/>
      <c r="C25" s="45"/>
      <c r="D25" s="45"/>
      <c r="E25" s="38" t="s">
        <v>493</v>
      </c>
      <c r="F25" s="45"/>
      <c r="G25" s="45"/>
      <c r="H25" s="45"/>
      <c r="I25" s="45"/>
      <c r="J25" s="46"/>
    </row>
    <row r="26">
      <c r="A26" s="36" t="s">
        <v>46</v>
      </c>
      <c r="B26" s="36">
        <v>5</v>
      </c>
      <c r="C26" s="37" t="s">
        <v>145</v>
      </c>
      <c r="D26" s="36" t="s">
        <v>48</v>
      </c>
      <c r="E26" s="38" t="s">
        <v>146</v>
      </c>
      <c r="F26" s="39" t="s">
        <v>101</v>
      </c>
      <c r="G26" s="40">
        <v>112.80500000000001</v>
      </c>
      <c r="H26" s="41">
        <v>0</v>
      </c>
      <c r="I26" s="42">
        <f>ROUND(G26*H26,P4)</f>
        <v>0</v>
      </c>
      <c r="J26" s="36"/>
      <c r="O26" s="43">
        <f>I26*0.21</f>
        <v>0</v>
      </c>
      <c r="P26">
        <v>3</v>
      </c>
    </row>
    <row r="27">
      <c r="A27" s="36" t="s">
        <v>51</v>
      </c>
      <c r="B27" s="44"/>
      <c r="C27" s="45"/>
      <c r="D27" s="45"/>
      <c r="E27" s="48" t="s">
        <v>48</v>
      </c>
      <c r="F27" s="45"/>
      <c r="G27" s="45"/>
      <c r="H27" s="45"/>
      <c r="I27" s="45"/>
      <c r="J27" s="46"/>
    </row>
    <row r="28" ht="30">
      <c r="A28" s="36" t="s">
        <v>53</v>
      </c>
      <c r="B28" s="44"/>
      <c r="C28" s="45"/>
      <c r="D28" s="45"/>
      <c r="E28" s="47" t="s">
        <v>494</v>
      </c>
      <c r="F28" s="45"/>
      <c r="G28" s="45"/>
      <c r="H28" s="45"/>
      <c r="I28" s="45"/>
      <c r="J28" s="46"/>
    </row>
    <row r="29" ht="270">
      <c r="A29" s="36" t="s">
        <v>55</v>
      </c>
      <c r="B29" s="44"/>
      <c r="C29" s="45"/>
      <c r="D29" s="45"/>
      <c r="E29" s="38" t="s">
        <v>148</v>
      </c>
      <c r="F29" s="45"/>
      <c r="G29" s="45"/>
      <c r="H29" s="45"/>
      <c r="I29" s="45"/>
      <c r="J29" s="46"/>
    </row>
    <row r="30">
      <c r="A30" s="36" t="s">
        <v>46</v>
      </c>
      <c r="B30" s="36">
        <v>6</v>
      </c>
      <c r="C30" s="37" t="s">
        <v>149</v>
      </c>
      <c r="D30" s="36" t="s">
        <v>48</v>
      </c>
      <c r="E30" s="38" t="s">
        <v>150</v>
      </c>
      <c r="F30" s="39" t="s">
        <v>101</v>
      </c>
      <c r="G30" s="40">
        <v>49.5</v>
      </c>
      <c r="H30" s="41">
        <v>0</v>
      </c>
      <c r="I30" s="42">
        <f>ROUND(G30*H30,P4)</f>
        <v>0</v>
      </c>
      <c r="J30" s="36"/>
      <c r="O30" s="43">
        <f>I30*0.21</f>
        <v>0</v>
      </c>
      <c r="P30">
        <v>3</v>
      </c>
    </row>
    <row r="31" ht="45">
      <c r="A31" s="36" t="s">
        <v>51</v>
      </c>
      <c r="B31" s="44"/>
      <c r="C31" s="45"/>
      <c r="D31" s="45"/>
      <c r="E31" s="38" t="s">
        <v>495</v>
      </c>
      <c r="F31" s="45"/>
      <c r="G31" s="45"/>
      <c r="H31" s="45"/>
      <c r="I31" s="45"/>
      <c r="J31" s="46"/>
    </row>
    <row r="32" ht="30">
      <c r="A32" s="36" t="s">
        <v>53</v>
      </c>
      <c r="B32" s="44"/>
      <c r="C32" s="45"/>
      <c r="D32" s="45"/>
      <c r="E32" s="47" t="s">
        <v>496</v>
      </c>
      <c r="F32" s="45"/>
      <c r="G32" s="45"/>
      <c r="H32" s="45"/>
      <c r="I32" s="45"/>
      <c r="J32" s="46"/>
    </row>
    <row r="33" ht="405">
      <c r="A33" s="36" t="s">
        <v>55</v>
      </c>
      <c r="B33" s="44"/>
      <c r="C33" s="45"/>
      <c r="D33" s="45"/>
      <c r="E33" s="38" t="s">
        <v>153</v>
      </c>
      <c r="F33" s="45"/>
      <c r="G33" s="45"/>
      <c r="H33" s="45"/>
      <c r="I33" s="45"/>
      <c r="J33" s="46"/>
    </row>
    <row r="34">
      <c r="A34" s="36" t="s">
        <v>46</v>
      </c>
      <c r="B34" s="36">
        <v>7</v>
      </c>
      <c r="C34" s="37" t="s">
        <v>154</v>
      </c>
      <c r="D34" s="36" t="s">
        <v>48</v>
      </c>
      <c r="E34" s="38" t="s">
        <v>155</v>
      </c>
      <c r="F34" s="39" t="s">
        <v>101</v>
      </c>
      <c r="G34" s="40">
        <v>19.844999999999999</v>
      </c>
      <c r="H34" s="41">
        <v>0</v>
      </c>
      <c r="I34" s="42">
        <f>ROUND(G34*H34,P4)</f>
        <v>0</v>
      </c>
      <c r="J34" s="36"/>
      <c r="O34" s="43">
        <f>I34*0.21</f>
        <v>0</v>
      </c>
      <c r="P34">
        <v>3</v>
      </c>
    </row>
    <row r="35">
      <c r="A35" s="36" t="s">
        <v>51</v>
      </c>
      <c r="B35" s="44"/>
      <c r="C35" s="45"/>
      <c r="D35" s="45"/>
      <c r="E35" s="48" t="s">
        <v>48</v>
      </c>
      <c r="F35" s="45"/>
      <c r="G35" s="45"/>
      <c r="H35" s="45"/>
      <c r="I35" s="45"/>
      <c r="J35" s="46"/>
    </row>
    <row r="36" ht="45">
      <c r="A36" s="36" t="s">
        <v>53</v>
      </c>
      <c r="B36" s="44"/>
      <c r="C36" s="45"/>
      <c r="D36" s="45"/>
      <c r="E36" s="47" t="s">
        <v>497</v>
      </c>
      <c r="F36" s="45"/>
      <c r="G36" s="45"/>
      <c r="H36" s="45"/>
      <c r="I36" s="45"/>
      <c r="J36" s="46"/>
    </row>
    <row r="37" ht="330">
      <c r="A37" s="36" t="s">
        <v>55</v>
      </c>
      <c r="B37" s="44"/>
      <c r="C37" s="45"/>
      <c r="D37" s="45"/>
      <c r="E37" s="38" t="s">
        <v>157</v>
      </c>
      <c r="F37" s="45"/>
      <c r="G37" s="45"/>
      <c r="H37" s="45"/>
      <c r="I37" s="45"/>
      <c r="J37" s="46"/>
    </row>
    <row r="38">
      <c r="A38" s="30" t="s">
        <v>43</v>
      </c>
      <c r="B38" s="31"/>
      <c r="C38" s="32" t="s">
        <v>179</v>
      </c>
      <c r="D38" s="33"/>
      <c r="E38" s="30" t="s">
        <v>180</v>
      </c>
      <c r="F38" s="33"/>
      <c r="G38" s="33"/>
      <c r="H38" s="33"/>
      <c r="I38" s="34">
        <f>SUMIFS(I39:I42,A39:A42,"P")</f>
        <v>0</v>
      </c>
      <c r="J38" s="35"/>
    </row>
    <row r="39">
      <c r="A39" s="36" t="s">
        <v>46</v>
      </c>
      <c r="B39" s="36">
        <v>8</v>
      </c>
      <c r="C39" s="37" t="s">
        <v>498</v>
      </c>
      <c r="D39" s="36" t="s">
        <v>48</v>
      </c>
      <c r="E39" s="38" t="s">
        <v>499</v>
      </c>
      <c r="F39" s="39" t="s">
        <v>101</v>
      </c>
      <c r="G39" s="40">
        <v>20</v>
      </c>
      <c r="H39" s="41">
        <v>0</v>
      </c>
      <c r="I39" s="42">
        <f>ROUND(G39*H39,P4)</f>
        <v>0</v>
      </c>
      <c r="J39" s="36"/>
      <c r="O39" s="43">
        <f>I39*0.21</f>
        <v>0</v>
      </c>
      <c r="P39">
        <v>3</v>
      </c>
    </row>
    <row r="40">
      <c r="A40" s="36" t="s">
        <v>51</v>
      </c>
      <c r="B40" s="44"/>
      <c r="C40" s="45"/>
      <c r="D40" s="45"/>
      <c r="E40" s="38" t="s">
        <v>500</v>
      </c>
      <c r="F40" s="45"/>
      <c r="G40" s="45"/>
      <c r="H40" s="45"/>
      <c r="I40" s="45"/>
      <c r="J40" s="46"/>
    </row>
    <row r="41" ht="30">
      <c r="A41" s="36" t="s">
        <v>53</v>
      </c>
      <c r="B41" s="44"/>
      <c r="C41" s="45"/>
      <c r="D41" s="45"/>
      <c r="E41" s="47" t="s">
        <v>486</v>
      </c>
      <c r="F41" s="45"/>
      <c r="G41" s="45"/>
      <c r="H41" s="45"/>
      <c r="I41" s="45"/>
      <c r="J41" s="46"/>
    </row>
    <row r="42" ht="409.5">
      <c r="A42" s="36" t="s">
        <v>55</v>
      </c>
      <c r="B42" s="44"/>
      <c r="C42" s="45"/>
      <c r="D42" s="45"/>
      <c r="E42" s="38" t="s">
        <v>232</v>
      </c>
      <c r="F42" s="45"/>
      <c r="G42" s="45"/>
      <c r="H42" s="45"/>
      <c r="I42" s="45"/>
      <c r="J42" s="46"/>
    </row>
    <row r="43">
      <c r="A43" s="30" t="s">
        <v>43</v>
      </c>
      <c r="B43" s="31"/>
      <c r="C43" s="32" t="s">
        <v>221</v>
      </c>
      <c r="D43" s="33"/>
      <c r="E43" s="30" t="s">
        <v>222</v>
      </c>
      <c r="F43" s="33"/>
      <c r="G43" s="33"/>
      <c r="H43" s="33"/>
      <c r="I43" s="34">
        <f>SUMIFS(I44:I47,A44:A47,"P")</f>
        <v>0</v>
      </c>
      <c r="J43" s="35"/>
    </row>
    <row r="44">
      <c r="A44" s="36" t="s">
        <v>46</v>
      </c>
      <c r="B44" s="36">
        <v>9</v>
      </c>
      <c r="C44" s="37" t="s">
        <v>242</v>
      </c>
      <c r="D44" s="36" t="s">
        <v>48</v>
      </c>
      <c r="E44" s="38" t="s">
        <v>243</v>
      </c>
      <c r="F44" s="39" t="s">
        <v>101</v>
      </c>
      <c r="G44" s="40">
        <v>58.905000000000001</v>
      </c>
      <c r="H44" s="41">
        <v>0</v>
      </c>
      <c r="I44" s="42">
        <f>ROUND(G44*H44,P4)</f>
        <v>0</v>
      </c>
      <c r="J44" s="36"/>
      <c r="O44" s="43">
        <f>I44*0.21</f>
        <v>0</v>
      </c>
      <c r="P44">
        <v>3</v>
      </c>
    </row>
    <row r="45">
      <c r="A45" s="36" t="s">
        <v>51</v>
      </c>
      <c r="B45" s="44"/>
      <c r="C45" s="45"/>
      <c r="D45" s="45"/>
      <c r="E45" s="38" t="s">
        <v>501</v>
      </c>
      <c r="F45" s="45"/>
      <c r="G45" s="45"/>
      <c r="H45" s="45"/>
      <c r="I45" s="45"/>
      <c r="J45" s="46"/>
    </row>
    <row r="46" ht="30">
      <c r="A46" s="36" t="s">
        <v>53</v>
      </c>
      <c r="B46" s="44"/>
      <c r="C46" s="45"/>
      <c r="D46" s="45"/>
      <c r="E46" s="47" t="s">
        <v>502</v>
      </c>
      <c r="F46" s="45"/>
      <c r="G46" s="45"/>
      <c r="H46" s="45"/>
      <c r="I46" s="45"/>
      <c r="J46" s="46"/>
    </row>
    <row r="47" ht="105">
      <c r="A47" s="36" t="s">
        <v>55</v>
      </c>
      <c r="B47" s="44"/>
      <c r="C47" s="45"/>
      <c r="D47" s="45"/>
      <c r="E47" s="38" t="s">
        <v>241</v>
      </c>
      <c r="F47" s="45"/>
      <c r="G47" s="45"/>
      <c r="H47" s="45"/>
      <c r="I47" s="45"/>
      <c r="J47" s="46"/>
    </row>
    <row r="48">
      <c r="A48" s="30" t="s">
        <v>43</v>
      </c>
      <c r="B48" s="31"/>
      <c r="C48" s="32" t="s">
        <v>261</v>
      </c>
      <c r="D48" s="33"/>
      <c r="E48" s="30" t="s">
        <v>262</v>
      </c>
      <c r="F48" s="33"/>
      <c r="G48" s="33"/>
      <c r="H48" s="33"/>
      <c r="I48" s="34">
        <f>SUMIFS(I49:I52,A49:A52,"P")</f>
        <v>0</v>
      </c>
      <c r="J48" s="35"/>
    </row>
    <row r="49">
      <c r="A49" s="36" t="s">
        <v>46</v>
      </c>
      <c r="B49" s="36">
        <v>10</v>
      </c>
      <c r="C49" s="37" t="s">
        <v>503</v>
      </c>
      <c r="D49" s="36" t="s">
        <v>48</v>
      </c>
      <c r="E49" s="38" t="s">
        <v>504</v>
      </c>
      <c r="F49" s="39" t="s">
        <v>109</v>
      </c>
      <c r="G49" s="40">
        <v>80</v>
      </c>
      <c r="H49" s="41">
        <v>0</v>
      </c>
      <c r="I49" s="42">
        <f>ROUND(G49*H49,P4)</f>
        <v>0</v>
      </c>
      <c r="J49" s="36"/>
      <c r="O49" s="43">
        <f>I49*0.21</f>
        <v>0</v>
      </c>
      <c r="P49">
        <v>3</v>
      </c>
    </row>
    <row r="50" ht="30">
      <c r="A50" s="36" t="s">
        <v>51</v>
      </c>
      <c r="B50" s="44"/>
      <c r="C50" s="45"/>
      <c r="D50" s="45"/>
      <c r="E50" s="38" t="s">
        <v>505</v>
      </c>
      <c r="F50" s="45"/>
      <c r="G50" s="45"/>
      <c r="H50" s="45"/>
      <c r="I50" s="45"/>
      <c r="J50" s="46"/>
    </row>
    <row r="51">
      <c r="A51" s="36" t="s">
        <v>53</v>
      </c>
      <c r="B51" s="44"/>
      <c r="C51" s="45"/>
      <c r="D51" s="45"/>
      <c r="E51" s="47" t="s">
        <v>506</v>
      </c>
      <c r="F51" s="45"/>
      <c r="G51" s="45"/>
      <c r="H51" s="45"/>
      <c r="I51" s="45"/>
      <c r="J51" s="46"/>
    </row>
    <row r="52" ht="120">
      <c r="A52" s="36" t="s">
        <v>55</v>
      </c>
      <c r="B52" s="44"/>
      <c r="C52" s="45"/>
      <c r="D52" s="45"/>
      <c r="E52" s="38" t="s">
        <v>507</v>
      </c>
      <c r="F52" s="45"/>
      <c r="G52" s="45"/>
      <c r="H52" s="45"/>
      <c r="I52" s="45"/>
      <c r="J52" s="46"/>
    </row>
    <row r="53">
      <c r="A53" s="30" t="s">
        <v>43</v>
      </c>
      <c r="B53" s="31"/>
      <c r="C53" s="32" t="s">
        <v>304</v>
      </c>
      <c r="D53" s="33"/>
      <c r="E53" s="30" t="s">
        <v>305</v>
      </c>
      <c r="F53" s="33"/>
      <c r="G53" s="33"/>
      <c r="H53" s="33"/>
      <c r="I53" s="34">
        <f>SUMIFS(I54:I133,A54:A133,"P")</f>
        <v>0</v>
      </c>
      <c r="J53" s="35"/>
    </row>
    <row r="54">
      <c r="A54" s="36" t="s">
        <v>46</v>
      </c>
      <c r="B54" s="36">
        <v>11</v>
      </c>
      <c r="C54" s="37" t="s">
        <v>508</v>
      </c>
      <c r="D54" s="36" t="s">
        <v>48</v>
      </c>
      <c r="E54" s="38" t="s">
        <v>509</v>
      </c>
      <c r="F54" s="39" t="s">
        <v>119</v>
      </c>
      <c r="G54" s="40">
        <v>114</v>
      </c>
      <c r="H54" s="41">
        <v>0</v>
      </c>
      <c r="I54" s="42">
        <f>ROUND(G54*H54,P4)</f>
        <v>0</v>
      </c>
      <c r="J54" s="36"/>
      <c r="O54" s="43">
        <f>I54*0.21</f>
        <v>0</v>
      </c>
      <c r="P54">
        <v>3</v>
      </c>
    </row>
    <row r="55" ht="45">
      <c r="A55" s="36" t="s">
        <v>51</v>
      </c>
      <c r="B55" s="44"/>
      <c r="C55" s="45"/>
      <c r="D55" s="45"/>
      <c r="E55" s="38" t="s">
        <v>510</v>
      </c>
      <c r="F55" s="45"/>
      <c r="G55" s="45"/>
      <c r="H55" s="45"/>
      <c r="I55" s="45"/>
      <c r="J55" s="46"/>
    </row>
    <row r="56">
      <c r="A56" s="36" t="s">
        <v>53</v>
      </c>
      <c r="B56" s="44"/>
      <c r="C56" s="45"/>
      <c r="D56" s="45"/>
      <c r="E56" s="47" t="s">
        <v>511</v>
      </c>
      <c r="F56" s="45"/>
      <c r="G56" s="45"/>
      <c r="H56" s="45"/>
      <c r="I56" s="45"/>
      <c r="J56" s="46"/>
    </row>
    <row r="57" ht="90">
      <c r="A57" s="36" t="s">
        <v>55</v>
      </c>
      <c r="B57" s="44"/>
      <c r="C57" s="45"/>
      <c r="D57" s="45"/>
      <c r="E57" s="38" t="s">
        <v>512</v>
      </c>
      <c r="F57" s="45"/>
      <c r="G57" s="45"/>
      <c r="H57" s="45"/>
      <c r="I57" s="45"/>
      <c r="J57" s="46"/>
    </row>
    <row r="58">
      <c r="A58" s="36" t="s">
        <v>46</v>
      </c>
      <c r="B58" s="36">
        <v>12</v>
      </c>
      <c r="C58" s="37" t="s">
        <v>513</v>
      </c>
      <c r="D58" s="36" t="s">
        <v>48</v>
      </c>
      <c r="E58" s="38" t="s">
        <v>514</v>
      </c>
      <c r="F58" s="39" t="s">
        <v>119</v>
      </c>
      <c r="G58" s="40">
        <v>1268</v>
      </c>
      <c r="H58" s="41">
        <v>0</v>
      </c>
      <c r="I58" s="42">
        <f>ROUND(G58*H58,P4)</f>
        <v>0</v>
      </c>
      <c r="J58" s="36"/>
      <c r="O58" s="43">
        <f>I58*0.21</f>
        <v>0</v>
      </c>
      <c r="P58">
        <v>3</v>
      </c>
    </row>
    <row r="59" ht="45">
      <c r="A59" s="36" t="s">
        <v>51</v>
      </c>
      <c r="B59" s="44"/>
      <c r="C59" s="45"/>
      <c r="D59" s="45"/>
      <c r="E59" s="38" t="s">
        <v>515</v>
      </c>
      <c r="F59" s="45"/>
      <c r="G59" s="45"/>
      <c r="H59" s="45"/>
      <c r="I59" s="45"/>
      <c r="J59" s="46"/>
    </row>
    <row r="60" ht="30">
      <c r="A60" s="36" t="s">
        <v>53</v>
      </c>
      <c r="B60" s="44"/>
      <c r="C60" s="45"/>
      <c r="D60" s="45"/>
      <c r="E60" s="47" t="s">
        <v>516</v>
      </c>
      <c r="F60" s="45"/>
      <c r="G60" s="45"/>
      <c r="H60" s="45"/>
      <c r="I60" s="45"/>
      <c r="J60" s="46"/>
    </row>
    <row r="61" ht="120">
      <c r="A61" s="36" t="s">
        <v>55</v>
      </c>
      <c r="B61" s="44"/>
      <c r="C61" s="45"/>
      <c r="D61" s="45"/>
      <c r="E61" s="38" t="s">
        <v>517</v>
      </c>
      <c r="F61" s="45"/>
      <c r="G61" s="45"/>
      <c r="H61" s="45"/>
      <c r="I61" s="45"/>
      <c r="J61" s="46"/>
    </row>
    <row r="62">
      <c r="A62" s="36" t="s">
        <v>46</v>
      </c>
      <c r="B62" s="36">
        <v>13</v>
      </c>
      <c r="C62" s="37" t="s">
        <v>518</v>
      </c>
      <c r="D62" s="36" t="s">
        <v>48</v>
      </c>
      <c r="E62" s="38" t="s">
        <v>519</v>
      </c>
      <c r="F62" s="39" t="s">
        <v>80</v>
      </c>
      <c r="G62" s="40">
        <v>96</v>
      </c>
      <c r="H62" s="41">
        <v>0</v>
      </c>
      <c r="I62" s="42">
        <f>ROUND(G62*H62,P4)</f>
        <v>0</v>
      </c>
      <c r="J62" s="36"/>
      <c r="O62" s="43">
        <f>I62*0.21</f>
        <v>0</v>
      </c>
      <c r="P62">
        <v>3</v>
      </c>
    </row>
    <row r="63">
      <c r="A63" s="36" t="s">
        <v>51</v>
      </c>
      <c r="B63" s="44"/>
      <c r="C63" s="45"/>
      <c r="D63" s="45"/>
      <c r="E63" s="38" t="s">
        <v>520</v>
      </c>
      <c r="F63" s="45"/>
      <c r="G63" s="45"/>
      <c r="H63" s="45"/>
      <c r="I63" s="45"/>
      <c r="J63" s="46"/>
    </row>
    <row r="64" ht="30">
      <c r="A64" s="36" t="s">
        <v>53</v>
      </c>
      <c r="B64" s="44"/>
      <c r="C64" s="45"/>
      <c r="D64" s="45"/>
      <c r="E64" s="47" t="s">
        <v>521</v>
      </c>
      <c r="F64" s="45"/>
      <c r="G64" s="45"/>
      <c r="H64" s="45"/>
      <c r="I64" s="45"/>
      <c r="J64" s="46"/>
    </row>
    <row r="65" ht="90">
      <c r="A65" s="36" t="s">
        <v>55</v>
      </c>
      <c r="B65" s="44"/>
      <c r="C65" s="45"/>
      <c r="D65" s="45"/>
      <c r="E65" s="38" t="s">
        <v>522</v>
      </c>
      <c r="F65" s="45"/>
      <c r="G65" s="45"/>
      <c r="H65" s="45"/>
      <c r="I65" s="45"/>
      <c r="J65" s="46"/>
    </row>
    <row r="66">
      <c r="A66" s="36" t="s">
        <v>46</v>
      </c>
      <c r="B66" s="36">
        <v>14</v>
      </c>
      <c r="C66" s="37" t="s">
        <v>523</v>
      </c>
      <c r="D66" s="36" t="s">
        <v>48</v>
      </c>
      <c r="E66" s="38" t="s">
        <v>524</v>
      </c>
      <c r="F66" s="39" t="s">
        <v>119</v>
      </c>
      <c r="G66" s="40">
        <v>400</v>
      </c>
      <c r="H66" s="41">
        <v>0</v>
      </c>
      <c r="I66" s="42">
        <f>ROUND(G66*H66,P4)</f>
        <v>0</v>
      </c>
      <c r="J66" s="36"/>
      <c r="O66" s="43">
        <f>I66*0.21</f>
        <v>0</v>
      </c>
      <c r="P66">
        <v>3</v>
      </c>
    </row>
    <row r="67" ht="45">
      <c r="A67" s="36" t="s">
        <v>51</v>
      </c>
      <c r="B67" s="44"/>
      <c r="C67" s="45"/>
      <c r="D67" s="45"/>
      <c r="E67" s="38" t="s">
        <v>525</v>
      </c>
      <c r="F67" s="45"/>
      <c r="G67" s="45"/>
      <c r="H67" s="45"/>
      <c r="I67" s="45"/>
      <c r="J67" s="46"/>
    </row>
    <row r="68" ht="30">
      <c r="A68" s="36" t="s">
        <v>53</v>
      </c>
      <c r="B68" s="44"/>
      <c r="C68" s="45"/>
      <c r="D68" s="45"/>
      <c r="E68" s="47" t="s">
        <v>526</v>
      </c>
      <c r="F68" s="45"/>
      <c r="G68" s="45"/>
      <c r="H68" s="45"/>
      <c r="I68" s="45"/>
      <c r="J68" s="46"/>
    </row>
    <row r="69" ht="105">
      <c r="A69" s="36" t="s">
        <v>55</v>
      </c>
      <c r="B69" s="44"/>
      <c r="C69" s="45"/>
      <c r="D69" s="45"/>
      <c r="E69" s="38" t="s">
        <v>527</v>
      </c>
      <c r="F69" s="45"/>
      <c r="G69" s="45"/>
      <c r="H69" s="45"/>
      <c r="I69" s="45"/>
      <c r="J69" s="46"/>
    </row>
    <row r="70">
      <c r="A70" s="36" t="s">
        <v>46</v>
      </c>
      <c r="B70" s="36">
        <v>15</v>
      </c>
      <c r="C70" s="37" t="s">
        <v>528</v>
      </c>
      <c r="D70" s="36" t="s">
        <v>48</v>
      </c>
      <c r="E70" s="38" t="s">
        <v>529</v>
      </c>
      <c r="F70" s="39" t="s">
        <v>119</v>
      </c>
      <c r="G70" s="40">
        <v>1268</v>
      </c>
      <c r="H70" s="41">
        <v>0</v>
      </c>
      <c r="I70" s="42">
        <f>ROUND(G70*H70,P4)</f>
        <v>0</v>
      </c>
      <c r="J70" s="36"/>
      <c r="O70" s="43">
        <f>I70*0.21</f>
        <v>0</v>
      </c>
      <c r="P70">
        <v>3</v>
      </c>
    </row>
    <row r="71" ht="45">
      <c r="A71" s="36" t="s">
        <v>51</v>
      </c>
      <c r="B71" s="44"/>
      <c r="C71" s="45"/>
      <c r="D71" s="45"/>
      <c r="E71" s="38" t="s">
        <v>530</v>
      </c>
      <c r="F71" s="45"/>
      <c r="G71" s="45"/>
      <c r="H71" s="45"/>
      <c r="I71" s="45"/>
      <c r="J71" s="46"/>
    </row>
    <row r="72">
      <c r="A72" s="36" t="s">
        <v>53</v>
      </c>
      <c r="B72" s="44"/>
      <c r="C72" s="45"/>
      <c r="D72" s="45"/>
      <c r="E72" s="47" t="s">
        <v>531</v>
      </c>
      <c r="F72" s="45"/>
      <c r="G72" s="45"/>
      <c r="H72" s="45"/>
      <c r="I72" s="45"/>
      <c r="J72" s="46"/>
    </row>
    <row r="73" ht="105">
      <c r="A73" s="36" t="s">
        <v>55</v>
      </c>
      <c r="B73" s="44"/>
      <c r="C73" s="45"/>
      <c r="D73" s="45"/>
      <c r="E73" s="38" t="s">
        <v>527</v>
      </c>
      <c r="F73" s="45"/>
      <c r="G73" s="45"/>
      <c r="H73" s="45"/>
      <c r="I73" s="45"/>
      <c r="J73" s="46"/>
    </row>
    <row r="74" ht="30">
      <c r="A74" s="36" t="s">
        <v>46</v>
      </c>
      <c r="B74" s="36">
        <v>16</v>
      </c>
      <c r="C74" s="37" t="s">
        <v>532</v>
      </c>
      <c r="D74" s="36" t="s">
        <v>48</v>
      </c>
      <c r="E74" s="38" t="s">
        <v>533</v>
      </c>
      <c r="F74" s="39" t="s">
        <v>80</v>
      </c>
      <c r="G74" s="40">
        <v>240</v>
      </c>
      <c r="H74" s="41">
        <v>0</v>
      </c>
      <c r="I74" s="42">
        <f>ROUND(G74*H74,P4)</f>
        <v>0</v>
      </c>
      <c r="J74" s="36"/>
      <c r="O74" s="43">
        <f>I74*0.21</f>
        <v>0</v>
      </c>
      <c r="P74">
        <v>3</v>
      </c>
    </row>
    <row r="75">
      <c r="A75" s="36" t="s">
        <v>51</v>
      </c>
      <c r="B75" s="44"/>
      <c r="C75" s="45"/>
      <c r="D75" s="45"/>
      <c r="E75" s="38" t="s">
        <v>534</v>
      </c>
      <c r="F75" s="45"/>
      <c r="G75" s="45"/>
      <c r="H75" s="45"/>
      <c r="I75" s="45"/>
      <c r="J75" s="46"/>
    </row>
    <row r="76">
      <c r="A76" s="36" t="s">
        <v>53</v>
      </c>
      <c r="B76" s="44"/>
      <c r="C76" s="45"/>
      <c r="D76" s="45"/>
      <c r="E76" s="47" t="s">
        <v>535</v>
      </c>
      <c r="F76" s="45"/>
      <c r="G76" s="45"/>
      <c r="H76" s="45"/>
      <c r="I76" s="45"/>
      <c r="J76" s="46"/>
    </row>
    <row r="77" ht="120">
      <c r="A77" s="36" t="s">
        <v>55</v>
      </c>
      <c r="B77" s="44"/>
      <c r="C77" s="45"/>
      <c r="D77" s="45"/>
      <c r="E77" s="38" t="s">
        <v>536</v>
      </c>
      <c r="F77" s="45"/>
      <c r="G77" s="45"/>
      <c r="H77" s="45"/>
      <c r="I77" s="45"/>
      <c r="J77" s="46"/>
    </row>
    <row r="78" ht="30">
      <c r="A78" s="36" t="s">
        <v>46</v>
      </c>
      <c r="B78" s="36">
        <v>17</v>
      </c>
      <c r="C78" s="37" t="s">
        <v>537</v>
      </c>
      <c r="D78" s="36" t="s">
        <v>48</v>
      </c>
      <c r="E78" s="38" t="s">
        <v>538</v>
      </c>
      <c r="F78" s="39" t="s">
        <v>80</v>
      </c>
      <c r="G78" s="40">
        <v>336</v>
      </c>
      <c r="H78" s="41">
        <v>0</v>
      </c>
      <c r="I78" s="42">
        <f>ROUND(G78*H78,P4)</f>
        <v>0</v>
      </c>
      <c r="J78" s="36"/>
      <c r="O78" s="43">
        <f>I78*0.21</f>
        <v>0</v>
      </c>
      <c r="P78">
        <v>3</v>
      </c>
    </row>
    <row r="79">
      <c r="A79" s="36" t="s">
        <v>51</v>
      </c>
      <c r="B79" s="44"/>
      <c r="C79" s="45"/>
      <c r="D79" s="45"/>
      <c r="E79" s="38" t="s">
        <v>534</v>
      </c>
      <c r="F79" s="45"/>
      <c r="G79" s="45"/>
      <c r="H79" s="45"/>
      <c r="I79" s="45"/>
      <c r="J79" s="46"/>
    </row>
    <row r="80">
      <c r="A80" s="36" t="s">
        <v>53</v>
      </c>
      <c r="B80" s="44"/>
      <c r="C80" s="45"/>
      <c r="D80" s="45"/>
      <c r="E80" s="47" t="s">
        <v>539</v>
      </c>
      <c r="F80" s="45"/>
      <c r="G80" s="45"/>
      <c r="H80" s="45"/>
      <c r="I80" s="45"/>
      <c r="J80" s="46"/>
    </row>
    <row r="81" ht="120">
      <c r="A81" s="36" t="s">
        <v>55</v>
      </c>
      <c r="B81" s="44"/>
      <c r="C81" s="45"/>
      <c r="D81" s="45"/>
      <c r="E81" s="38" t="s">
        <v>536</v>
      </c>
      <c r="F81" s="45"/>
      <c r="G81" s="45"/>
      <c r="H81" s="45"/>
      <c r="I81" s="45"/>
      <c r="J81" s="46"/>
    </row>
    <row r="82" ht="30">
      <c r="A82" s="36" t="s">
        <v>46</v>
      </c>
      <c r="B82" s="36">
        <v>18</v>
      </c>
      <c r="C82" s="37" t="s">
        <v>540</v>
      </c>
      <c r="D82" s="36" t="s">
        <v>541</v>
      </c>
      <c r="E82" s="38" t="s">
        <v>542</v>
      </c>
      <c r="F82" s="39" t="s">
        <v>80</v>
      </c>
      <c r="G82" s="40">
        <v>1</v>
      </c>
      <c r="H82" s="41">
        <v>0</v>
      </c>
      <c r="I82" s="42">
        <f>ROUND(G82*H82,P4)</f>
        <v>0</v>
      </c>
      <c r="J82" s="36"/>
      <c r="O82" s="43">
        <f>I82*0.21</f>
        <v>0</v>
      </c>
      <c r="P82">
        <v>3</v>
      </c>
    </row>
    <row r="83" ht="30">
      <c r="A83" s="36" t="s">
        <v>51</v>
      </c>
      <c r="B83" s="44"/>
      <c r="C83" s="45"/>
      <c r="D83" s="45"/>
      <c r="E83" s="38" t="s">
        <v>543</v>
      </c>
      <c r="F83" s="45"/>
      <c r="G83" s="45"/>
      <c r="H83" s="45"/>
      <c r="I83" s="45"/>
      <c r="J83" s="46"/>
    </row>
    <row r="84">
      <c r="A84" s="36" t="s">
        <v>53</v>
      </c>
      <c r="B84" s="44"/>
      <c r="C84" s="45"/>
      <c r="D84" s="45"/>
      <c r="E84" s="47" t="s">
        <v>60</v>
      </c>
      <c r="F84" s="45"/>
      <c r="G84" s="45"/>
      <c r="H84" s="45"/>
      <c r="I84" s="45"/>
      <c r="J84" s="46"/>
    </row>
    <row r="85" ht="135">
      <c r="A85" s="36" t="s">
        <v>55</v>
      </c>
      <c r="B85" s="44"/>
      <c r="C85" s="45"/>
      <c r="D85" s="45"/>
      <c r="E85" s="38" t="s">
        <v>544</v>
      </c>
      <c r="F85" s="45"/>
      <c r="G85" s="45"/>
      <c r="H85" s="45"/>
      <c r="I85" s="45"/>
      <c r="J85" s="46"/>
    </row>
    <row r="86" ht="30">
      <c r="A86" s="36" t="s">
        <v>46</v>
      </c>
      <c r="B86" s="36">
        <v>19</v>
      </c>
      <c r="C86" s="37" t="s">
        <v>540</v>
      </c>
      <c r="D86" s="36" t="s">
        <v>545</v>
      </c>
      <c r="E86" s="38" t="s">
        <v>542</v>
      </c>
      <c r="F86" s="39" t="s">
        <v>80</v>
      </c>
      <c r="G86" s="40">
        <v>20</v>
      </c>
      <c r="H86" s="41">
        <v>0</v>
      </c>
      <c r="I86" s="42">
        <f>ROUND(G86*H86,P4)</f>
        <v>0</v>
      </c>
      <c r="J86" s="36"/>
      <c r="O86" s="43">
        <f>I86*0.21</f>
        <v>0</v>
      </c>
      <c r="P86">
        <v>3</v>
      </c>
    </row>
    <row r="87" ht="30">
      <c r="A87" s="36" t="s">
        <v>51</v>
      </c>
      <c r="B87" s="44"/>
      <c r="C87" s="45"/>
      <c r="D87" s="45"/>
      <c r="E87" s="38" t="s">
        <v>546</v>
      </c>
      <c r="F87" s="45"/>
      <c r="G87" s="45"/>
      <c r="H87" s="45"/>
      <c r="I87" s="45"/>
      <c r="J87" s="46"/>
    </row>
    <row r="88">
      <c r="A88" s="36" t="s">
        <v>53</v>
      </c>
      <c r="B88" s="44"/>
      <c r="C88" s="45"/>
      <c r="D88" s="45"/>
      <c r="E88" s="47" t="s">
        <v>547</v>
      </c>
      <c r="F88" s="45"/>
      <c r="G88" s="45"/>
      <c r="H88" s="45"/>
      <c r="I88" s="45"/>
      <c r="J88" s="46"/>
    </row>
    <row r="89" ht="135">
      <c r="A89" s="36" t="s">
        <v>55</v>
      </c>
      <c r="B89" s="44"/>
      <c r="C89" s="45"/>
      <c r="D89" s="45"/>
      <c r="E89" s="38" t="s">
        <v>544</v>
      </c>
      <c r="F89" s="45"/>
      <c r="G89" s="45"/>
      <c r="H89" s="45"/>
      <c r="I89" s="45"/>
      <c r="J89" s="46"/>
    </row>
    <row r="90" ht="30">
      <c r="A90" s="36" t="s">
        <v>46</v>
      </c>
      <c r="B90" s="36">
        <v>20</v>
      </c>
      <c r="C90" s="37" t="s">
        <v>540</v>
      </c>
      <c r="D90" s="36" t="s">
        <v>548</v>
      </c>
      <c r="E90" s="38" t="s">
        <v>542</v>
      </c>
      <c r="F90" s="39" t="s">
        <v>80</v>
      </c>
      <c r="G90" s="40">
        <v>11</v>
      </c>
      <c r="H90" s="41">
        <v>0</v>
      </c>
      <c r="I90" s="42">
        <f>ROUND(G90*H90,P4)</f>
        <v>0</v>
      </c>
      <c r="J90" s="36"/>
      <c r="O90" s="43">
        <f>I90*0.21</f>
        <v>0</v>
      </c>
      <c r="P90">
        <v>3</v>
      </c>
    </row>
    <row r="91" ht="30">
      <c r="A91" s="36" t="s">
        <v>51</v>
      </c>
      <c r="B91" s="44"/>
      <c r="C91" s="45"/>
      <c r="D91" s="45"/>
      <c r="E91" s="38" t="s">
        <v>549</v>
      </c>
      <c r="F91" s="45"/>
      <c r="G91" s="45"/>
      <c r="H91" s="45"/>
      <c r="I91" s="45"/>
      <c r="J91" s="46"/>
    </row>
    <row r="92">
      <c r="A92" s="36" t="s">
        <v>53</v>
      </c>
      <c r="B92" s="44"/>
      <c r="C92" s="45"/>
      <c r="D92" s="45"/>
      <c r="E92" s="47" t="s">
        <v>550</v>
      </c>
      <c r="F92" s="45"/>
      <c r="G92" s="45"/>
      <c r="H92" s="45"/>
      <c r="I92" s="45"/>
      <c r="J92" s="46"/>
    </row>
    <row r="93" ht="135">
      <c r="A93" s="36" t="s">
        <v>55</v>
      </c>
      <c r="B93" s="44"/>
      <c r="C93" s="45"/>
      <c r="D93" s="45"/>
      <c r="E93" s="38" t="s">
        <v>544</v>
      </c>
      <c r="F93" s="45"/>
      <c r="G93" s="45"/>
      <c r="H93" s="45"/>
      <c r="I93" s="45"/>
      <c r="J93" s="46"/>
    </row>
    <row r="94" ht="30">
      <c r="A94" s="36" t="s">
        <v>46</v>
      </c>
      <c r="B94" s="36">
        <v>21</v>
      </c>
      <c r="C94" s="37" t="s">
        <v>540</v>
      </c>
      <c r="D94" s="36" t="s">
        <v>551</v>
      </c>
      <c r="E94" s="38" t="s">
        <v>542</v>
      </c>
      <c r="F94" s="39" t="s">
        <v>80</v>
      </c>
      <c r="G94" s="40">
        <v>1</v>
      </c>
      <c r="H94" s="41">
        <v>0</v>
      </c>
      <c r="I94" s="42">
        <f>ROUND(G94*H94,P4)</f>
        <v>0</v>
      </c>
      <c r="J94" s="36"/>
      <c r="O94" s="43">
        <f>I94*0.21</f>
        <v>0</v>
      </c>
      <c r="P94">
        <v>3</v>
      </c>
    </row>
    <row r="95" ht="45">
      <c r="A95" s="36" t="s">
        <v>51</v>
      </c>
      <c r="B95" s="44"/>
      <c r="C95" s="45"/>
      <c r="D95" s="45"/>
      <c r="E95" s="38" t="s">
        <v>552</v>
      </c>
      <c r="F95" s="45"/>
      <c r="G95" s="45"/>
      <c r="H95" s="45"/>
      <c r="I95" s="45"/>
      <c r="J95" s="46"/>
    </row>
    <row r="96">
      <c r="A96" s="36" t="s">
        <v>53</v>
      </c>
      <c r="B96" s="44"/>
      <c r="C96" s="45"/>
      <c r="D96" s="45"/>
      <c r="E96" s="47" t="s">
        <v>60</v>
      </c>
      <c r="F96" s="45"/>
      <c r="G96" s="45"/>
      <c r="H96" s="45"/>
      <c r="I96" s="45"/>
      <c r="J96" s="46"/>
    </row>
    <row r="97" ht="135">
      <c r="A97" s="36" t="s">
        <v>55</v>
      </c>
      <c r="B97" s="44"/>
      <c r="C97" s="45"/>
      <c r="D97" s="45"/>
      <c r="E97" s="38" t="s">
        <v>544</v>
      </c>
      <c r="F97" s="45"/>
      <c r="G97" s="45"/>
      <c r="H97" s="45"/>
      <c r="I97" s="45"/>
      <c r="J97" s="46"/>
    </row>
    <row r="98" ht="30">
      <c r="A98" s="36" t="s">
        <v>46</v>
      </c>
      <c r="B98" s="36">
        <v>22</v>
      </c>
      <c r="C98" s="37" t="s">
        <v>540</v>
      </c>
      <c r="D98" s="36" t="s">
        <v>553</v>
      </c>
      <c r="E98" s="38" t="s">
        <v>542</v>
      </c>
      <c r="F98" s="39" t="s">
        <v>80</v>
      </c>
      <c r="G98" s="40">
        <v>4</v>
      </c>
      <c r="H98" s="41">
        <v>0</v>
      </c>
      <c r="I98" s="42">
        <f>ROUND(G98*H98,P4)</f>
        <v>0</v>
      </c>
      <c r="J98" s="36"/>
      <c r="O98" s="43">
        <f>I98*0.21</f>
        <v>0</v>
      </c>
      <c r="P98">
        <v>3</v>
      </c>
    </row>
    <row r="99" ht="30">
      <c r="A99" s="36" t="s">
        <v>51</v>
      </c>
      <c r="B99" s="44"/>
      <c r="C99" s="45"/>
      <c r="D99" s="45"/>
      <c r="E99" s="38" t="s">
        <v>554</v>
      </c>
      <c r="F99" s="45"/>
      <c r="G99" s="45"/>
      <c r="H99" s="45"/>
      <c r="I99" s="45"/>
      <c r="J99" s="46"/>
    </row>
    <row r="100">
      <c r="A100" s="36" t="s">
        <v>53</v>
      </c>
      <c r="B100" s="44"/>
      <c r="C100" s="45"/>
      <c r="D100" s="45"/>
      <c r="E100" s="47" t="s">
        <v>555</v>
      </c>
      <c r="F100" s="45"/>
      <c r="G100" s="45"/>
      <c r="H100" s="45"/>
      <c r="I100" s="45"/>
      <c r="J100" s="46"/>
    </row>
    <row r="101" ht="135">
      <c r="A101" s="36" t="s">
        <v>55</v>
      </c>
      <c r="B101" s="44"/>
      <c r="C101" s="45"/>
      <c r="D101" s="45"/>
      <c r="E101" s="38" t="s">
        <v>544</v>
      </c>
      <c r="F101" s="45"/>
      <c r="G101" s="45"/>
      <c r="H101" s="45"/>
      <c r="I101" s="45"/>
      <c r="J101" s="46"/>
    </row>
    <row r="102" ht="30">
      <c r="A102" s="36" t="s">
        <v>46</v>
      </c>
      <c r="B102" s="36">
        <v>23</v>
      </c>
      <c r="C102" s="37" t="s">
        <v>540</v>
      </c>
      <c r="D102" s="36" t="s">
        <v>556</v>
      </c>
      <c r="E102" s="38" t="s">
        <v>542</v>
      </c>
      <c r="F102" s="39" t="s">
        <v>80</v>
      </c>
      <c r="G102" s="40">
        <v>3</v>
      </c>
      <c r="H102" s="41">
        <v>0</v>
      </c>
      <c r="I102" s="42">
        <f>ROUND(G102*H102,P4)</f>
        <v>0</v>
      </c>
      <c r="J102" s="36"/>
      <c r="O102" s="43">
        <f>I102*0.21</f>
        <v>0</v>
      </c>
      <c r="P102">
        <v>3</v>
      </c>
    </row>
    <row r="103" ht="30">
      <c r="A103" s="36" t="s">
        <v>51</v>
      </c>
      <c r="B103" s="44"/>
      <c r="C103" s="45"/>
      <c r="D103" s="45"/>
      <c r="E103" s="38" t="s">
        <v>557</v>
      </c>
      <c r="F103" s="45"/>
      <c r="G103" s="45"/>
      <c r="H103" s="45"/>
      <c r="I103" s="45"/>
      <c r="J103" s="46"/>
    </row>
    <row r="104">
      <c r="A104" s="36" t="s">
        <v>53</v>
      </c>
      <c r="B104" s="44"/>
      <c r="C104" s="45"/>
      <c r="D104" s="45"/>
      <c r="E104" s="47" t="s">
        <v>558</v>
      </c>
      <c r="F104" s="45"/>
      <c r="G104" s="45"/>
      <c r="H104" s="45"/>
      <c r="I104" s="45"/>
      <c r="J104" s="46"/>
    </row>
    <row r="105" ht="135">
      <c r="A105" s="36" t="s">
        <v>55</v>
      </c>
      <c r="B105" s="44"/>
      <c r="C105" s="45"/>
      <c r="D105" s="45"/>
      <c r="E105" s="38" t="s">
        <v>544</v>
      </c>
      <c r="F105" s="45"/>
      <c r="G105" s="45"/>
      <c r="H105" s="45"/>
      <c r="I105" s="45"/>
      <c r="J105" s="46"/>
    </row>
    <row r="106" ht="30">
      <c r="A106" s="36" t="s">
        <v>46</v>
      </c>
      <c r="B106" s="36">
        <v>24</v>
      </c>
      <c r="C106" s="37" t="s">
        <v>559</v>
      </c>
      <c r="D106" s="36" t="s">
        <v>560</v>
      </c>
      <c r="E106" s="38" t="s">
        <v>561</v>
      </c>
      <c r="F106" s="39" t="s">
        <v>80</v>
      </c>
      <c r="G106" s="40">
        <v>15</v>
      </c>
      <c r="H106" s="41">
        <v>0</v>
      </c>
      <c r="I106" s="42">
        <f>ROUND(G106*H106,P4)</f>
        <v>0</v>
      </c>
      <c r="J106" s="36"/>
      <c r="O106" s="43">
        <f>I106*0.21</f>
        <v>0</v>
      </c>
      <c r="P106">
        <v>3</v>
      </c>
    </row>
    <row r="107" ht="30">
      <c r="A107" s="36" t="s">
        <v>51</v>
      </c>
      <c r="B107" s="44"/>
      <c r="C107" s="45"/>
      <c r="D107" s="45"/>
      <c r="E107" s="38" t="s">
        <v>562</v>
      </c>
      <c r="F107" s="45"/>
      <c r="G107" s="45"/>
      <c r="H107" s="45"/>
      <c r="I107" s="45"/>
      <c r="J107" s="46"/>
    </row>
    <row r="108" ht="30">
      <c r="A108" s="36" t="s">
        <v>53</v>
      </c>
      <c r="B108" s="44"/>
      <c r="C108" s="45"/>
      <c r="D108" s="45"/>
      <c r="E108" s="47" t="s">
        <v>563</v>
      </c>
      <c r="F108" s="45"/>
      <c r="G108" s="45"/>
      <c r="H108" s="45"/>
      <c r="I108" s="45"/>
      <c r="J108" s="46"/>
    </row>
    <row r="109" ht="120">
      <c r="A109" s="36" t="s">
        <v>55</v>
      </c>
      <c r="B109" s="44"/>
      <c r="C109" s="45"/>
      <c r="D109" s="45"/>
      <c r="E109" s="38" t="s">
        <v>564</v>
      </c>
      <c r="F109" s="45"/>
      <c r="G109" s="45"/>
      <c r="H109" s="45"/>
      <c r="I109" s="45"/>
      <c r="J109" s="46"/>
    </row>
    <row r="110" ht="30">
      <c r="A110" s="36" t="s">
        <v>46</v>
      </c>
      <c r="B110" s="36">
        <v>25</v>
      </c>
      <c r="C110" s="37" t="s">
        <v>559</v>
      </c>
      <c r="D110" s="36" t="s">
        <v>565</v>
      </c>
      <c r="E110" s="38" t="s">
        <v>561</v>
      </c>
      <c r="F110" s="39" t="s">
        <v>80</v>
      </c>
      <c r="G110" s="40">
        <v>1</v>
      </c>
      <c r="H110" s="41">
        <v>0</v>
      </c>
      <c r="I110" s="42">
        <f>ROUND(G110*H110,P4)</f>
        <v>0</v>
      </c>
      <c r="J110" s="36"/>
      <c r="O110" s="43">
        <f>I110*0.21</f>
        <v>0</v>
      </c>
      <c r="P110">
        <v>3</v>
      </c>
    </row>
    <row r="111" ht="30">
      <c r="A111" s="36" t="s">
        <v>51</v>
      </c>
      <c r="B111" s="44"/>
      <c r="C111" s="45"/>
      <c r="D111" s="45"/>
      <c r="E111" s="38" t="s">
        <v>566</v>
      </c>
      <c r="F111" s="45"/>
      <c r="G111" s="45"/>
      <c r="H111" s="45"/>
      <c r="I111" s="45"/>
      <c r="J111" s="46"/>
    </row>
    <row r="112" ht="30">
      <c r="A112" s="36" t="s">
        <v>53</v>
      </c>
      <c r="B112" s="44"/>
      <c r="C112" s="45"/>
      <c r="D112" s="45"/>
      <c r="E112" s="47" t="s">
        <v>567</v>
      </c>
      <c r="F112" s="45"/>
      <c r="G112" s="45"/>
      <c r="H112" s="45"/>
      <c r="I112" s="45"/>
      <c r="J112" s="46"/>
    </row>
    <row r="113" ht="120">
      <c r="A113" s="36" t="s">
        <v>55</v>
      </c>
      <c r="B113" s="44"/>
      <c r="C113" s="45"/>
      <c r="D113" s="45"/>
      <c r="E113" s="38" t="s">
        <v>564</v>
      </c>
      <c r="F113" s="45"/>
      <c r="G113" s="45"/>
      <c r="H113" s="45"/>
      <c r="I113" s="45"/>
      <c r="J113" s="46"/>
    </row>
    <row r="114" ht="30">
      <c r="A114" s="36" t="s">
        <v>46</v>
      </c>
      <c r="B114" s="36">
        <v>26</v>
      </c>
      <c r="C114" s="37" t="s">
        <v>568</v>
      </c>
      <c r="D114" s="36" t="s">
        <v>569</v>
      </c>
      <c r="E114" s="38" t="s">
        <v>570</v>
      </c>
      <c r="F114" s="39" t="s">
        <v>80</v>
      </c>
      <c r="G114" s="40">
        <v>4</v>
      </c>
      <c r="H114" s="41">
        <v>0</v>
      </c>
      <c r="I114" s="42">
        <f>ROUND(G114*H114,P4)</f>
        <v>0</v>
      </c>
      <c r="J114" s="36"/>
      <c r="O114" s="43">
        <f>I114*0.21</f>
        <v>0</v>
      </c>
      <c r="P114">
        <v>3</v>
      </c>
    </row>
    <row r="115">
      <c r="A115" s="36" t="s">
        <v>51</v>
      </c>
      <c r="B115" s="44"/>
      <c r="C115" s="45"/>
      <c r="D115" s="45"/>
      <c r="E115" s="38" t="s">
        <v>571</v>
      </c>
      <c r="F115" s="45"/>
      <c r="G115" s="45"/>
      <c r="H115" s="45"/>
      <c r="I115" s="45"/>
      <c r="J115" s="46"/>
    </row>
    <row r="116" ht="30">
      <c r="A116" s="36" t="s">
        <v>53</v>
      </c>
      <c r="B116" s="44"/>
      <c r="C116" s="45"/>
      <c r="D116" s="45"/>
      <c r="E116" s="47" t="s">
        <v>572</v>
      </c>
      <c r="F116" s="45"/>
      <c r="G116" s="45"/>
      <c r="H116" s="45"/>
      <c r="I116" s="45"/>
      <c r="J116" s="46"/>
    </row>
    <row r="117" ht="120">
      <c r="A117" s="36" t="s">
        <v>55</v>
      </c>
      <c r="B117" s="44"/>
      <c r="C117" s="45"/>
      <c r="D117" s="45"/>
      <c r="E117" s="38" t="s">
        <v>564</v>
      </c>
      <c r="F117" s="45"/>
      <c r="G117" s="45"/>
      <c r="H117" s="45"/>
      <c r="I117" s="45"/>
      <c r="J117" s="46"/>
    </row>
    <row r="118">
      <c r="A118" s="36" t="s">
        <v>46</v>
      </c>
      <c r="B118" s="36">
        <v>27</v>
      </c>
      <c r="C118" s="37" t="s">
        <v>573</v>
      </c>
      <c r="D118" s="36" t="s">
        <v>541</v>
      </c>
      <c r="E118" s="38" t="s">
        <v>574</v>
      </c>
      <c r="F118" s="39" t="s">
        <v>80</v>
      </c>
      <c r="G118" s="40">
        <v>21</v>
      </c>
      <c r="H118" s="41">
        <v>0</v>
      </c>
      <c r="I118" s="42">
        <f>ROUND(G118*H118,P4)</f>
        <v>0</v>
      </c>
      <c r="J118" s="36"/>
      <c r="O118" s="43">
        <f>I118*0.21</f>
        <v>0</v>
      </c>
      <c r="P118">
        <v>3</v>
      </c>
    </row>
    <row r="119">
      <c r="A119" s="36" t="s">
        <v>51</v>
      </c>
      <c r="B119" s="44"/>
      <c r="C119" s="45"/>
      <c r="D119" s="45"/>
      <c r="E119" s="38" t="s">
        <v>575</v>
      </c>
      <c r="F119" s="45"/>
      <c r="G119" s="45"/>
      <c r="H119" s="45"/>
      <c r="I119" s="45"/>
      <c r="J119" s="46"/>
    </row>
    <row r="120" ht="30">
      <c r="A120" s="36" t="s">
        <v>53</v>
      </c>
      <c r="B120" s="44"/>
      <c r="C120" s="45"/>
      <c r="D120" s="45"/>
      <c r="E120" s="47" t="s">
        <v>576</v>
      </c>
      <c r="F120" s="45"/>
      <c r="G120" s="45"/>
      <c r="H120" s="45"/>
      <c r="I120" s="45"/>
      <c r="J120" s="46"/>
    </row>
    <row r="121" ht="105">
      <c r="A121" s="36" t="s">
        <v>55</v>
      </c>
      <c r="B121" s="44"/>
      <c r="C121" s="45"/>
      <c r="D121" s="45"/>
      <c r="E121" s="38" t="s">
        <v>577</v>
      </c>
      <c r="F121" s="45"/>
      <c r="G121" s="45"/>
      <c r="H121" s="45"/>
      <c r="I121" s="45"/>
      <c r="J121" s="46"/>
    </row>
    <row r="122">
      <c r="A122" s="36" t="s">
        <v>46</v>
      </c>
      <c r="B122" s="36">
        <v>28</v>
      </c>
      <c r="C122" s="37" t="s">
        <v>578</v>
      </c>
      <c r="D122" s="36" t="s">
        <v>548</v>
      </c>
      <c r="E122" s="38" t="s">
        <v>579</v>
      </c>
      <c r="F122" s="39" t="s">
        <v>80</v>
      </c>
      <c r="G122" s="40">
        <v>3</v>
      </c>
      <c r="H122" s="41">
        <v>0</v>
      </c>
      <c r="I122" s="42">
        <f>ROUND(G122*H122,P4)</f>
        <v>0</v>
      </c>
      <c r="J122" s="36"/>
      <c r="O122" s="43">
        <f>I122*0.21</f>
        <v>0</v>
      </c>
      <c r="P122">
        <v>3</v>
      </c>
    </row>
    <row r="123">
      <c r="A123" s="36" t="s">
        <v>51</v>
      </c>
      <c r="B123" s="44"/>
      <c r="C123" s="45"/>
      <c r="D123" s="45"/>
      <c r="E123" s="38" t="s">
        <v>580</v>
      </c>
      <c r="F123" s="45"/>
      <c r="G123" s="45"/>
      <c r="H123" s="45"/>
      <c r="I123" s="45"/>
      <c r="J123" s="46"/>
    </row>
    <row r="124" ht="30">
      <c r="A124" s="36" t="s">
        <v>53</v>
      </c>
      <c r="B124" s="44"/>
      <c r="C124" s="45"/>
      <c r="D124" s="45"/>
      <c r="E124" s="47" t="s">
        <v>581</v>
      </c>
      <c r="F124" s="45"/>
      <c r="G124" s="45"/>
      <c r="H124" s="45"/>
      <c r="I124" s="45"/>
      <c r="J124" s="46"/>
    </row>
    <row r="125" ht="105">
      <c r="A125" s="36" t="s">
        <v>55</v>
      </c>
      <c r="B125" s="44"/>
      <c r="C125" s="45"/>
      <c r="D125" s="45"/>
      <c r="E125" s="38" t="s">
        <v>577</v>
      </c>
      <c r="F125" s="45"/>
      <c r="G125" s="45"/>
      <c r="H125" s="45"/>
      <c r="I125" s="45"/>
      <c r="J125" s="46"/>
    </row>
    <row r="126">
      <c r="A126" s="36" t="s">
        <v>46</v>
      </c>
      <c r="B126" s="36">
        <v>29</v>
      </c>
      <c r="C126" s="37" t="s">
        <v>582</v>
      </c>
      <c r="D126" s="36" t="s">
        <v>545</v>
      </c>
      <c r="E126" s="38" t="s">
        <v>583</v>
      </c>
      <c r="F126" s="39" t="s">
        <v>80</v>
      </c>
      <c r="G126" s="40">
        <v>13</v>
      </c>
      <c r="H126" s="41">
        <v>0</v>
      </c>
      <c r="I126" s="42">
        <f>ROUND(G126*H126,P4)</f>
        <v>0</v>
      </c>
      <c r="J126" s="36"/>
      <c r="O126" s="43">
        <f>I126*0.21</f>
        <v>0</v>
      </c>
      <c r="P126">
        <v>3</v>
      </c>
    </row>
    <row r="127">
      <c r="A127" s="36" t="s">
        <v>51</v>
      </c>
      <c r="B127" s="44"/>
      <c r="C127" s="45"/>
      <c r="D127" s="45"/>
      <c r="E127" s="38" t="s">
        <v>584</v>
      </c>
      <c r="F127" s="45"/>
      <c r="G127" s="45"/>
      <c r="H127" s="45"/>
      <c r="I127" s="45"/>
      <c r="J127" s="46"/>
    </row>
    <row r="128" ht="30">
      <c r="A128" s="36" t="s">
        <v>53</v>
      </c>
      <c r="B128" s="44"/>
      <c r="C128" s="45"/>
      <c r="D128" s="45"/>
      <c r="E128" s="47" t="s">
        <v>585</v>
      </c>
      <c r="F128" s="45"/>
      <c r="G128" s="45"/>
      <c r="H128" s="45"/>
      <c r="I128" s="45"/>
      <c r="J128" s="46"/>
    </row>
    <row r="129" ht="105">
      <c r="A129" s="36" t="s">
        <v>55</v>
      </c>
      <c r="B129" s="44"/>
      <c r="C129" s="45"/>
      <c r="D129" s="45"/>
      <c r="E129" s="38" t="s">
        <v>577</v>
      </c>
      <c r="F129" s="45"/>
      <c r="G129" s="45"/>
      <c r="H129" s="45"/>
      <c r="I129" s="45"/>
      <c r="J129" s="46"/>
    </row>
    <row r="130">
      <c r="A130" s="36" t="s">
        <v>46</v>
      </c>
      <c r="B130" s="36">
        <v>30</v>
      </c>
      <c r="C130" s="37" t="s">
        <v>582</v>
      </c>
      <c r="D130" s="36" t="s">
        <v>551</v>
      </c>
      <c r="E130" s="38" t="s">
        <v>583</v>
      </c>
      <c r="F130" s="39" t="s">
        <v>80</v>
      </c>
      <c r="G130" s="40">
        <v>4</v>
      </c>
      <c r="H130" s="41">
        <v>0</v>
      </c>
      <c r="I130" s="42">
        <f>ROUND(G130*H130,P4)</f>
        <v>0</v>
      </c>
      <c r="J130" s="36"/>
      <c r="O130" s="43">
        <f>I130*0.21</f>
        <v>0</v>
      </c>
      <c r="P130">
        <v>3</v>
      </c>
    </row>
    <row r="131">
      <c r="A131" s="36" t="s">
        <v>51</v>
      </c>
      <c r="B131" s="44"/>
      <c r="C131" s="45"/>
      <c r="D131" s="45"/>
      <c r="E131" s="38" t="s">
        <v>586</v>
      </c>
      <c r="F131" s="45"/>
      <c r="G131" s="45"/>
      <c r="H131" s="45"/>
      <c r="I131" s="45"/>
      <c r="J131" s="46"/>
    </row>
    <row r="132" ht="30">
      <c r="A132" s="36" t="s">
        <v>53</v>
      </c>
      <c r="B132" s="44"/>
      <c r="C132" s="45"/>
      <c r="D132" s="45"/>
      <c r="E132" s="47" t="s">
        <v>572</v>
      </c>
      <c r="F132" s="45"/>
      <c r="G132" s="45"/>
      <c r="H132" s="45"/>
      <c r="I132" s="45"/>
      <c r="J132" s="46"/>
    </row>
    <row r="133" ht="105">
      <c r="A133" s="36" t="s">
        <v>55</v>
      </c>
      <c r="B133" s="44"/>
      <c r="C133" s="45"/>
      <c r="D133" s="45"/>
      <c r="E133" s="38" t="s">
        <v>577</v>
      </c>
      <c r="F133" s="45"/>
      <c r="G133" s="45"/>
      <c r="H133" s="45"/>
      <c r="I133" s="45"/>
      <c r="J133" s="46"/>
    </row>
    <row r="134">
      <c r="A134" s="30" t="s">
        <v>43</v>
      </c>
      <c r="B134" s="31"/>
      <c r="C134" s="32" t="s">
        <v>315</v>
      </c>
      <c r="D134" s="33"/>
      <c r="E134" s="30" t="s">
        <v>316</v>
      </c>
      <c r="F134" s="33"/>
      <c r="G134" s="33"/>
      <c r="H134" s="33"/>
      <c r="I134" s="34">
        <f>SUMIFS(I135:I138,A135:A138,"P")</f>
        <v>0</v>
      </c>
      <c r="J134" s="35"/>
    </row>
    <row r="135">
      <c r="A135" s="36" t="s">
        <v>46</v>
      </c>
      <c r="B135" s="36">
        <v>31</v>
      </c>
      <c r="C135" s="37" t="s">
        <v>352</v>
      </c>
      <c r="D135" s="36" t="s">
        <v>48</v>
      </c>
      <c r="E135" s="38" t="s">
        <v>353</v>
      </c>
      <c r="F135" s="39" t="s">
        <v>119</v>
      </c>
      <c r="G135" s="40">
        <v>1268</v>
      </c>
      <c r="H135" s="41">
        <v>0</v>
      </c>
      <c r="I135" s="42">
        <f>ROUND(G135*H135,P4)</f>
        <v>0</v>
      </c>
      <c r="J135" s="36"/>
      <c r="O135" s="43">
        <f>I135*0.21</f>
        <v>0</v>
      </c>
      <c r="P135">
        <v>3</v>
      </c>
    </row>
    <row r="136" ht="30">
      <c r="A136" s="36" t="s">
        <v>51</v>
      </c>
      <c r="B136" s="44"/>
      <c r="C136" s="45"/>
      <c r="D136" s="45"/>
      <c r="E136" s="38" t="s">
        <v>587</v>
      </c>
      <c r="F136" s="45"/>
      <c r="G136" s="45"/>
      <c r="H136" s="45"/>
      <c r="I136" s="45"/>
      <c r="J136" s="46"/>
    </row>
    <row r="137" ht="30">
      <c r="A137" s="36" t="s">
        <v>53</v>
      </c>
      <c r="B137" s="44"/>
      <c r="C137" s="45"/>
      <c r="D137" s="45"/>
      <c r="E137" s="47" t="s">
        <v>588</v>
      </c>
      <c r="F137" s="45"/>
      <c r="G137" s="45"/>
      <c r="H137" s="45"/>
      <c r="I137" s="45"/>
      <c r="J137" s="46"/>
    </row>
    <row r="138" ht="90">
      <c r="A138" s="36" t="s">
        <v>55</v>
      </c>
      <c r="B138" s="49"/>
      <c r="C138" s="50"/>
      <c r="D138" s="50"/>
      <c r="E138" s="38" t="s">
        <v>355</v>
      </c>
      <c r="F138" s="50"/>
      <c r="G138" s="50"/>
      <c r="H138" s="50"/>
      <c r="I138" s="50"/>
      <c r="J138" s="51"/>
    </row>
  </sheetData>
  <sheetProtection sheet="1" objects="1" scenarios="1" spinCount="100000" saltValue="r/0XkvCum6krkOBxdQnSQxT7E+9AH5j4m9gIl+skFQ+eJzIo0EIhoLLhF0RMXptNYummn1GJuQQah39S9/NIoA==" hashValue="vhyDAAc5nYPkDb+jS4vW0k9yJipRquE9QLOvZcruDSdVA+DAfhyS0kzjIoCwPCF97YtKIu1Ad8QoZoeUiTi4Ow==" algorithmName="SHA-512" password="CE4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25</v>
      </c>
      <c r="F2" s="16"/>
      <c r="G2" s="16"/>
      <c r="H2" s="16"/>
      <c r="I2" s="16"/>
      <c r="J2" s="18"/>
    </row>
    <row r="3" ht="30">
      <c r="A3" s="3" t="s">
        <v>26</v>
      </c>
      <c r="B3" s="19" t="s">
        <v>27</v>
      </c>
      <c r="C3" s="20" t="s">
        <v>28</v>
      </c>
      <c r="D3" s="21"/>
      <c r="E3" s="22" t="s">
        <v>29</v>
      </c>
      <c r="F3" s="16"/>
      <c r="G3" s="16"/>
      <c r="H3" s="23" t="s">
        <v>19</v>
      </c>
      <c r="I3" s="24">
        <f>SUMIFS(I8:I52,A8:A52,"SD")</f>
        <v>0</v>
      </c>
      <c r="J3" s="18"/>
      <c r="O3">
        <v>0</v>
      </c>
      <c r="P3">
        <v>2</v>
      </c>
    </row>
    <row r="4">
      <c r="A4" s="3" t="s">
        <v>30</v>
      </c>
      <c r="B4" s="19" t="s">
        <v>31</v>
      </c>
      <c r="C4" s="20" t="s">
        <v>19</v>
      </c>
      <c r="D4" s="21"/>
      <c r="E4" s="22" t="s">
        <v>20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32</v>
      </c>
      <c r="B5" s="26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7" t="s">
        <v>40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41</v>
      </c>
      <c r="I6" s="7" t="s">
        <v>42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43</v>
      </c>
      <c r="B8" s="31"/>
      <c r="C8" s="32" t="s">
        <v>44</v>
      </c>
      <c r="D8" s="33"/>
      <c r="E8" s="30" t="s">
        <v>45</v>
      </c>
      <c r="F8" s="33"/>
      <c r="G8" s="33"/>
      <c r="H8" s="33"/>
      <c r="I8" s="34">
        <f>SUMIFS(I9:I12,A9:A12,"P")</f>
        <v>0</v>
      </c>
      <c r="J8" s="35"/>
    </row>
    <row r="9">
      <c r="A9" s="36" t="s">
        <v>46</v>
      </c>
      <c r="B9" s="36">
        <v>1</v>
      </c>
      <c r="C9" s="37" t="s">
        <v>88</v>
      </c>
      <c r="D9" s="36" t="s">
        <v>48</v>
      </c>
      <c r="E9" s="38" t="s">
        <v>89</v>
      </c>
      <c r="F9" s="39" t="s">
        <v>90</v>
      </c>
      <c r="G9" s="40">
        <v>377.06799999999998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>
      <c r="A10" s="36" t="s">
        <v>51</v>
      </c>
      <c r="B10" s="44"/>
      <c r="C10" s="45"/>
      <c r="D10" s="45"/>
      <c r="E10" s="38" t="s">
        <v>91</v>
      </c>
      <c r="F10" s="45"/>
      <c r="G10" s="45"/>
      <c r="H10" s="45"/>
      <c r="I10" s="45"/>
      <c r="J10" s="46"/>
    </row>
    <row r="11">
      <c r="A11" s="36" t="s">
        <v>53</v>
      </c>
      <c r="B11" s="44"/>
      <c r="C11" s="45"/>
      <c r="D11" s="45"/>
      <c r="E11" s="47" t="s">
        <v>589</v>
      </c>
      <c r="F11" s="45"/>
      <c r="G11" s="45"/>
      <c r="H11" s="45"/>
      <c r="I11" s="45"/>
      <c r="J11" s="46"/>
    </row>
    <row r="12" ht="75">
      <c r="A12" s="36" t="s">
        <v>55</v>
      </c>
      <c r="B12" s="44"/>
      <c r="C12" s="45"/>
      <c r="D12" s="45"/>
      <c r="E12" s="38" t="s">
        <v>93</v>
      </c>
      <c r="F12" s="45"/>
      <c r="G12" s="45"/>
      <c r="H12" s="45"/>
      <c r="I12" s="45"/>
      <c r="J12" s="46"/>
    </row>
    <row r="13">
      <c r="A13" s="30" t="s">
        <v>43</v>
      </c>
      <c r="B13" s="31"/>
      <c r="C13" s="32" t="s">
        <v>105</v>
      </c>
      <c r="D13" s="33"/>
      <c r="E13" s="30" t="s">
        <v>106</v>
      </c>
      <c r="F13" s="33"/>
      <c r="G13" s="33"/>
      <c r="H13" s="33"/>
      <c r="I13" s="34">
        <f>SUMIFS(I14:I29,A14:A29,"P")</f>
        <v>0</v>
      </c>
      <c r="J13" s="35"/>
    </row>
    <row r="14">
      <c r="A14" s="36" t="s">
        <v>46</v>
      </c>
      <c r="B14" s="36">
        <v>2</v>
      </c>
      <c r="C14" s="37" t="s">
        <v>140</v>
      </c>
      <c r="D14" s="36" t="s">
        <v>48</v>
      </c>
      <c r="E14" s="38" t="s">
        <v>141</v>
      </c>
      <c r="F14" s="39" t="s">
        <v>101</v>
      </c>
      <c r="G14" s="40">
        <v>188.53399999999999</v>
      </c>
      <c r="H14" s="41">
        <v>0</v>
      </c>
      <c r="I14" s="42">
        <f>ROUND(G14*H14,P4)</f>
        <v>0</v>
      </c>
      <c r="J14" s="36"/>
      <c r="O14" s="43">
        <f>I14*0.21</f>
        <v>0</v>
      </c>
      <c r="P14">
        <v>3</v>
      </c>
    </row>
    <row r="15" ht="60">
      <c r="A15" s="36" t="s">
        <v>51</v>
      </c>
      <c r="B15" s="44"/>
      <c r="C15" s="45"/>
      <c r="D15" s="45"/>
      <c r="E15" s="38" t="s">
        <v>142</v>
      </c>
      <c r="F15" s="45"/>
      <c r="G15" s="45"/>
      <c r="H15" s="45"/>
      <c r="I15" s="45"/>
      <c r="J15" s="46"/>
    </row>
    <row r="16" ht="45">
      <c r="A16" s="36" t="s">
        <v>53</v>
      </c>
      <c r="B16" s="44"/>
      <c r="C16" s="45"/>
      <c r="D16" s="45"/>
      <c r="E16" s="47" t="s">
        <v>590</v>
      </c>
      <c r="F16" s="45"/>
      <c r="G16" s="45"/>
      <c r="H16" s="45"/>
      <c r="I16" s="45"/>
      <c r="J16" s="46"/>
    </row>
    <row r="17" ht="409.5">
      <c r="A17" s="36" t="s">
        <v>55</v>
      </c>
      <c r="B17" s="44"/>
      <c r="C17" s="45"/>
      <c r="D17" s="45"/>
      <c r="E17" s="38" t="s">
        <v>144</v>
      </c>
      <c r="F17" s="45"/>
      <c r="G17" s="45"/>
      <c r="H17" s="45"/>
      <c r="I17" s="45"/>
      <c r="J17" s="46"/>
    </row>
    <row r="18">
      <c r="A18" s="36" t="s">
        <v>46</v>
      </c>
      <c r="B18" s="36">
        <v>3</v>
      </c>
      <c r="C18" s="37" t="s">
        <v>145</v>
      </c>
      <c r="D18" s="36" t="s">
        <v>48</v>
      </c>
      <c r="E18" s="38" t="s">
        <v>146</v>
      </c>
      <c r="F18" s="39" t="s">
        <v>101</v>
      </c>
      <c r="G18" s="40">
        <v>188.53399999999999</v>
      </c>
      <c r="H18" s="41">
        <v>0</v>
      </c>
      <c r="I18" s="42">
        <f>ROUND(G18*H18,P4)</f>
        <v>0</v>
      </c>
      <c r="J18" s="36"/>
      <c r="O18" s="43">
        <f>I18*0.21</f>
        <v>0</v>
      </c>
      <c r="P18">
        <v>3</v>
      </c>
    </row>
    <row r="19">
      <c r="A19" s="36" t="s">
        <v>51</v>
      </c>
      <c r="B19" s="44"/>
      <c r="C19" s="45"/>
      <c r="D19" s="45"/>
      <c r="E19" s="48" t="s">
        <v>48</v>
      </c>
      <c r="F19" s="45"/>
      <c r="G19" s="45"/>
      <c r="H19" s="45"/>
      <c r="I19" s="45"/>
      <c r="J19" s="46"/>
    </row>
    <row r="20">
      <c r="A20" s="36" t="s">
        <v>53</v>
      </c>
      <c r="B20" s="44"/>
      <c r="C20" s="45"/>
      <c r="D20" s="45"/>
      <c r="E20" s="47" t="s">
        <v>591</v>
      </c>
      <c r="F20" s="45"/>
      <c r="G20" s="45"/>
      <c r="H20" s="45"/>
      <c r="I20" s="45"/>
      <c r="J20" s="46"/>
    </row>
    <row r="21" ht="270">
      <c r="A21" s="36" t="s">
        <v>55</v>
      </c>
      <c r="B21" s="44"/>
      <c r="C21" s="45"/>
      <c r="D21" s="45"/>
      <c r="E21" s="38" t="s">
        <v>148</v>
      </c>
      <c r="F21" s="45"/>
      <c r="G21" s="45"/>
      <c r="H21" s="45"/>
      <c r="I21" s="45"/>
      <c r="J21" s="46"/>
    </row>
    <row r="22">
      <c r="A22" s="36" t="s">
        <v>46</v>
      </c>
      <c r="B22" s="36">
        <v>4</v>
      </c>
      <c r="C22" s="37" t="s">
        <v>158</v>
      </c>
      <c r="D22" s="36" t="s">
        <v>48</v>
      </c>
      <c r="E22" s="38" t="s">
        <v>159</v>
      </c>
      <c r="F22" s="39" t="s">
        <v>101</v>
      </c>
      <c r="G22" s="40">
        <v>140</v>
      </c>
      <c r="H22" s="41">
        <v>0</v>
      </c>
      <c r="I22" s="42">
        <f>ROUND(G22*H22,P4)</f>
        <v>0</v>
      </c>
      <c r="J22" s="36"/>
      <c r="O22" s="43">
        <f>I22*0.21</f>
        <v>0</v>
      </c>
      <c r="P22">
        <v>3</v>
      </c>
    </row>
    <row r="23">
      <c r="A23" s="36" t="s">
        <v>51</v>
      </c>
      <c r="B23" s="44"/>
      <c r="C23" s="45"/>
      <c r="D23" s="45"/>
      <c r="E23" s="38" t="s">
        <v>160</v>
      </c>
      <c r="F23" s="45"/>
      <c r="G23" s="45"/>
      <c r="H23" s="45"/>
      <c r="I23" s="45"/>
      <c r="J23" s="46"/>
    </row>
    <row r="24">
      <c r="A24" s="36" t="s">
        <v>53</v>
      </c>
      <c r="B24" s="44"/>
      <c r="C24" s="45"/>
      <c r="D24" s="45"/>
      <c r="E24" s="47" t="s">
        <v>592</v>
      </c>
      <c r="F24" s="45"/>
      <c r="G24" s="45"/>
      <c r="H24" s="45"/>
      <c r="I24" s="45"/>
      <c r="J24" s="46"/>
    </row>
    <row r="25" ht="330">
      <c r="A25" s="36" t="s">
        <v>55</v>
      </c>
      <c r="B25" s="44"/>
      <c r="C25" s="45"/>
      <c r="D25" s="45"/>
      <c r="E25" s="38" t="s">
        <v>162</v>
      </c>
      <c r="F25" s="45"/>
      <c r="G25" s="45"/>
      <c r="H25" s="45"/>
      <c r="I25" s="45"/>
      <c r="J25" s="46"/>
    </row>
    <row r="26">
      <c r="A26" s="36" t="s">
        <v>46</v>
      </c>
      <c r="B26" s="36">
        <v>5</v>
      </c>
      <c r="C26" s="37" t="s">
        <v>163</v>
      </c>
      <c r="D26" s="36" t="s">
        <v>48</v>
      </c>
      <c r="E26" s="38" t="s">
        <v>164</v>
      </c>
      <c r="F26" s="39" t="s">
        <v>101</v>
      </c>
      <c r="G26" s="40">
        <v>18.16</v>
      </c>
      <c r="H26" s="41">
        <v>0</v>
      </c>
      <c r="I26" s="42">
        <f>ROUND(G26*H26,P4)</f>
        <v>0</v>
      </c>
      <c r="J26" s="36"/>
      <c r="O26" s="43">
        <f>I26*0.21</f>
        <v>0</v>
      </c>
      <c r="P26">
        <v>3</v>
      </c>
    </row>
    <row r="27">
      <c r="A27" s="36" t="s">
        <v>51</v>
      </c>
      <c r="B27" s="44"/>
      <c r="C27" s="45"/>
      <c r="D27" s="45"/>
      <c r="E27" s="38" t="s">
        <v>593</v>
      </c>
      <c r="F27" s="45"/>
      <c r="G27" s="45"/>
      <c r="H27" s="45"/>
      <c r="I27" s="45"/>
      <c r="J27" s="46"/>
    </row>
    <row r="28" ht="45">
      <c r="A28" s="36" t="s">
        <v>53</v>
      </c>
      <c r="B28" s="44"/>
      <c r="C28" s="45"/>
      <c r="D28" s="45"/>
      <c r="E28" s="47" t="s">
        <v>594</v>
      </c>
      <c r="F28" s="45"/>
      <c r="G28" s="45"/>
      <c r="H28" s="45"/>
      <c r="I28" s="45"/>
      <c r="J28" s="46"/>
    </row>
    <row r="29" ht="409.5">
      <c r="A29" s="36" t="s">
        <v>55</v>
      </c>
      <c r="B29" s="44"/>
      <c r="C29" s="45"/>
      <c r="D29" s="45"/>
      <c r="E29" s="38" t="s">
        <v>167</v>
      </c>
      <c r="F29" s="45"/>
      <c r="G29" s="45"/>
      <c r="H29" s="45"/>
      <c r="I29" s="45"/>
      <c r="J29" s="46"/>
    </row>
    <row r="30">
      <c r="A30" s="30" t="s">
        <v>43</v>
      </c>
      <c r="B30" s="31"/>
      <c r="C30" s="32" t="s">
        <v>221</v>
      </c>
      <c r="D30" s="33"/>
      <c r="E30" s="30" t="s">
        <v>222</v>
      </c>
      <c r="F30" s="33"/>
      <c r="G30" s="33"/>
      <c r="H30" s="33"/>
      <c r="I30" s="34">
        <f>SUMIFS(I31:I34,A31:A34,"P")</f>
        <v>0</v>
      </c>
      <c r="J30" s="35"/>
    </row>
    <row r="31">
      <c r="A31" s="36" t="s">
        <v>46</v>
      </c>
      <c r="B31" s="36">
        <v>6</v>
      </c>
      <c r="C31" s="37" t="s">
        <v>228</v>
      </c>
      <c r="D31" s="36" t="s">
        <v>48</v>
      </c>
      <c r="E31" s="38" t="s">
        <v>229</v>
      </c>
      <c r="F31" s="39" t="s">
        <v>101</v>
      </c>
      <c r="G31" s="40">
        <v>4.6440000000000001</v>
      </c>
      <c r="H31" s="41">
        <v>0</v>
      </c>
      <c r="I31" s="42">
        <f>ROUND(G31*H31,P4)</f>
        <v>0</v>
      </c>
      <c r="J31" s="36"/>
      <c r="O31" s="43">
        <f>I31*0.21</f>
        <v>0</v>
      </c>
      <c r="P31">
        <v>3</v>
      </c>
    </row>
    <row r="32" ht="45">
      <c r="A32" s="36" t="s">
        <v>51</v>
      </c>
      <c r="B32" s="44"/>
      <c r="C32" s="45"/>
      <c r="D32" s="45"/>
      <c r="E32" s="38" t="s">
        <v>595</v>
      </c>
      <c r="F32" s="45"/>
      <c r="G32" s="45"/>
      <c r="H32" s="45"/>
      <c r="I32" s="45"/>
      <c r="J32" s="46"/>
    </row>
    <row r="33">
      <c r="A33" s="36" t="s">
        <v>53</v>
      </c>
      <c r="B33" s="44"/>
      <c r="C33" s="45"/>
      <c r="D33" s="45"/>
      <c r="E33" s="47" t="s">
        <v>596</v>
      </c>
      <c r="F33" s="45"/>
      <c r="G33" s="45"/>
      <c r="H33" s="45"/>
      <c r="I33" s="45"/>
      <c r="J33" s="46"/>
    </row>
    <row r="34" ht="409.5">
      <c r="A34" s="36" t="s">
        <v>55</v>
      </c>
      <c r="B34" s="44"/>
      <c r="C34" s="45"/>
      <c r="D34" s="45"/>
      <c r="E34" s="38" t="s">
        <v>232</v>
      </c>
      <c r="F34" s="45"/>
      <c r="G34" s="45"/>
      <c r="H34" s="45"/>
      <c r="I34" s="45"/>
      <c r="J34" s="46"/>
    </row>
    <row r="35">
      <c r="A35" s="30" t="s">
        <v>43</v>
      </c>
      <c r="B35" s="31"/>
      <c r="C35" s="32" t="s">
        <v>304</v>
      </c>
      <c r="D35" s="33"/>
      <c r="E35" s="30" t="s">
        <v>305</v>
      </c>
      <c r="F35" s="33"/>
      <c r="G35" s="33"/>
      <c r="H35" s="33"/>
      <c r="I35" s="34">
        <f>SUMIFS(I36:I47,A36:A47,"P")</f>
        <v>0</v>
      </c>
      <c r="J35" s="35"/>
    </row>
    <row r="36">
      <c r="A36" s="36" t="s">
        <v>46</v>
      </c>
      <c r="B36" s="36">
        <v>7</v>
      </c>
      <c r="C36" s="37" t="s">
        <v>597</v>
      </c>
      <c r="D36" s="36" t="s">
        <v>48</v>
      </c>
      <c r="E36" s="38" t="s">
        <v>598</v>
      </c>
      <c r="F36" s="39" t="s">
        <v>119</v>
      </c>
      <c r="G36" s="40">
        <v>2400</v>
      </c>
      <c r="H36" s="41">
        <v>0</v>
      </c>
      <c r="I36" s="42">
        <f>ROUND(G36*H36,P4)</f>
        <v>0</v>
      </c>
      <c r="J36" s="36"/>
      <c r="O36" s="43">
        <f>I36*0.21</f>
        <v>0</v>
      </c>
      <c r="P36">
        <v>3</v>
      </c>
    </row>
    <row r="37" ht="45">
      <c r="A37" s="36" t="s">
        <v>51</v>
      </c>
      <c r="B37" s="44"/>
      <c r="C37" s="45"/>
      <c r="D37" s="45"/>
      <c r="E37" s="38" t="s">
        <v>599</v>
      </c>
      <c r="F37" s="45"/>
      <c r="G37" s="45"/>
      <c r="H37" s="45"/>
      <c r="I37" s="45"/>
      <c r="J37" s="46"/>
    </row>
    <row r="38">
      <c r="A38" s="36" t="s">
        <v>53</v>
      </c>
      <c r="B38" s="44"/>
      <c r="C38" s="45"/>
      <c r="D38" s="45"/>
      <c r="E38" s="47" t="s">
        <v>600</v>
      </c>
      <c r="F38" s="45"/>
      <c r="G38" s="45"/>
      <c r="H38" s="45"/>
      <c r="I38" s="45"/>
      <c r="J38" s="46"/>
    </row>
    <row r="39" ht="90">
      <c r="A39" s="36" t="s">
        <v>55</v>
      </c>
      <c r="B39" s="44"/>
      <c r="C39" s="45"/>
      <c r="D39" s="45"/>
      <c r="E39" s="38" t="s">
        <v>512</v>
      </c>
      <c r="F39" s="45"/>
      <c r="G39" s="45"/>
      <c r="H39" s="45"/>
      <c r="I39" s="45"/>
      <c r="J39" s="46"/>
    </row>
    <row r="40">
      <c r="A40" s="36" t="s">
        <v>46</v>
      </c>
      <c r="B40" s="36">
        <v>8</v>
      </c>
      <c r="C40" s="37" t="s">
        <v>601</v>
      </c>
      <c r="D40" s="36" t="s">
        <v>48</v>
      </c>
      <c r="E40" s="38" t="s">
        <v>602</v>
      </c>
      <c r="F40" s="39" t="s">
        <v>119</v>
      </c>
      <c r="G40" s="40">
        <v>800</v>
      </c>
      <c r="H40" s="41">
        <v>0</v>
      </c>
      <c r="I40" s="42">
        <f>ROUND(G40*H40,P4)</f>
        <v>0</v>
      </c>
      <c r="J40" s="36"/>
      <c r="O40" s="43">
        <f>I40*0.21</f>
        <v>0</v>
      </c>
      <c r="P40">
        <v>3</v>
      </c>
    </row>
    <row r="41" ht="30">
      <c r="A41" s="36" t="s">
        <v>51</v>
      </c>
      <c r="B41" s="44"/>
      <c r="C41" s="45"/>
      <c r="D41" s="45"/>
      <c r="E41" s="38" t="s">
        <v>587</v>
      </c>
      <c r="F41" s="45"/>
      <c r="G41" s="45"/>
      <c r="H41" s="45"/>
      <c r="I41" s="45"/>
      <c r="J41" s="46"/>
    </row>
    <row r="42">
      <c r="A42" s="36" t="s">
        <v>53</v>
      </c>
      <c r="B42" s="44"/>
      <c r="C42" s="45"/>
      <c r="D42" s="45"/>
      <c r="E42" s="47" t="s">
        <v>603</v>
      </c>
      <c r="F42" s="45"/>
      <c r="G42" s="45"/>
      <c r="H42" s="45"/>
      <c r="I42" s="45"/>
      <c r="J42" s="46"/>
    </row>
    <row r="43" ht="105">
      <c r="A43" s="36" t="s">
        <v>55</v>
      </c>
      <c r="B43" s="44"/>
      <c r="C43" s="45"/>
      <c r="D43" s="45"/>
      <c r="E43" s="38" t="s">
        <v>604</v>
      </c>
      <c r="F43" s="45"/>
      <c r="G43" s="45"/>
      <c r="H43" s="45"/>
      <c r="I43" s="45"/>
      <c r="J43" s="46"/>
    </row>
    <row r="44">
      <c r="A44" s="36" t="s">
        <v>46</v>
      </c>
      <c r="B44" s="36">
        <v>9</v>
      </c>
      <c r="C44" s="37" t="s">
        <v>605</v>
      </c>
      <c r="D44" s="36" t="s">
        <v>48</v>
      </c>
      <c r="E44" s="38" t="s">
        <v>606</v>
      </c>
      <c r="F44" s="39" t="s">
        <v>119</v>
      </c>
      <c r="G44" s="40">
        <v>800</v>
      </c>
      <c r="H44" s="41">
        <v>0</v>
      </c>
      <c r="I44" s="42">
        <f>ROUND(G44*H44,P4)</f>
        <v>0</v>
      </c>
      <c r="J44" s="36"/>
      <c r="O44" s="43">
        <f>I44*0.21</f>
        <v>0</v>
      </c>
      <c r="P44">
        <v>3</v>
      </c>
    </row>
    <row r="45">
      <c r="A45" s="36" t="s">
        <v>51</v>
      </c>
      <c r="B45" s="44"/>
      <c r="C45" s="45"/>
      <c r="D45" s="45"/>
      <c r="E45" s="48" t="s">
        <v>48</v>
      </c>
      <c r="F45" s="45"/>
      <c r="G45" s="45"/>
      <c r="H45" s="45"/>
      <c r="I45" s="45"/>
      <c r="J45" s="46"/>
    </row>
    <row r="46">
      <c r="A46" s="36" t="s">
        <v>53</v>
      </c>
      <c r="B46" s="44"/>
      <c r="C46" s="45"/>
      <c r="D46" s="45"/>
      <c r="E46" s="47" t="s">
        <v>603</v>
      </c>
      <c r="F46" s="45"/>
      <c r="G46" s="45"/>
      <c r="H46" s="45"/>
      <c r="I46" s="45"/>
      <c r="J46" s="46"/>
    </row>
    <row r="47" ht="105">
      <c r="A47" s="36" t="s">
        <v>55</v>
      </c>
      <c r="B47" s="44"/>
      <c r="C47" s="45"/>
      <c r="D47" s="45"/>
      <c r="E47" s="38" t="s">
        <v>607</v>
      </c>
      <c r="F47" s="45"/>
      <c r="G47" s="45"/>
      <c r="H47" s="45"/>
      <c r="I47" s="45"/>
      <c r="J47" s="46"/>
    </row>
    <row r="48">
      <c r="A48" s="30" t="s">
        <v>43</v>
      </c>
      <c r="B48" s="31"/>
      <c r="C48" s="32" t="s">
        <v>315</v>
      </c>
      <c r="D48" s="33"/>
      <c r="E48" s="30" t="s">
        <v>316</v>
      </c>
      <c r="F48" s="33"/>
      <c r="G48" s="33"/>
      <c r="H48" s="33"/>
      <c r="I48" s="34">
        <f>SUMIFS(I49:I52,A49:A52,"P")</f>
        <v>0</v>
      </c>
      <c r="J48" s="35"/>
    </row>
    <row r="49">
      <c r="A49" s="36" t="s">
        <v>46</v>
      </c>
      <c r="B49" s="36">
        <v>10</v>
      </c>
      <c r="C49" s="37" t="s">
        <v>608</v>
      </c>
      <c r="D49" s="36" t="s">
        <v>48</v>
      </c>
      <c r="E49" s="38" t="s">
        <v>609</v>
      </c>
      <c r="F49" s="39" t="s">
        <v>80</v>
      </c>
      <c r="G49" s="40">
        <v>9</v>
      </c>
      <c r="H49" s="41">
        <v>0</v>
      </c>
      <c r="I49" s="42">
        <f>ROUND(G49*H49,P4)</f>
        <v>0</v>
      </c>
      <c r="J49" s="36"/>
      <c r="O49" s="43">
        <f>I49*0.21</f>
        <v>0</v>
      </c>
      <c r="P49">
        <v>3</v>
      </c>
    </row>
    <row r="50" ht="30">
      <c r="A50" s="36" t="s">
        <v>51</v>
      </c>
      <c r="B50" s="44"/>
      <c r="C50" s="45"/>
      <c r="D50" s="45"/>
      <c r="E50" s="38" t="s">
        <v>610</v>
      </c>
      <c r="F50" s="45"/>
      <c r="G50" s="45"/>
      <c r="H50" s="45"/>
      <c r="I50" s="45"/>
      <c r="J50" s="46"/>
    </row>
    <row r="51">
      <c r="A51" s="36" t="s">
        <v>53</v>
      </c>
      <c r="B51" s="44"/>
      <c r="C51" s="45"/>
      <c r="D51" s="45"/>
      <c r="E51" s="47" t="s">
        <v>611</v>
      </c>
      <c r="F51" s="45"/>
      <c r="G51" s="45"/>
      <c r="H51" s="45"/>
      <c r="I51" s="45"/>
      <c r="J51" s="46"/>
    </row>
    <row r="52" ht="345">
      <c r="A52" s="36" t="s">
        <v>55</v>
      </c>
      <c r="B52" s="49"/>
      <c r="C52" s="50"/>
      <c r="D52" s="50"/>
      <c r="E52" s="38" t="s">
        <v>612</v>
      </c>
      <c r="F52" s="50"/>
      <c r="G52" s="50"/>
      <c r="H52" s="50"/>
      <c r="I52" s="50"/>
      <c r="J52" s="51"/>
    </row>
  </sheetData>
  <sheetProtection sheet="1" objects="1" scenarios="1" spinCount="100000" saltValue="h6QCfjzMf1wFxJHR0iXoml/QthrxWk7ofDKMIUh4FJx+8ITX4zYDq351dwhc0DtGywcgzt9ZAxM81XeXZ2pCZQ==" hashValue="ki4+HCNq71gr3I1qad4L6HaNr4V9bLNbV8v0Jy3FmlHehLZk2U9UvLXf14pUDwgU+rwWLmNkQLQgEUQ+bK8FuA==" algorithmName="SHA-512" password="CE4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25</v>
      </c>
      <c r="F2" s="16"/>
      <c r="G2" s="16"/>
      <c r="H2" s="16"/>
      <c r="I2" s="16"/>
      <c r="J2" s="18"/>
    </row>
    <row r="3" ht="30">
      <c r="A3" s="3" t="s">
        <v>26</v>
      </c>
      <c r="B3" s="19" t="s">
        <v>27</v>
      </c>
      <c r="C3" s="20" t="s">
        <v>28</v>
      </c>
      <c r="D3" s="21"/>
      <c r="E3" s="22" t="s">
        <v>29</v>
      </c>
      <c r="F3" s="16"/>
      <c r="G3" s="16"/>
      <c r="H3" s="23" t="s">
        <v>21</v>
      </c>
      <c r="I3" s="24">
        <f>SUMIFS(I8:I108,A8:A108,"SD")</f>
        <v>0</v>
      </c>
      <c r="J3" s="18"/>
      <c r="O3">
        <v>0</v>
      </c>
      <c r="P3">
        <v>2</v>
      </c>
    </row>
    <row r="4">
      <c r="A4" s="3" t="s">
        <v>30</v>
      </c>
      <c r="B4" s="19" t="s">
        <v>31</v>
      </c>
      <c r="C4" s="20" t="s">
        <v>21</v>
      </c>
      <c r="D4" s="21"/>
      <c r="E4" s="22" t="s">
        <v>22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32</v>
      </c>
      <c r="B5" s="26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7" t="s">
        <v>40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41</v>
      </c>
      <c r="I6" s="7" t="s">
        <v>42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43</v>
      </c>
      <c r="B8" s="31"/>
      <c r="C8" s="32" t="s">
        <v>44</v>
      </c>
      <c r="D8" s="33"/>
      <c r="E8" s="30" t="s">
        <v>45</v>
      </c>
      <c r="F8" s="33"/>
      <c r="G8" s="33"/>
      <c r="H8" s="33"/>
      <c r="I8" s="34">
        <f>SUMIFS(I9:I12,A9:A12,"P")</f>
        <v>0</v>
      </c>
      <c r="J8" s="35"/>
    </row>
    <row r="9">
      <c r="A9" s="36" t="s">
        <v>46</v>
      </c>
      <c r="B9" s="36">
        <v>1</v>
      </c>
      <c r="C9" s="37" t="s">
        <v>88</v>
      </c>
      <c r="D9" s="36" t="s">
        <v>48</v>
      </c>
      <c r="E9" s="38" t="s">
        <v>89</v>
      </c>
      <c r="F9" s="39" t="s">
        <v>90</v>
      </c>
      <c r="G9" s="40">
        <v>1791.348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>
      <c r="A10" s="36" t="s">
        <v>51</v>
      </c>
      <c r="B10" s="44"/>
      <c r="C10" s="45"/>
      <c r="D10" s="45"/>
      <c r="E10" s="38" t="s">
        <v>91</v>
      </c>
      <c r="F10" s="45"/>
      <c r="G10" s="45"/>
      <c r="H10" s="45"/>
      <c r="I10" s="45"/>
      <c r="J10" s="46"/>
    </row>
    <row r="11" ht="45">
      <c r="A11" s="36" t="s">
        <v>53</v>
      </c>
      <c r="B11" s="44"/>
      <c r="C11" s="45"/>
      <c r="D11" s="45"/>
      <c r="E11" s="47" t="s">
        <v>613</v>
      </c>
      <c r="F11" s="45"/>
      <c r="G11" s="45"/>
      <c r="H11" s="45"/>
      <c r="I11" s="45"/>
      <c r="J11" s="46"/>
    </row>
    <row r="12" ht="75">
      <c r="A12" s="36" t="s">
        <v>55</v>
      </c>
      <c r="B12" s="44"/>
      <c r="C12" s="45"/>
      <c r="D12" s="45"/>
      <c r="E12" s="38" t="s">
        <v>93</v>
      </c>
      <c r="F12" s="45"/>
      <c r="G12" s="45"/>
      <c r="H12" s="45"/>
      <c r="I12" s="45"/>
      <c r="J12" s="46"/>
    </row>
    <row r="13">
      <c r="A13" s="30" t="s">
        <v>43</v>
      </c>
      <c r="B13" s="31"/>
      <c r="C13" s="32" t="s">
        <v>105</v>
      </c>
      <c r="D13" s="33"/>
      <c r="E13" s="30" t="s">
        <v>106</v>
      </c>
      <c r="F13" s="33"/>
      <c r="G13" s="33"/>
      <c r="H13" s="33"/>
      <c r="I13" s="34">
        <f>SUMIFS(I14:I33,A14:A33,"P")</f>
        <v>0</v>
      </c>
      <c r="J13" s="35"/>
    </row>
    <row r="14">
      <c r="A14" s="36" t="s">
        <v>46</v>
      </c>
      <c r="B14" s="36">
        <v>2</v>
      </c>
      <c r="C14" s="37" t="s">
        <v>140</v>
      </c>
      <c r="D14" s="36" t="s">
        <v>48</v>
      </c>
      <c r="E14" s="38" t="s">
        <v>141</v>
      </c>
      <c r="F14" s="39" t="s">
        <v>101</v>
      </c>
      <c r="G14" s="40">
        <v>933.02599999999995</v>
      </c>
      <c r="H14" s="41">
        <v>0</v>
      </c>
      <c r="I14" s="42">
        <f>ROUND(G14*H14,P4)</f>
        <v>0</v>
      </c>
      <c r="J14" s="36"/>
      <c r="O14" s="43">
        <f>I14*0.21</f>
        <v>0</v>
      </c>
      <c r="P14">
        <v>3</v>
      </c>
    </row>
    <row r="15" ht="60">
      <c r="A15" s="36" t="s">
        <v>51</v>
      </c>
      <c r="B15" s="44"/>
      <c r="C15" s="45"/>
      <c r="D15" s="45"/>
      <c r="E15" s="38" t="s">
        <v>142</v>
      </c>
      <c r="F15" s="45"/>
      <c r="G15" s="45"/>
      <c r="H15" s="45"/>
      <c r="I15" s="45"/>
      <c r="J15" s="46"/>
    </row>
    <row r="16" ht="135">
      <c r="A16" s="36" t="s">
        <v>53</v>
      </c>
      <c r="B16" s="44"/>
      <c r="C16" s="45"/>
      <c r="D16" s="45"/>
      <c r="E16" s="47" t="s">
        <v>614</v>
      </c>
      <c r="F16" s="45"/>
      <c r="G16" s="45"/>
      <c r="H16" s="45"/>
      <c r="I16" s="45"/>
      <c r="J16" s="46"/>
    </row>
    <row r="17" ht="409.5">
      <c r="A17" s="36" t="s">
        <v>55</v>
      </c>
      <c r="B17" s="44"/>
      <c r="C17" s="45"/>
      <c r="D17" s="45"/>
      <c r="E17" s="38" t="s">
        <v>144</v>
      </c>
      <c r="F17" s="45"/>
      <c r="G17" s="45"/>
      <c r="H17" s="45"/>
      <c r="I17" s="45"/>
      <c r="J17" s="46"/>
    </row>
    <row r="18">
      <c r="A18" s="36" t="s">
        <v>46</v>
      </c>
      <c r="B18" s="36">
        <v>3</v>
      </c>
      <c r="C18" s="37" t="s">
        <v>145</v>
      </c>
      <c r="D18" s="36" t="s">
        <v>48</v>
      </c>
      <c r="E18" s="38" t="s">
        <v>146</v>
      </c>
      <c r="F18" s="39" t="s">
        <v>101</v>
      </c>
      <c r="G18" s="40">
        <v>895.67399999999998</v>
      </c>
      <c r="H18" s="41">
        <v>0</v>
      </c>
      <c r="I18" s="42">
        <f>ROUND(G18*H18,P4)</f>
        <v>0</v>
      </c>
      <c r="J18" s="36"/>
      <c r="O18" s="43">
        <f>I18*0.21</f>
        <v>0</v>
      </c>
      <c r="P18">
        <v>3</v>
      </c>
    </row>
    <row r="19">
      <c r="A19" s="36" t="s">
        <v>51</v>
      </c>
      <c r="B19" s="44"/>
      <c r="C19" s="45"/>
      <c r="D19" s="45"/>
      <c r="E19" s="48" t="s">
        <v>48</v>
      </c>
      <c r="F19" s="45"/>
      <c r="G19" s="45"/>
      <c r="H19" s="45"/>
      <c r="I19" s="45"/>
      <c r="J19" s="46"/>
    </row>
    <row r="20">
      <c r="A20" s="36" t="s">
        <v>53</v>
      </c>
      <c r="B20" s="44"/>
      <c r="C20" s="45"/>
      <c r="D20" s="45"/>
      <c r="E20" s="47" t="s">
        <v>615</v>
      </c>
      <c r="F20" s="45"/>
      <c r="G20" s="45"/>
      <c r="H20" s="45"/>
      <c r="I20" s="45"/>
      <c r="J20" s="46"/>
    </row>
    <row r="21" ht="270">
      <c r="A21" s="36" t="s">
        <v>55</v>
      </c>
      <c r="B21" s="44"/>
      <c r="C21" s="45"/>
      <c r="D21" s="45"/>
      <c r="E21" s="38" t="s">
        <v>148</v>
      </c>
      <c r="F21" s="45"/>
      <c r="G21" s="45"/>
      <c r="H21" s="45"/>
      <c r="I21" s="45"/>
      <c r="J21" s="46"/>
    </row>
    <row r="22">
      <c r="A22" s="36" t="s">
        <v>46</v>
      </c>
      <c r="B22" s="36">
        <v>4</v>
      </c>
      <c r="C22" s="37" t="s">
        <v>154</v>
      </c>
      <c r="D22" s="36" t="s">
        <v>48</v>
      </c>
      <c r="E22" s="38" t="s">
        <v>155</v>
      </c>
      <c r="F22" s="39" t="s">
        <v>101</v>
      </c>
      <c r="G22" s="40">
        <v>37.351999999999997</v>
      </c>
      <c r="H22" s="41">
        <v>0</v>
      </c>
      <c r="I22" s="42">
        <f>ROUND(G22*H22,P4)</f>
        <v>0</v>
      </c>
      <c r="J22" s="36"/>
      <c r="O22" s="43">
        <f>I22*0.21</f>
        <v>0</v>
      </c>
      <c r="P22">
        <v>3</v>
      </c>
    </row>
    <row r="23">
      <c r="A23" s="36" t="s">
        <v>51</v>
      </c>
      <c r="B23" s="44"/>
      <c r="C23" s="45"/>
      <c r="D23" s="45"/>
      <c r="E23" s="48" t="s">
        <v>48</v>
      </c>
      <c r="F23" s="45"/>
      <c r="G23" s="45"/>
      <c r="H23" s="45"/>
      <c r="I23" s="45"/>
      <c r="J23" s="46"/>
    </row>
    <row r="24" ht="45">
      <c r="A24" s="36" t="s">
        <v>53</v>
      </c>
      <c r="B24" s="44"/>
      <c r="C24" s="45"/>
      <c r="D24" s="45"/>
      <c r="E24" s="47" t="s">
        <v>616</v>
      </c>
      <c r="F24" s="45"/>
      <c r="G24" s="45"/>
      <c r="H24" s="45"/>
      <c r="I24" s="45"/>
      <c r="J24" s="46"/>
    </row>
    <row r="25" ht="330">
      <c r="A25" s="36" t="s">
        <v>55</v>
      </c>
      <c r="B25" s="44"/>
      <c r="C25" s="45"/>
      <c r="D25" s="45"/>
      <c r="E25" s="38" t="s">
        <v>157</v>
      </c>
      <c r="F25" s="45"/>
      <c r="G25" s="45"/>
      <c r="H25" s="45"/>
      <c r="I25" s="45"/>
      <c r="J25" s="46"/>
    </row>
    <row r="26">
      <c r="A26" s="36" t="s">
        <v>46</v>
      </c>
      <c r="B26" s="36">
        <v>5</v>
      </c>
      <c r="C26" s="37" t="s">
        <v>158</v>
      </c>
      <c r="D26" s="36" t="s">
        <v>48</v>
      </c>
      <c r="E26" s="38" t="s">
        <v>159</v>
      </c>
      <c r="F26" s="39" t="s">
        <v>101</v>
      </c>
      <c r="G26" s="40">
        <v>367.43900000000002</v>
      </c>
      <c r="H26" s="41">
        <v>0</v>
      </c>
      <c r="I26" s="42">
        <f>ROUND(G26*H26,P4)</f>
        <v>0</v>
      </c>
      <c r="J26" s="36"/>
      <c r="O26" s="43">
        <f>I26*0.21</f>
        <v>0</v>
      </c>
      <c r="P26">
        <v>3</v>
      </c>
    </row>
    <row r="27">
      <c r="A27" s="36" t="s">
        <v>51</v>
      </c>
      <c r="B27" s="44"/>
      <c r="C27" s="45"/>
      <c r="D27" s="45"/>
      <c r="E27" s="48" t="s">
        <v>48</v>
      </c>
      <c r="F27" s="45"/>
      <c r="G27" s="45"/>
      <c r="H27" s="45"/>
      <c r="I27" s="45"/>
      <c r="J27" s="46"/>
    </row>
    <row r="28" ht="180">
      <c r="A28" s="36" t="s">
        <v>53</v>
      </c>
      <c r="B28" s="44"/>
      <c r="C28" s="45"/>
      <c r="D28" s="45"/>
      <c r="E28" s="47" t="s">
        <v>617</v>
      </c>
      <c r="F28" s="45"/>
      <c r="G28" s="45"/>
      <c r="H28" s="45"/>
      <c r="I28" s="45"/>
      <c r="J28" s="46"/>
    </row>
    <row r="29" ht="330">
      <c r="A29" s="36" t="s">
        <v>55</v>
      </c>
      <c r="B29" s="44"/>
      <c r="C29" s="45"/>
      <c r="D29" s="45"/>
      <c r="E29" s="38" t="s">
        <v>162</v>
      </c>
      <c r="F29" s="45"/>
      <c r="G29" s="45"/>
      <c r="H29" s="45"/>
      <c r="I29" s="45"/>
      <c r="J29" s="46"/>
    </row>
    <row r="30">
      <c r="A30" s="36" t="s">
        <v>46</v>
      </c>
      <c r="B30" s="36">
        <v>6</v>
      </c>
      <c r="C30" s="37" t="s">
        <v>163</v>
      </c>
      <c r="D30" s="36" t="s">
        <v>48</v>
      </c>
      <c r="E30" s="38" t="s">
        <v>164</v>
      </c>
      <c r="F30" s="39" t="s">
        <v>101</v>
      </c>
      <c r="G30" s="40">
        <v>265.02499999999998</v>
      </c>
      <c r="H30" s="41">
        <v>0</v>
      </c>
      <c r="I30" s="42">
        <f>ROUND(G30*H30,P4)</f>
        <v>0</v>
      </c>
      <c r="J30" s="36"/>
      <c r="O30" s="43">
        <f>I30*0.21</f>
        <v>0</v>
      </c>
      <c r="P30">
        <v>3</v>
      </c>
    </row>
    <row r="31">
      <c r="A31" s="36" t="s">
        <v>51</v>
      </c>
      <c r="B31" s="44"/>
      <c r="C31" s="45"/>
      <c r="D31" s="45"/>
      <c r="E31" s="38" t="s">
        <v>165</v>
      </c>
      <c r="F31" s="45"/>
      <c r="G31" s="45"/>
      <c r="H31" s="45"/>
      <c r="I31" s="45"/>
      <c r="J31" s="46"/>
    </row>
    <row r="32" ht="60">
      <c r="A32" s="36" t="s">
        <v>53</v>
      </c>
      <c r="B32" s="44"/>
      <c r="C32" s="45"/>
      <c r="D32" s="45"/>
      <c r="E32" s="47" t="s">
        <v>618</v>
      </c>
      <c r="F32" s="45"/>
      <c r="G32" s="45"/>
      <c r="H32" s="45"/>
      <c r="I32" s="45"/>
      <c r="J32" s="46"/>
    </row>
    <row r="33" ht="409.5">
      <c r="A33" s="36" t="s">
        <v>55</v>
      </c>
      <c r="B33" s="44"/>
      <c r="C33" s="45"/>
      <c r="D33" s="45"/>
      <c r="E33" s="38" t="s">
        <v>167</v>
      </c>
      <c r="F33" s="45"/>
      <c r="G33" s="45"/>
      <c r="H33" s="45"/>
      <c r="I33" s="45"/>
      <c r="J33" s="46"/>
    </row>
    <row r="34">
      <c r="A34" s="30" t="s">
        <v>43</v>
      </c>
      <c r="B34" s="31"/>
      <c r="C34" s="32" t="s">
        <v>221</v>
      </c>
      <c r="D34" s="33"/>
      <c r="E34" s="30" t="s">
        <v>222</v>
      </c>
      <c r="F34" s="33"/>
      <c r="G34" s="33"/>
      <c r="H34" s="33"/>
      <c r="I34" s="34">
        <f>SUMIFS(I35:I42,A35:A42,"P")</f>
        <v>0</v>
      </c>
      <c r="J34" s="35"/>
    </row>
    <row r="35">
      <c r="A35" s="36" t="s">
        <v>46</v>
      </c>
      <c r="B35" s="36">
        <v>7</v>
      </c>
      <c r="C35" s="37" t="s">
        <v>242</v>
      </c>
      <c r="D35" s="36" t="s">
        <v>48</v>
      </c>
      <c r="E35" s="38" t="s">
        <v>243</v>
      </c>
      <c r="F35" s="39" t="s">
        <v>101</v>
      </c>
      <c r="G35" s="40">
        <v>110.895</v>
      </c>
      <c r="H35" s="41">
        <v>0</v>
      </c>
      <c r="I35" s="42">
        <f>ROUND(G35*H35,P4)</f>
        <v>0</v>
      </c>
      <c r="J35" s="36"/>
      <c r="O35" s="43">
        <f>I35*0.21</f>
        <v>0</v>
      </c>
      <c r="P35">
        <v>3</v>
      </c>
    </row>
    <row r="36" ht="30">
      <c r="A36" s="36" t="s">
        <v>51</v>
      </c>
      <c r="B36" s="44"/>
      <c r="C36" s="45"/>
      <c r="D36" s="45"/>
      <c r="E36" s="38" t="s">
        <v>244</v>
      </c>
      <c r="F36" s="45"/>
      <c r="G36" s="45"/>
      <c r="H36" s="45"/>
      <c r="I36" s="45"/>
      <c r="J36" s="46"/>
    </row>
    <row r="37" ht="45">
      <c r="A37" s="36" t="s">
        <v>53</v>
      </c>
      <c r="B37" s="44"/>
      <c r="C37" s="45"/>
      <c r="D37" s="45"/>
      <c r="E37" s="47" t="s">
        <v>619</v>
      </c>
      <c r="F37" s="45"/>
      <c r="G37" s="45"/>
      <c r="H37" s="45"/>
      <c r="I37" s="45"/>
      <c r="J37" s="46"/>
    </row>
    <row r="38" ht="105">
      <c r="A38" s="36" t="s">
        <v>55</v>
      </c>
      <c r="B38" s="44"/>
      <c r="C38" s="45"/>
      <c r="D38" s="45"/>
      <c r="E38" s="38" t="s">
        <v>241</v>
      </c>
      <c r="F38" s="45"/>
      <c r="G38" s="45"/>
      <c r="H38" s="45"/>
      <c r="I38" s="45"/>
      <c r="J38" s="46"/>
    </row>
    <row r="39">
      <c r="A39" s="36" t="s">
        <v>46</v>
      </c>
      <c r="B39" s="36">
        <v>8</v>
      </c>
      <c r="C39" s="37" t="s">
        <v>620</v>
      </c>
      <c r="D39" s="36" t="s">
        <v>48</v>
      </c>
      <c r="E39" s="38" t="s">
        <v>621</v>
      </c>
      <c r="F39" s="39" t="s">
        <v>101</v>
      </c>
      <c r="G39" s="40">
        <v>1.5</v>
      </c>
      <c r="H39" s="41">
        <v>0</v>
      </c>
      <c r="I39" s="42">
        <f>ROUND(G39*H39,P4)</f>
        <v>0</v>
      </c>
      <c r="J39" s="36"/>
      <c r="O39" s="43">
        <f>I39*0.21</f>
        <v>0</v>
      </c>
      <c r="P39">
        <v>3</v>
      </c>
    </row>
    <row r="40">
      <c r="A40" s="36" t="s">
        <v>51</v>
      </c>
      <c r="B40" s="44"/>
      <c r="C40" s="45"/>
      <c r="D40" s="45"/>
      <c r="E40" s="38" t="s">
        <v>622</v>
      </c>
      <c r="F40" s="45"/>
      <c r="G40" s="45"/>
      <c r="H40" s="45"/>
      <c r="I40" s="45"/>
      <c r="J40" s="46"/>
    </row>
    <row r="41" ht="30">
      <c r="A41" s="36" t="s">
        <v>53</v>
      </c>
      <c r="B41" s="44"/>
      <c r="C41" s="45"/>
      <c r="D41" s="45"/>
      <c r="E41" s="47" t="s">
        <v>623</v>
      </c>
      <c r="F41" s="45"/>
      <c r="G41" s="45"/>
      <c r="H41" s="45"/>
      <c r="I41" s="45"/>
      <c r="J41" s="46"/>
    </row>
    <row r="42" ht="345">
      <c r="A42" s="36" t="s">
        <v>55</v>
      </c>
      <c r="B42" s="44"/>
      <c r="C42" s="45"/>
      <c r="D42" s="45"/>
      <c r="E42" s="38" t="s">
        <v>624</v>
      </c>
      <c r="F42" s="45"/>
      <c r="G42" s="45"/>
      <c r="H42" s="45"/>
      <c r="I42" s="45"/>
      <c r="J42" s="46"/>
    </row>
    <row r="43">
      <c r="A43" s="30" t="s">
        <v>43</v>
      </c>
      <c r="B43" s="31"/>
      <c r="C43" s="32" t="s">
        <v>261</v>
      </c>
      <c r="D43" s="33"/>
      <c r="E43" s="30" t="s">
        <v>262</v>
      </c>
      <c r="F43" s="33"/>
      <c r="G43" s="33"/>
      <c r="H43" s="33"/>
      <c r="I43" s="34">
        <f>SUMIFS(I44:I55,A44:A55,"P")</f>
        <v>0</v>
      </c>
      <c r="J43" s="35"/>
    </row>
    <row r="44">
      <c r="A44" s="36" t="s">
        <v>46</v>
      </c>
      <c r="B44" s="36">
        <v>9</v>
      </c>
      <c r="C44" s="37" t="s">
        <v>263</v>
      </c>
      <c r="D44" s="36" t="s">
        <v>48</v>
      </c>
      <c r="E44" s="38" t="s">
        <v>264</v>
      </c>
      <c r="F44" s="39" t="s">
        <v>109</v>
      </c>
      <c r="G44" s="40">
        <v>84.400000000000006</v>
      </c>
      <c r="H44" s="41">
        <v>0</v>
      </c>
      <c r="I44" s="42">
        <f>ROUND(G44*H44,P4)</f>
        <v>0</v>
      </c>
      <c r="J44" s="36"/>
      <c r="O44" s="43">
        <f>I44*0.21</f>
        <v>0</v>
      </c>
      <c r="P44">
        <v>3</v>
      </c>
    </row>
    <row r="45">
      <c r="A45" s="36" t="s">
        <v>51</v>
      </c>
      <c r="B45" s="44"/>
      <c r="C45" s="45"/>
      <c r="D45" s="45"/>
      <c r="E45" s="38" t="s">
        <v>625</v>
      </c>
      <c r="F45" s="45"/>
      <c r="G45" s="45"/>
      <c r="H45" s="45"/>
      <c r="I45" s="45"/>
      <c r="J45" s="46"/>
    </row>
    <row r="46">
      <c r="A46" s="36" t="s">
        <v>53</v>
      </c>
      <c r="B46" s="44"/>
      <c r="C46" s="45"/>
      <c r="D46" s="45"/>
      <c r="E46" s="47" t="s">
        <v>626</v>
      </c>
      <c r="F46" s="45"/>
      <c r="G46" s="45"/>
      <c r="H46" s="45"/>
      <c r="I46" s="45"/>
      <c r="J46" s="46"/>
    </row>
    <row r="47" ht="90">
      <c r="A47" s="36" t="s">
        <v>55</v>
      </c>
      <c r="B47" s="44"/>
      <c r="C47" s="45"/>
      <c r="D47" s="45"/>
      <c r="E47" s="38" t="s">
        <v>267</v>
      </c>
      <c r="F47" s="45"/>
      <c r="G47" s="45"/>
      <c r="H47" s="45"/>
      <c r="I47" s="45"/>
      <c r="J47" s="46"/>
    </row>
    <row r="48">
      <c r="A48" s="36" t="s">
        <v>46</v>
      </c>
      <c r="B48" s="36">
        <v>10</v>
      </c>
      <c r="C48" s="37" t="s">
        <v>627</v>
      </c>
      <c r="D48" s="36" t="s">
        <v>48</v>
      </c>
      <c r="E48" s="38" t="s">
        <v>628</v>
      </c>
      <c r="F48" s="39" t="s">
        <v>109</v>
      </c>
      <c r="G48" s="40">
        <v>84.400000000000006</v>
      </c>
      <c r="H48" s="41">
        <v>0</v>
      </c>
      <c r="I48" s="42">
        <f>ROUND(G48*H48,P4)</f>
        <v>0</v>
      </c>
      <c r="J48" s="36"/>
      <c r="O48" s="43">
        <f>I48*0.21</f>
        <v>0</v>
      </c>
      <c r="P48">
        <v>3</v>
      </c>
    </row>
    <row r="49">
      <c r="A49" s="36" t="s">
        <v>51</v>
      </c>
      <c r="B49" s="44"/>
      <c r="C49" s="45"/>
      <c r="D49" s="45"/>
      <c r="E49" s="38" t="s">
        <v>625</v>
      </c>
      <c r="F49" s="45"/>
      <c r="G49" s="45"/>
      <c r="H49" s="45"/>
      <c r="I49" s="45"/>
      <c r="J49" s="46"/>
    </row>
    <row r="50">
      <c r="A50" s="36" t="s">
        <v>53</v>
      </c>
      <c r="B50" s="44"/>
      <c r="C50" s="45"/>
      <c r="D50" s="45"/>
      <c r="E50" s="47" t="s">
        <v>626</v>
      </c>
      <c r="F50" s="45"/>
      <c r="G50" s="45"/>
      <c r="H50" s="45"/>
      <c r="I50" s="45"/>
      <c r="J50" s="46"/>
    </row>
    <row r="51" ht="90">
      <c r="A51" s="36" t="s">
        <v>55</v>
      </c>
      <c r="B51" s="44"/>
      <c r="C51" s="45"/>
      <c r="D51" s="45"/>
      <c r="E51" s="38" t="s">
        <v>267</v>
      </c>
      <c r="F51" s="45"/>
      <c r="G51" s="45"/>
      <c r="H51" s="45"/>
      <c r="I51" s="45"/>
      <c r="J51" s="46"/>
    </row>
    <row r="52">
      <c r="A52" s="36" t="s">
        <v>46</v>
      </c>
      <c r="B52" s="36">
        <v>11</v>
      </c>
      <c r="C52" s="37" t="s">
        <v>629</v>
      </c>
      <c r="D52" s="36" t="s">
        <v>48</v>
      </c>
      <c r="E52" s="38" t="s">
        <v>630</v>
      </c>
      <c r="F52" s="39" t="s">
        <v>109</v>
      </c>
      <c r="G52" s="40">
        <v>84.400000000000006</v>
      </c>
      <c r="H52" s="41">
        <v>0</v>
      </c>
      <c r="I52" s="42">
        <f>ROUND(G52*H52,P4)</f>
        <v>0</v>
      </c>
      <c r="J52" s="36"/>
      <c r="O52" s="43">
        <f>I52*0.21</f>
        <v>0</v>
      </c>
      <c r="P52">
        <v>3</v>
      </c>
    </row>
    <row r="53">
      <c r="A53" s="36" t="s">
        <v>51</v>
      </c>
      <c r="B53" s="44"/>
      <c r="C53" s="45"/>
      <c r="D53" s="45"/>
      <c r="E53" s="48" t="s">
        <v>48</v>
      </c>
      <c r="F53" s="45"/>
      <c r="G53" s="45"/>
      <c r="H53" s="45"/>
      <c r="I53" s="45"/>
      <c r="J53" s="46"/>
    </row>
    <row r="54">
      <c r="A54" s="36" t="s">
        <v>53</v>
      </c>
      <c r="B54" s="44"/>
      <c r="C54" s="45"/>
      <c r="D54" s="45"/>
      <c r="E54" s="47" t="s">
        <v>626</v>
      </c>
      <c r="F54" s="45"/>
      <c r="G54" s="45"/>
      <c r="H54" s="45"/>
      <c r="I54" s="45"/>
      <c r="J54" s="46"/>
    </row>
    <row r="55" ht="195">
      <c r="A55" s="36" t="s">
        <v>55</v>
      </c>
      <c r="B55" s="44"/>
      <c r="C55" s="45"/>
      <c r="D55" s="45"/>
      <c r="E55" s="38" t="s">
        <v>279</v>
      </c>
      <c r="F55" s="45"/>
      <c r="G55" s="45"/>
      <c r="H55" s="45"/>
      <c r="I55" s="45"/>
      <c r="J55" s="46"/>
    </row>
    <row r="56">
      <c r="A56" s="30" t="s">
        <v>43</v>
      </c>
      <c r="B56" s="31"/>
      <c r="C56" s="32" t="s">
        <v>315</v>
      </c>
      <c r="D56" s="33"/>
      <c r="E56" s="30" t="s">
        <v>316</v>
      </c>
      <c r="F56" s="33"/>
      <c r="G56" s="33"/>
      <c r="H56" s="33"/>
      <c r="I56" s="34">
        <f>SUMIFS(I57:I108,A57:A108,"P")</f>
        <v>0</v>
      </c>
      <c r="J56" s="35"/>
    </row>
    <row r="57">
      <c r="A57" s="36" t="s">
        <v>46</v>
      </c>
      <c r="B57" s="36">
        <v>12</v>
      </c>
      <c r="C57" s="37" t="s">
        <v>631</v>
      </c>
      <c r="D57" s="36" t="s">
        <v>48</v>
      </c>
      <c r="E57" s="38" t="s">
        <v>632</v>
      </c>
      <c r="F57" s="39" t="s">
        <v>119</v>
      </c>
      <c r="G57" s="40">
        <v>922.35000000000002</v>
      </c>
      <c r="H57" s="41">
        <v>0</v>
      </c>
      <c r="I57" s="42">
        <f>ROUND(G57*H57,P4)</f>
        <v>0</v>
      </c>
      <c r="J57" s="36"/>
      <c r="O57" s="43">
        <f>I57*0.21</f>
        <v>0</v>
      </c>
      <c r="P57">
        <v>3</v>
      </c>
    </row>
    <row r="58" ht="60">
      <c r="A58" s="36" t="s">
        <v>51</v>
      </c>
      <c r="B58" s="44"/>
      <c r="C58" s="45"/>
      <c r="D58" s="45"/>
      <c r="E58" s="38" t="s">
        <v>633</v>
      </c>
      <c r="F58" s="45"/>
      <c r="G58" s="45"/>
      <c r="H58" s="45"/>
      <c r="I58" s="45"/>
      <c r="J58" s="46"/>
    </row>
    <row r="59" ht="45">
      <c r="A59" s="36" t="s">
        <v>53</v>
      </c>
      <c r="B59" s="44"/>
      <c r="C59" s="45"/>
      <c r="D59" s="45"/>
      <c r="E59" s="47" t="s">
        <v>634</v>
      </c>
      <c r="F59" s="45"/>
      <c r="G59" s="45"/>
      <c r="H59" s="45"/>
      <c r="I59" s="45"/>
      <c r="J59" s="46"/>
    </row>
    <row r="60" ht="330">
      <c r="A60" s="36" t="s">
        <v>55</v>
      </c>
      <c r="B60" s="44"/>
      <c r="C60" s="45"/>
      <c r="D60" s="45"/>
      <c r="E60" s="38" t="s">
        <v>326</v>
      </c>
      <c r="F60" s="45"/>
      <c r="G60" s="45"/>
      <c r="H60" s="45"/>
      <c r="I60" s="45"/>
      <c r="J60" s="46"/>
    </row>
    <row r="61">
      <c r="A61" s="36" t="s">
        <v>46</v>
      </c>
      <c r="B61" s="36">
        <v>13</v>
      </c>
      <c r="C61" s="37" t="s">
        <v>635</v>
      </c>
      <c r="D61" s="36" t="s">
        <v>48</v>
      </c>
      <c r="E61" s="38" t="s">
        <v>636</v>
      </c>
      <c r="F61" s="39" t="s">
        <v>119</v>
      </c>
      <c r="G61" s="40">
        <v>121.5</v>
      </c>
      <c r="H61" s="41">
        <v>0</v>
      </c>
      <c r="I61" s="42">
        <f>ROUND(G61*H61,P4)</f>
        <v>0</v>
      </c>
      <c r="J61" s="36"/>
      <c r="O61" s="43">
        <f>I61*0.21</f>
        <v>0</v>
      </c>
      <c r="P61">
        <v>3</v>
      </c>
    </row>
    <row r="62" ht="45">
      <c r="A62" s="36" t="s">
        <v>51</v>
      </c>
      <c r="B62" s="44"/>
      <c r="C62" s="45"/>
      <c r="D62" s="45"/>
      <c r="E62" s="38" t="s">
        <v>637</v>
      </c>
      <c r="F62" s="45"/>
      <c r="G62" s="45"/>
      <c r="H62" s="45"/>
      <c r="I62" s="45"/>
      <c r="J62" s="46"/>
    </row>
    <row r="63" ht="30">
      <c r="A63" s="36" t="s">
        <v>53</v>
      </c>
      <c r="B63" s="44"/>
      <c r="C63" s="45"/>
      <c r="D63" s="45"/>
      <c r="E63" s="47" t="s">
        <v>638</v>
      </c>
      <c r="F63" s="45"/>
      <c r="G63" s="45"/>
      <c r="H63" s="45"/>
      <c r="I63" s="45"/>
      <c r="J63" s="46"/>
    </row>
    <row r="64" ht="300">
      <c r="A64" s="36" t="s">
        <v>55</v>
      </c>
      <c r="B64" s="44"/>
      <c r="C64" s="45"/>
      <c r="D64" s="45"/>
      <c r="E64" s="38" t="s">
        <v>639</v>
      </c>
      <c r="F64" s="45"/>
      <c r="G64" s="45"/>
      <c r="H64" s="45"/>
      <c r="I64" s="45"/>
      <c r="J64" s="46"/>
    </row>
    <row r="65">
      <c r="A65" s="36" t="s">
        <v>46</v>
      </c>
      <c r="B65" s="36">
        <v>14</v>
      </c>
      <c r="C65" s="37" t="s">
        <v>640</v>
      </c>
      <c r="D65" s="36" t="s">
        <v>48</v>
      </c>
      <c r="E65" s="38" t="s">
        <v>641</v>
      </c>
      <c r="F65" s="39" t="s">
        <v>119</v>
      </c>
      <c r="G65" s="40">
        <v>121.5</v>
      </c>
      <c r="H65" s="41">
        <v>0</v>
      </c>
      <c r="I65" s="42">
        <f>ROUND(G65*H65,P4)</f>
        <v>0</v>
      </c>
      <c r="J65" s="36"/>
      <c r="O65" s="43">
        <f>I65*0.21</f>
        <v>0</v>
      </c>
      <c r="P65">
        <v>3</v>
      </c>
    </row>
    <row r="66">
      <c r="A66" s="36" t="s">
        <v>51</v>
      </c>
      <c r="B66" s="44"/>
      <c r="C66" s="45"/>
      <c r="D66" s="45"/>
      <c r="E66" s="38" t="s">
        <v>642</v>
      </c>
      <c r="F66" s="45"/>
      <c r="G66" s="45"/>
      <c r="H66" s="45"/>
      <c r="I66" s="45"/>
      <c r="J66" s="46"/>
    </row>
    <row r="67" ht="30">
      <c r="A67" s="36" t="s">
        <v>53</v>
      </c>
      <c r="B67" s="44"/>
      <c r="C67" s="45"/>
      <c r="D67" s="45"/>
      <c r="E67" s="47" t="s">
        <v>638</v>
      </c>
      <c r="F67" s="45"/>
      <c r="G67" s="45"/>
      <c r="H67" s="45"/>
      <c r="I67" s="45"/>
      <c r="J67" s="46"/>
    </row>
    <row r="68" ht="75">
      <c r="A68" s="36" t="s">
        <v>55</v>
      </c>
      <c r="B68" s="44"/>
      <c r="C68" s="45"/>
      <c r="D68" s="45"/>
      <c r="E68" s="38" t="s">
        <v>643</v>
      </c>
      <c r="F68" s="45"/>
      <c r="G68" s="45"/>
      <c r="H68" s="45"/>
      <c r="I68" s="45"/>
      <c r="J68" s="46"/>
    </row>
    <row r="69">
      <c r="A69" s="36" t="s">
        <v>46</v>
      </c>
      <c r="B69" s="36">
        <v>15</v>
      </c>
      <c r="C69" s="37" t="s">
        <v>644</v>
      </c>
      <c r="D69" s="36" t="s">
        <v>48</v>
      </c>
      <c r="E69" s="38" t="s">
        <v>645</v>
      </c>
      <c r="F69" s="39" t="s">
        <v>80</v>
      </c>
      <c r="G69" s="40">
        <v>6</v>
      </c>
      <c r="H69" s="41">
        <v>0</v>
      </c>
      <c r="I69" s="42">
        <f>ROUND(G69*H69,P4)</f>
        <v>0</v>
      </c>
      <c r="J69" s="36"/>
      <c r="O69" s="43">
        <f>I69*0.21</f>
        <v>0</v>
      </c>
      <c r="P69">
        <v>3</v>
      </c>
    </row>
    <row r="70">
      <c r="A70" s="36" t="s">
        <v>51</v>
      </c>
      <c r="B70" s="44"/>
      <c r="C70" s="45"/>
      <c r="D70" s="45"/>
      <c r="E70" s="48" t="s">
        <v>48</v>
      </c>
      <c r="F70" s="45"/>
      <c r="G70" s="45"/>
      <c r="H70" s="45"/>
      <c r="I70" s="45"/>
      <c r="J70" s="46"/>
    </row>
    <row r="71" ht="30">
      <c r="A71" s="36" t="s">
        <v>53</v>
      </c>
      <c r="B71" s="44"/>
      <c r="C71" s="45"/>
      <c r="D71" s="45"/>
      <c r="E71" s="47" t="s">
        <v>646</v>
      </c>
      <c r="F71" s="45"/>
      <c r="G71" s="45"/>
      <c r="H71" s="45"/>
      <c r="I71" s="45"/>
      <c r="J71" s="46"/>
    </row>
    <row r="72" ht="90">
      <c r="A72" s="36" t="s">
        <v>55</v>
      </c>
      <c r="B72" s="44"/>
      <c r="C72" s="45"/>
      <c r="D72" s="45"/>
      <c r="E72" s="38" t="s">
        <v>647</v>
      </c>
      <c r="F72" s="45"/>
      <c r="G72" s="45"/>
      <c r="H72" s="45"/>
      <c r="I72" s="45"/>
      <c r="J72" s="46"/>
    </row>
    <row r="73">
      <c r="A73" s="36" t="s">
        <v>46</v>
      </c>
      <c r="B73" s="36">
        <v>16</v>
      </c>
      <c r="C73" s="37" t="s">
        <v>648</v>
      </c>
      <c r="D73" s="36" t="s">
        <v>48</v>
      </c>
      <c r="E73" s="38" t="s">
        <v>649</v>
      </c>
      <c r="F73" s="39" t="s">
        <v>80</v>
      </c>
      <c r="G73" s="40">
        <v>5</v>
      </c>
      <c r="H73" s="41">
        <v>0</v>
      </c>
      <c r="I73" s="42">
        <f>ROUND(G73*H73,P4)</f>
        <v>0</v>
      </c>
      <c r="J73" s="36"/>
      <c r="O73" s="43">
        <f>I73*0.21</f>
        <v>0</v>
      </c>
      <c r="P73">
        <v>3</v>
      </c>
    </row>
    <row r="74">
      <c r="A74" s="36" t="s">
        <v>51</v>
      </c>
      <c r="B74" s="44"/>
      <c r="C74" s="45"/>
      <c r="D74" s="45"/>
      <c r="E74" s="38" t="s">
        <v>650</v>
      </c>
      <c r="F74" s="45"/>
      <c r="G74" s="45"/>
      <c r="H74" s="45"/>
      <c r="I74" s="45"/>
      <c r="J74" s="46"/>
    </row>
    <row r="75" ht="30">
      <c r="A75" s="36" t="s">
        <v>53</v>
      </c>
      <c r="B75" s="44"/>
      <c r="C75" s="45"/>
      <c r="D75" s="45"/>
      <c r="E75" s="47" t="s">
        <v>651</v>
      </c>
      <c r="F75" s="45"/>
      <c r="G75" s="45"/>
      <c r="H75" s="45"/>
      <c r="I75" s="45"/>
      <c r="J75" s="46"/>
    </row>
    <row r="76" ht="90">
      <c r="A76" s="36" t="s">
        <v>55</v>
      </c>
      <c r="B76" s="44"/>
      <c r="C76" s="45"/>
      <c r="D76" s="45"/>
      <c r="E76" s="38" t="s">
        <v>647</v>
      </c>
      <c r="F76" s="45"/>
      <c r="G76" s="45"/>
      <c r="H76" s="45"/>
      <c r="I76" s="45"/>
      <c r="J76" s="46"/>
    </row>
    <row r="77">
      <c r="A77" s="36" t="s">
        <v>46</v>
      </c>
      <c r="B77" s="36">
        <v>17</v>
      </c>
      <c r="C77" s="37" t="s">
        <v>652</v>
      </c>
      <c r="D77" s="36" t="s">
        <v>48</v>
      </c>
      <c r="E77" s="38" t="s">
        <v>653</v>
      </c>
      <c r="F77" s="39" t="s">
        <v>80</v>
      </c>
      <c r="G77" s="40">
        <v>6</v>
      </c>
      <c r="H77" s="41">
        <v>0</v>
      </c>
      <c r="I77" s="42">
        <f>ROUND(G77*H77,P4)</f>
        <v>0</v>
      </c>
      <c r="J77" s="36"/>
      <c r="O77" s="43">
        <f>I77*0.21</f>
        <v>0</v>
      </c>
      <c r="P77">
        <v>3</v>
      </c>
    </row>
    <row r="78">
      <c r="A78" s="36" t="s">
        <v>51</v>
      </c>
      <c r="B78" s="44"/>
      <c r="C78" s="45"/>
      <c r="D78" s="45"/>
      <c r="E78" s="48" t="s">
        <v>48</v>
      </c>
      <c r="F78" s="45"/>
      <c r="G78" s="45"/>
      <c r="H78" s="45"/>
      <c r="I78" s="45"/>
      <c r="J78" s="46"/>
    </row>
    <row r="79" ht="30">
      <c r="A79" s="36" t="s">
        <v>53</v>
      </c>
      <c r="B79" s="44"/>
      <c r="C79" s="45"/>
      <c r="D79" s="45"/>
      <c r="E79" s="47" t="s">
        <v>646</v>
      </c>
      <c r="F79" s="45"/>
      <c r="G79" s="45"/>
      <c r="H79" s="45"/>
      <c r="I79" s="45"/>
      <c r="J79" s="46"/>
    </row>
    <row r="80" ht="90">
      <c r="A80" s="36" t="s">
        <v>55</v>
      </c>
      <c r="B80" s="44"/>
      <c r="C80" s="45"/>
      <c r="D80" s="45"/>
      <c r="E80" s="38" t="s">
        <v>647</v>
      </c>
      <c r="F80" s="45"/>
      <c r="G80" s="45"/>
      <c r="H80" s="45"/>
      <c r="I80" s="45"/>
      <c r="J80" s="46"/>
    </row>
    <row r="81">
      <c r="A81" s="36" t="s">
        <v>46</v>
      </c>
      <c r="B81" s="36">
        <v>18</v>
      </c>
      <c r="C81" s="37" t="s">
        <v>654</v>
      </c>
      <c r="D81" s="36" t="s">
        <v>655</v>
      </c>
      <c r="E81" s="38" t="s">
        <v>656</v>
      </c>
      <c r="F81" s="39" t="s">
        <v>80</v>
      </c>
      <c r="G81" s="40">
        <v>1</v>
      </c>
      <c r="H81" s="41">
        <v>0</v>
      </c>
      <c r="I81" s="42">
        <f>ROUND(G81*H81,P4)</f>
        <v>0</v>
      </c>
      <c r="J81" s="36"/>
      <c r="O81" s="43">
        <f>I81*0.21</f>
        <v>0</v>
      </c>
      <c r="P81">
        <v>3</v>
      </c>
    </row>
    <row r="82">
      <c r="A82" s="36" t="s">
        <v>51</v>
      </c>
      <c r="B82" s="44"/>
      <c r="C82" s="45"/>
      <c r="D82" s="45"/>
      <c r="E82" s="38" t="s">
        <v>657</v>
      </c>
      <c r="F82" s="45"/>
      <c r="G82" s="45"/>
      <c r="H82" s="45"/>
      <c r="I82" s="45"/>
      <c r="J82" s="46"/>
    </row>
    <row r="83" ht="30">
      <c r="A83" s="36" t="s">
        <v>53</v>
      </c>
      <c r="B83" s="44"/>
      <c r="C83" s="45"/>
      <c r="D83" s="45"/>
      <c r="E83" s="47" t="s">
        <v>567</v>
      </c>
      <c r="F83" s="45"/>
      <c r="G83" s="45"/>
      <c r="H83" s="45"/>
      <c r="I83" s="45"/>
      <c r="J83" s="46"/>
    </row>
    <row r="84" ht="390">
      <c r="A84" s="36" t="s">
        <v>55</v>
      </c>
      <c r="B84" s="44"/>
      <c r="C84" s="45"/>
      <c r="D84" s="45"/>
      <c r="E84" s="38" t="s">
        <v>658</v>
      </c>
      <c r="F84" s="45"/>
      <c r="G84" s="45"/>
      <c r="H84" s="45"/>
      <c r="I84" s="45"/>
      <c r="J84" s="46"/>
    </row>
    <row r="85">
      <c r="A85" s="36" t="s">
        <v>46</v>
      </c>
      <c r="B85" s="36">
        <v>19</v>
      </c>
      <c r="C85" s="37" t="s">
        <v>654</v>
      </c>
      <c r="D85" s="36" t="s">
        <v>659</v>
      </c>
      <c r="E85" s="38" t="s">
        <v>656</v>
      </c>
      <c r="F85" s="39" t="s">
        <v>80</v>
      </c>
      <c r="G85" s="40">
        <v>1</v>
      </c>
      <c r="H85" s="41">
        <v>0</v>
      </c>
      <c r="I85" s="42">
        <f>ROUND(G85*H85,P4)</f>
        <v>0</v>
      </c>
      <c r="J85" s="36"/>
      <c r="O85" s="43">
        <f>I85*0.21</f>
        <v>0</v>
      </c>
      <c r="P85">
        <v>3</v>
      </c>
    </row>
    <row r="86">
      <c r="A86" s="36" t="s">
        <v>51</v>
      </c>
      <c r="B86" s="44"/>
      <c r="C86" s="45"/>
      <c r="D86" s="45"/>
      <c r="E86" s="38" t="s">
        <v>660</v>
      </c>
      <c r="F86" s="45"/>
      <c r="G86" s="45"/>
      <c r="H86" s="45"/>
      <c r="I86" s="45"/>
      <c r="J86" s="46"/>
    </row>
    <row r="87" ht="30">
      <c r="A87" s="36" t="s">
        <v>53</v>
      </c>
      <c r="B87" s="44"/>
      <c r="C87" s="45"/>
      <c r="D87" s="45"/>
      <c r="E87" s="47" t="s">
        <v>567</v>
      </c>
      <c r="F87" s="45"/>
      <c r="G87" s="45"/>
      <c r="H87" s="45"/>
      <c r="I87" s="45"/>
      <c r="J87" s="46"/>
    </row>
    <row r="88" ht="390">
      <c r="A88" s="36" t="s">
        <v>55</v>
      </c>
      <c r="B88" s="44"/>
      <c r="C88" s="45"/>
      <c r="D88" s="45"/>
      <c r="E88" s="38" t="s">
        <v>658</v>
      </c>
      <c r="F88" s="45"/>
      <c r="G88" s="45"/>
      <c r="H88" s="45"/>
      <c r="I88" s="45"/>
      <c r="J88" s="46"/>
    </row>
    <row r="89">
      <c r="A89" s="36" t="s">
        <v>46</v>
      </c>
      <c r="B89" s="36">
        <v>20</v>
      </c>
      <c r="C89" s="37" t="s">
        <v>654</v>
      </c>
      <c r="D89" s="36" t="s">
        <v>661</v>
      </c>
      <c r="E89" s="38" t="s">
        <v>656</v>
      </c>
      <c r="F89" s="39" t="s">
        <v>80</v>
      </c>
      <c r="G89" s="40">
        <v>1</v>
      </c>
      <c r="H89" s="41">
        <v>0</v>
      </c>
      <c r="I89" s="42">
        <f>ROUND(G89*H89,P4)</f>
        <v>0</v>
      </c>
      <c r="J89" s="36"/>
      <c r="O89" s="43">
        <f>I89*0.21</f>
        <v>0</v>
      </c>
      <c r="P89">
        <v>3</v>
      </c>
    </row>
    <row r="90">
      <c r="A90" s="36" t="s">
        <v>51</v>
      </c>
      <c r="B90" s="44"/>
      <c r="C90" s="45"/>
      <c r="D90" s="45"/>
      <c r="E90" s="38" t="s">
        <v>662</v>
      </c>
      <c r="F90" s="45"/>
      <c r="G90" s="45"/>
      <c r="H90" s="45"/>
      <c r="I90" s="45"/>
      <c r="J90" s="46"/>
    </row>
    <row r="91" ht="30">
      <c r="A91" s="36" t="s">
        <v>53</v>
      </c>
      <c r="B91" s="44"/>
      <c r="C91" s="45"/>
      <c r="D91" s="45"/>
      <c r="E91" s="47" t="s">
        <v>567</v>
      </c>
      <c r="F91" s="45"/>
      <c r="G91" s="45"/>
      <c r="H91" s="45"/>
      <c r="I91" s="45"/>
      <c r="J91" s="46"/>
    </row>
    <row r="92" ht="390">
      <c r="A92" s="36" t="s">
        <v>55</v>
      </c>
      <c r="B92" s="44"/>
      <c r="C92" s="45"/>
      <c r="D92" s="45"/>
      <c r="E92" s="38" t="s">
        <v>658</v>
      </c>
      <c r="F92" s="45"/>
      <c r="G92" s="45"/>
      <c r="H92" s="45"/>
      <c r="I92" s="45"/>
      <c r="J92" s="46"/>
    </row>
    <row r="93">
      <c r="A93" s="36" t="s">
        <v>46</v>
      </c>
      <c r="B93" s="36">
        <v>21</v>
      </c>
      <c r="C93" s="37" t="s">
        <v>663</v>
      </c>
      <c r="D93" s="36" t="s">
        <v>48</v>
      </c>
      <c r="E93" s="38" t="s">
        <v>664</v>
      </c>
      <c r="F93" s="39" t="s">
        <v>119</v>
      </c>
      <c r="G93" s="40">
        <v>918.5</v>
      </c>
      <c r="H93" s="41">
        <v>0</v>
      </c>
      <c r="I93" s="42">
        <f>ROUND(G93*H93,P4)</f>
        <v>0</v>
      </c>
      <c r="J93" s="36"/>
      <c r="O93" s="43">
        <f>I93*0.21</f>
        <v>0</v>
      </c>
      <c r="P93">
        <v>3</v>
      </c>
    </row>
    <row r="94" ht="30">
      <c r="A94" s="36" t="s">
        <v>51</v>
      </c>
      <c r="B94" s="44"/>
      <c r="C94" s="45"/>
      <c r="D94" s="45"/>
      <c r="E94" s="38" t="s">
        <v>665</v>
      </c>
      <c r="F94" s="45"/>
      <c r="G94" s="45"/>
      <c r="H94" s="45"/>
      <c r="I94" s="45"/>
      <c r="J94" s="46"/>
    </row>
    <row r="95" ht="30">
      <c r="A95" s="36" t="s">
        <v>53</v>
      </c>
      <c r="B95" s="44"/>
      <c r="C95" s="45"/>
      <c r="D95" s="45"/>
      <c r="E95" s="47" t="s">
        <v>666</v>
      </c>
      <c r="F95" s="45"/>
      <c r="G95" s="45"/>
      <c r="H95" s="45"/>
      <c r="I95" s="45"/>
      <c r="J95" s="46"/>
    </row>
    <row r="96" ht="105">
      <c r="A96" s="36" t="s">
        <v>55</v>
      </c>
      <c r="B96" s="44"/>
      <c r="C96" s="45"/>
      <c r="D96" s="45"/>
      <c r="E96" s="38" t="s">
        <v>667</v>
      </c>
      <c r="F96" s="45"/>
      <c r="G96" s="45"/>
      <c r="H96" s="45"/>
      <c r="I96" s="45"/>
      <c r="J96" s="46"/>
    </row>
    <row r="97">
      <c r="A97" s="36" t="s">
        <v>46</v>
      </c>
      <c r="B97" s="36">
        <v>22</v>
      </c>
      <c r="C97" s="37" t="s">
        <v>352</v>
      </c>
      <c r="D97" s="36" t="s">
        <v>48</v>
      </c>
      <c r="E97" s="38" t="s">
        <v>353</v>
      </c>
      <c r="F97" s="39" t="s">
        <v>119</v>
      </c>
      <c r="G97" s="40">
        <v>918.5</v>
      </c>
      <c r="H97" s="41">
        <v>0</v>
      </c>
      <c r="I97" s="42">
        <f>ROUND(G97*H97,P4)</f>
        <v>0</v>
      </c>
      <c r="J97" s="36"/>
      <c r="O97" s="43">
        <f>I97*0.21</f>
        <v>0</v>
      </c>
      <c r="P97">
        <v>3</v>
      </c>
    </row>
    <row r="98" ht="30">
      <c r="A98" s="36" t="s">
        <v>51</v>
      </c>
      <c r="B98" s="44"/>
      <c r="C98" s="45"/>
      <c r="D98" s="45"/>
      <c r="E98" s="38" t="s">
        <v>587</v>
      </c>
      <c r="F98" s="45"/>
      <c r="G98" s="45"/>
      <c r="H98" s="45"/>
      <c r="I98" s="45"/>
      <c r="J98" s="46"/>
    </row>
    <row r="99" ht="30">
      <c r="A99" s="36" t="s">
        <v>53</v>
      </c>
      <c r="B99" s="44"/>
      <c r="C99" s="45"/>
      <c r="D99" s="45"/>
      <c r="E99" s="47" t="s">
        <v>666</v>
      </c>
      <c r="F99" s="45"/>
      <c r="G99" s="45"/>
      <c r="H99" s="45"/>
      <c r="I99" s="45"/>
      <c r="J99" s="46"/>
    </row>
    <row r="100" ht="90">
      <c r="A100" s="36" t="s">
        <v>55</v>
      </c>
      <c r="B100" s="44"/>
      <c r="C100" s="45"/>
      <c r="D100" s="45"/>
      <c r="E100" s="38" t="s">
        <v>355</v>
      </c>
      <c r="F100" s="45"/>
      <c r="G100" s="45"/>
      <c r="H100" s="45"/>
      <c r="I100" s="45"/>
      <c r="J100" s="46"/>
    </row>
    <row r="101">
      <c r="A101" s="36" t="s">
        <v>46</v>
      </c>
      <c r="B101" s="36">
        <v>23</v>
      </c>
      <c r="C101" s="37" t="s">
        <v>668</v>
      </c>
      <c r="D101" s="36" t="s">
        <v>48</v>
      </c>
      <c r="E101" s="38" t="s">
        <v>669</v>
      </c>
      <c r="F101" s="39" t="s">
        <v>119</v>
      </c>
      <c r="G101" s="40">
        <v>922.35000000000002</v>
      </c>
      <c r="H101" s="41">
        <v>0</v>
      </c>
      <c r="I101" s="42">
        <f>ROUND(G101*H101,P4)</f>
        <v>0</v>
      </c>
      <c r="J101" s="36"/>
      <c r="O101" s="43">
        <f>I101*0.21</f>
        <v>0</v>
      </c>
      <c r="P101">
        <v>3</v>
      </c>
    </row>
    <row r="102">
      <c r="A102" s="36" t="s">
        <v>51</v>
      </c>
      <c r="B102" s="44"/>
      <c r="C102" s="45"/>
      <c r="D102" s="45"/>
      <c r="E102" s="48" t="s">
        <v>48</v>
      </c>
      <c r="F102" s="45"/>
      <c r="G102" s="45"/>
      <c r="H102" s="45"/>
      <c r="I102" s="45"/>
      <c r="J102" s="46"/>
    </row>
    <row r="103" ht="45">
      <c r="A103" s="36" t="s">
        <v>53</v>
      </c>
      <c r="B103" s="44"/>
      <c r="C103" s="45"/>
      <c r="D103" s="45"/>
      <c r="E103" s="47" t="s">
        <v>634</v>
      </c>
      <c r="F103" s="45"/>
      <c r="G103" s="45"/>
      <c r="H103" s="45"/>
      <c r="I103" s="45"/>
      <c r="J103" s="46"/>
    </row>
    <row r="104" ht="150">
      <c r="A104" s="36" t="s">
        <v>55</v>
      </c>
      <c r="B104" s="44"/>
      <c r="C104" s="45"/>
      <c r="D104" s="45"/>
      <c r="E104" s="38" t="s">
        <v>670</v>
      </c>
      <c r="F104" s="45"/>
      <c r="G104" s="45"/>
      <c r="H104" s="45"/>
      <c r="I104" s="45"/>
      <c r="J104" s="46"/>
    </row>
    <row r="105">
      <c r="A105" s="36" t="s">
        <v>46</v>
      </c>
      <c r="B105" s="36">
        <v>24</v>
      </c>
      <c r="C105" s="37" t="s">
        <v>671</v>
      </c>
      <c r="D105" s="36" t="s">
        <v>48</v>
      </c>
      <c r="E105" s="38" t="s">
        <v>672</v>
      </c>
      <c r="F105" s="39" t="s">
        <v>119</v>
      </c>
      <c r="G105" s="40">
        <v>918.5</v>
      </c>
      <c r="H105" s="41">
        <v>0</v>
      </c>
      <c r="I105" s="42">
        <f>ROUND(G105*H105,P4)</f>
        <v>0</v>
      </c>
      <c r="J105" s="36"/>
      <c r="O105" s="43">
        <f>I105*0.21</f>
        <v>0</v>
      </c>
      <c r="P105">
        <v>3</v>
      </c>
    </row>
    <row r="106">
      <c r="A106" s="36" t="s">
        <v>51</v>
      </c>
      <c r="B106" s="44"/>
      <c r="C106" s="45"/>
      <c r="D106" s="45"/>
      <c r="E106" s="48" t="s">
        <v>48</v>
      </c>
      <c r="F106" s="45"/>
      <c r="G106" s="45"/>
      <c r="H106" s="45"/>
      <c r="I106" s="45"/>
      <c r="J106" s="46"/>
    </row>
    <row r="107" ht="30">
      <c r="A107" s="36" t="s">
        <v>53</v>
      </c>
      <c r="B107" s="44"/>
      <c r="C107" s="45"/>
      <c r="D107" s="45"/>
      <c r="E107" s="47" t="s">
        <v>666</v>
      </c>
      <c r="F107" s="45"/>
      <c r="G107" s="45"/>
      <c r="H107" s="45"/>
      <c r="I107" s="45"/>
      <c r="J107" s="46"/>
    </row>
    <row r="108" ht="90">
      <c r="A108" s="36" t="s">
        <v>55</v>
      </c>
      <c r="B108" s="49"/>
      <c r="C108" s="50"/>
      <c r="D108" s="50"/>
      <c r="E108" s="38" t="s">
        <v>673</v>
      </c>
      <c r="F108" s="50"/>
      <c r="G108" s="50"/>
      <c r="H108" s="50"/>
      <c r="I108" s="50"/>
      <c r="J108" s="51"/>
    </row>
  </sheetData>
  <sheetProtection sheet="1" objects="1" scenarios="1" spinCount="100000" saltValue="cp2a4/x0ycKZ67qo8JZS3cKBcAj0YSMhnEOtu1MSWrCizOoal8jIG16RVQvqKCfv2eYOM1spc6tposFKKIKLsg==" hashValue="tlp+RpsQvA44JY5faHeDSyqBnrJ4+dEVYu7Cir+Ek5NUSAzHs02oWE1iZRBEbwaENKGkuwde4geBYaS142Os/Q==" algorithmName="SHA-512" password="CE4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25</v>
      </c>
      <c r="F2" s="16"/>
      <c r="G2" s="16"/>
      <c r="H2" s="16"/>
      <c r="I2" s="16"/>
      <c r="J2" s="18"/>
    </row>
    <row r="3" ht="30">
      <c r="A3" s="3" t="s">
        <v>26</v>
      </c>
      <c r="B3" s="19" t="s">
        <v>27</v>
      </c>
      <c r="C3" s="20" t="s">
        <v>28</v>
      </c>
      <c r="D3" s="21"/>
      <c r="E3" s="22" t="s">
        <v>29</v>
      </c>
      <c r="F3" s="16"/>
      <c r="G3" s="16"/>
      <c r="H3" s="23" t="s">
        <v>23</v>
      </c>
      <c r="I3" s="24">
        <f>SUMIFS(I8:I129,A8:A129,"SD")</f>
        <v>0</v>
      </c>
      <c r="J3" s="18"/>
      <c r="O3">
        <v>0</v>
      </c>
      <c r="P3">
        <v>2</v>
      </c>
    </row>
    <row r="4">
      <c r="A4" s="3" t="s">
        <v>30</v>
      </c>
      <c r="B4" s="19" t="s">
        <v>31</v>
      </c>
      <c r="C4" s="20" t="s">
        <v>23</v>
      </c>
      <c r="D4" s="21"/>
      <c r="E4" s="22" t="s">
        <v>24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32</v>
      </c>
      <c r="B5" s="26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7" t="s">
        <v>40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41</v>
      </c>
      <c r="I6" s="7" t="s">
        <v>42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43</v>
      </c>
      <c r="B8" s="31"/>
      <c r="C8" s="32" t="s">
        <v>44</v>
      </c>
      <c r="D8" s="33"/>
      <c r="E8" s="30" t="s">
        <v>45</v>
      </c>
      <c r="F8" s="33"/>
      <c r="G8" s="33"/>
      <c r="H8" s="33"/>
      <c r="I8" s="34">
        <f>SUMIFS(I9:I12,A9:A12,"P")</f>
        <v>0</v>
      </c>
      <c r="J8" s="35"/>
    </row>
    <row r="9">
      <c r="A9" s="36" t="s">
        <v>46</v>
      </c>
      <c r="B9" s="36">
        <v>1</v>
      </c>
      <c r="C9" s="37" t="s">
        <v>88</v>
      </c>
      <c r="D9" s="36" t="s">
        <v>48</v>
      </c>
      <c r="E9" s="38" t="s">
        <v>89</v>
      </c>
      <c r="F9" s="39" t="s">
        <v>90</v>
      </c>
      <c r="G9" s="40">
        <v>2123.4200000000001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>
      <c r="A10" s="36" t="s">
        <v>51</v>
      </c>
      <c r="B10" s="44"/>
      <c r="C10" s="45"/>
      <c r="D10" s="45"/>
      <c r="E10" s="38" t="s">
        <v>91</v>
      </c>
      <c r="F10" s="45"/>
      <c r="G10" s="45"/>
      <c r="H10" s="45"/>
      <c r="I10" s="45"/>
      <c r="J10" s="46"/>
    </row>
    <row r="11" ht="45">
      <c r="A11" s="36" t="s">
        <v>53</v>
      </c>
      <c r="B11" s="44"/>
      <c r="C11" s="45"/>
      <c r="D11" s="45"/>
      <c r="E11" s="47" t="s">
        <v>674</v>
      </c>
      <c r="F11" s="45"/>
      <c r="G11" s="45"/>
      <c r="H11" s="45"/>
      <c r="I11" s="45"/>
      <c r="J11" s="46"/>
    </row>
    <row r="12" ht="75">
      <c r="A12" s="36" t="s">
        <v>55</v>
      </c>
      <c r="B12" s="44"/>
      <c r="C12" s="45"/>
      <c r="D12" s="45"/>
      <c r="E12" s="38" t="s">
        <v>93</v>
      </c>
      <c r="F12" s="45"/>
      <c r="G12" s="45"/>
      <c r="H12" s="45"/>
      <c r="I12" s="45"/>
      <c r="J12" s="46"/>
    </row>
    <row r="13">
      <c r="A13" s="30" t="s">
        <v>43</v>
      </c>
      <c r="B13" s="31"/>
      <c r="C13" s="32" t="s">
        <v>105</v>
      </c>
      <c r="D13" s="33"/>
      <c r="E13" s="30" t="s">
        <v>106</v>
      </c>
      <c r="F13" s="33"/>
      <c r="G13" s="33"/>
      <c r="H13" s="33"/>
      <c r="I13" s="34">
        <f>SUMIFS(I14:I33,A14:A33,"P")</f>
        <v>0</v>
      </c>
      <c r="J13" s="35"/>
    </row>
    <row r="14">
      <c r="A14" s="36" t="s">
        <v>46</v>
      </c>
      <c r="B14" s="36">
        <v>2</v>
      </c>
      <c r="C14" s="37" t="s">
        <v>140</v>
      </c>
      <c r="D14" s="36"/>
      <c r="E14" s="38" t="s">
        <v>141</v>
      </c>
      <c r="F14" s="39" t="s">
        <v>101</v>
      </c>
      <c r="G14" s="40">
        <v>1103.374</v>
      </c>
      <c r="H14" s="41">
        <v>0</v>
      </c>
      <c r="I14" s="42">
        <f>ROUND(G14*H14,P4)</f>
        <v>0</v>
      </c>
      <c r="J14" s="36"/>
      <c r="O14" s="43">
        <f>I14*0.21</f>
        <v>0</v>
      </c>
      <c r="P14">
        <v>3</v>
      </c>
    </row>
    <row r="15" ht="60">
      <c r="A15" s="36" t="s">
        <v>51</v>
      </c>
      <c r="B15" s="44"/>
      <c r="C15" s="45"/>
      <c r="D15" s="45"/>
      <c r="E15" s="38" t="s">
        <v>142</v>
      </c>
      <c r="F15" s="45"/>
      <c r="G15" s="45"/>
      <c r="H15" s="45"/>
      <c r="I15" s="45"/>
      <c r="J15" s="46"/>
    </row>
    <row r="16" ht="135">
      <c r="A16" s="36" t="s">
        <v>53</v>
      </c>
      <c r="B16" s="44"/>
      <c r="C16" s="45"/>
      <c r="D16" s="45"/>
      <c r="E16" s="47" t="s">
        <v>675</v>
      </c>
      <c r="F16" s="45"/>
      <c r="G16" s="45"/>
      <c r="H16" s="45"/>
      <c r="I16" s="45"/>
      <c r="J16" s="46"/>
    </row>
    <row r="17" ht="409.5">
      <c r="A17" s="36" t="s">
        <v>55</v>
      </c>
      <c r="B17" s="44"/>
      <c r="C17" s="45"/>
      <c r="D17" s="45"/>
      <c r="E17" s="38" t="s">
        <v>144</v>
      </c>
      <c r="F17" s="45"/>
      <c r="G17" s="45"/>
      <c r="H17" s="45"/>
      <c r="I17" s="45"/>
      <c r="J17" s="46"/>
    </row>
    <row r="18">
      <c r="A18" s="36" t="s">
        <v>46</v>
      </c>
      <c r="B18" s="36">
        <v>3</v>
      </c>
      <c r="C18" s="37" t="s">
        <v>145</v>
      </c>
      <c r="D18" s="36" t="s">
        <v>48</v>
      </c>
      <c r="E18" s="38" t="s">
        <v>146</v>
      </c>
      <c r="F18" s="39" t="s">
        <v>101</v>
      </c>
      <c r="G18" s="40">
        <v>1061.71</v>
      </c>
      <c r="H18" s="41">
        <v>0</v>
      </c>
      <c r="I18" s="42">
        <f>ROUND(G18*H18,P4)</f>
        <v>0</v>
      </c>
      <c r="J18" s="36"/>
      <c r="O18" s="43">
        <f>I18*0.21</f>
        <v>0</v>
      </c>
      <c r="P18">
        <v>3</v>
      </c>
    </row>
    <row r="19">
      <c r="A19" s="36" t="s">
        <v>51</v>
      </c>
      <c r="B19" s="44"/>
      <c r="C19" s="45"/>
      <c r="D19" s="45"/>
      <c r="E19" s="48" t="s">
        <v>48</v>
      </c>
      <c r="F19" s="45"/>
      <c r="G19" s="45"/>
      <c r="H19" s="45"/>
      <c r="I19" s="45"/>
      <c r="J19" s="46"/>
    </row>
    <row r="20">
      <c r="A20" s="36" t="s">
        <v>53</v>
      </c>
      <c r="B20" s="44"/>
      <c r="C20" s="45"/>
      <c r="D20" s="45"/>
      <c r="E20" s="47" t="s">
        <v>676</v>
      </c>
      <c r="F20" s="45"/>
      <c r="G20" s="45"/>
      <c r="H20" s="45"/>
      <c r="I20" s="45"/>
      <c r="J20" s="46"/>
    </row>
    <row r="21" ht="270">
      <c r="A21" s="36" t="s">
        <v>55</v>
      </c>
      <c r="B21" s="44"/>
      <c r="C21" s="45"/>
      <c r="D21" s="45"/>
      <c r="E21" s="38" t="s">
        <v>148</v>
      </c>
      <c r="F21" s="45"/>
      <c r="G21" s="45"/>
      <c r="H21" s="45"/>
      <c r="I21" s="45"/>
      <c r="J21" s="46"/>
    </row>
    <row r="22">
      <c r="A22" s="36" t="s">
        <v>46</v>
      </c>
      <c r="B22" s="36">
        <v>4</v>
      </c>
      <c r="C22" s="37" t="s">
        <v>154</v>
      </c>
      <c r="D22" s="36" t="s">
        <v>48</v>
      </c>
      <c r="E22" s="38" t="s">
        <v>155</v>
      </c>
      <c r="F22" s="39" t="s">
        <v>101</v>
      </c>
      <c r="G22" s="40">
        <v>41.664000000000001</v>
      </c>
      <c r="H22" s="41">
        <v>0</v>
      </c>
      <c r="I22" s="42">
        <f>ROUND(G22*H22,P4)</f>
        <v>0</v>
      </c>
      <c r="J22" s="36"/>
      <c r="O22" s="43">
        <f>I22*0.21</f>
        <v>0</v>
      </c>
      <c r="P22">
        <v>3</v>
      </c>
    </row>
    <row r="23">
      <c r="A23" s="36" t="s">
        <v>51</v>
      </c>
      <c r="B23" s="44"/>
      <c r="C23" s="45"/>
      <c r="D23" s="45"/>
      <c r="E23" s="48" t="s">
        <v>48</v>
      </c>
      <c r="F23" s="45"/>
      <c r="G23" s="45"/>
      <c r="H23" s="45"/>
      <c r="I23" s="45"/>
      <c r="J23" s="46"/>
    </row>
    <row r="24" ht="30">
      <c r="A24" s="36" t="s">
        <v>53</v>
      </c>
      <c r="B24" s="44"/>
      <c r="C24" s="45"/>
      <c r="D24" s="45"/>
      <c r="E24" s="47" t="s">
        <v>677</v>
      </c>
      <c r="F24" s="45"/>
      <c r="G24" s="45"/>
      <c r="H24" s="45"/>
      <c r="I24" s="45"/>
      <c r="J24" s="46"/>
    </row>
    <row r="25" ht="330">
      <c r="A25" s="36" t="s">
        <v>55</v>
      </c>
      <c r="B25" s="44"/>
      <c r="C25" s="45"/>
      <c r="D25" s="45"/>
      <c r="E25" s="38" t="s">
        <v>157</v>
      </c>
      <c r="F25" s="45"/>
      <c r="G25" s="45"/>
      <c r="H25" s="45"/>
      <c r="I25" s="45"/>
      <c r="J25" s="46"/>
    </row>
    <row r="26">
      <c r="A26" s="36" t="s">
        <v>46</v>
      </c>
      <c r="B26" s="36">
        <v>5</v>
      </c>
      <c r="C26" s="37" t="s">
        <v>158</v>
      </c>
      <c r="D26" s="36" t="s">
        <v>48</v>
      </c>
      <c r="E26" s="38" t="s">
        <v>159</v>
      </c>
      <c r="F26" s="39" t="s">
        <v>101</v>
      </c>
      <c r="G26" s="40">
        <v>498.32299999999998</v>
      </c>
      <c r="H26" s="41">
        <v>0</v>
      </c>
      <c r="I26" s="42">
        <f>ROUND(G26*H26,P4)</f>
        <v>0</v>
      </c>
      <c r="J26" s="36"/>
      <c r="O26" s="43">
        <f>I26*0.21</f>
        <v>0</v>
      </c>
      <c r="P26">
        <v>3</v>
      </c>
    </row>
    <row r="27">
      <c r="A27" s="36" t="s">
        <v>51</v>
      </c>
      <c r="B27" s="44"/>
      <c r="C27" s="45"/>
      <c r="D27" s="45"/>
      <c r="E27" s="38" t="s">
        <v>678</v>
      </c>
      <c r="F27" s="45"/>
      <c r="G27" s="45"/>
      <c r="H27" s="45"/>
      <c r="I27" s="45"/>
      <c r="J27" s="46"/>
    </row>
    <row r="28" ht="180">
      <c r="A28" s="36" t="s">
        <v>53</v>
      </c>
      <c r="B28" s="44"/>
      <c r="C28" s="45"/>
      <c r="D28" s="45"/>
      <c r="E28" s="47" t="s">
        <v>679</v>
      </c>
      <c r="F28" s="45"/>
      <c r="G28" s="45"/>
      <c r="H28" s="45"/>
      <c r="I28" s="45"/>
      <c r="J28" s="46"/>
    </row>
    <row r="29" ht="330">
      <c r="A29" s="36" t="s">
        <v>55</v>
      </c>
      <c r="B29" s="44"/>
      <c r="C29" s="45"/>
      <c r="D29" s="45"/>
      <c r="E29" s="38" t="s">
        <v>162</v>
      </c>
      <c r="F29" s="45"/>
      <c r="G29" s="45"/>
      <c r="H29" s="45"/>
      <c r="I29" s="45"/>
      <c r="J29" s="46"/>
    </row>
    <row r="30">
      <c r="A30" s="36" t="s">
        <v>46</v>
      </c>
      <c r="B30" s="36">
        <v>6</v>
      </c>
      <c r="C30" s="37" t="s">
        <v>163</v>
      </c>
      <c r="D30" s="36" t="s">
        <v>48</v>
      </c>
      <c r="E30" s="38" t="s">
        <v>164</v>
      </c>
      <c r="F30" s="39" t="s">
        <v>101</v>
      </c>
      <c r="G30" s="40">
        <v>253.56700000000001</v>
      </c>
      <c r="H30" s="41">
        <v>0</v>
      </c>
      <c r="I30" s="42">
        <f>ROUND(G30*H30,P4)</f>
        <v>0</v>
      </c>
      <c r="J30" s="36"/>
      <c r="O30" s="43">
        <f>I30*0.21</f>
        <v>0</v>
      </c>
      <c r="P30">
        <v>3</v>
      </c>
    </row>
    <row r="31">
      <c r="A31" s="36" t="s">
        <v>51</v>
      </c>
      <c r="B31" s="44"/>
      <c r="C31" s="45"/>
      <c r="D31" s="45"/>
      <c r="E31" s="38" t="s">
        <v>165</v>
      </c>
      <c r="F31" s="45"/>
      <c r="G31" s="45"/>
      <c r="H31" s="45"/>
      <c r="I31" s="45"/>
      <c r="J31" s="46"/>
    </row>
    <row r="32" ht="60">
      <c r="A32" s="36" t="s">
        <v>53</v>
      </c>
      <c r="B32" s="44"/>
      <c r="C32" s="45"/>
      <c r="D32" s="45"/>
      <c r="E32" s="47" t="s">
        <v>680</v>
      </c>
      <c r="F32" s="45"/>
      <c r="G32" s="45"/>
      <c r="H32" s="45"/>
      <c r="I32" s="45"/>
      <c r="J32" s="46"/>
    </row>
    <row r="33" ht="409.5">
      <c r="A33" s="36" t="s">
        <v>55</v>
      </c>
      <c r="B33" s="44"/>
      <c r="C33" s="45"/>
      <c r="D33" s="45"/>
      <c r="E33" s="38" t="s">
        <v>167</v>
      </c>
      <c r="F33" s="45"/>
      <c r="G33" s="45"/>
      <c r="H33" s="45"/>
      <c r="I33" s="45"/>
      <c r="J33" s="46"/>
    </row>
    <row r="34">
      <c r="A34" s="30" t="s">
        <v>43</v>
      </c>
      <c r="B34" s="31"/>
      <c r="C34" s="32" t="s">
        <v>179</v>
      </c>
      <c r="D34" s="33"/>
      <c r="E34" s="30" t="s">
        <v>180</v>
      </c>
      <c r="F34" s="33"/>
      <c r="G34" s="33"/>
      <c r="H34" s="33"/>
      <c r="I34" s="34">
        <f>SUMIFS(I35:I38,A35:A38,"P")</f>
        <v>0</v>
      </c>
      <c r="J34" s="35"/>
    </row>
    <row r="35">
      <c r="A35" s="36" t="s">
        <v>46</v>
      </c>
      <c r="B35" s="36">
        <v>7</v>
      </c>
      <c r="C35" s="37" t="s">
        <v>185</v>
      </c>
      <c r="D35" s="36" t="s">
        <v>48</v>
      </c>
      <c r="E35" s="38" t="s">
        <v>186</v>
      </c>
      <c r="F35" s="39" t="s">
        <v>119</v>
      </c>
      <c r="G35" s="40">
        <v>915.5</v>
      </c>
      <c r="H35" s="41">
        <v>0</v>
      </c>
      <c r="I35" s="42">
        <f>ROUND(G35*H35,P4)</f>
        <v>0</v>
      </c>
      <c r="J35" s="36"/>
      <c r="O35" s="43">
        <f>I35*0.21</f>
        <v>0</v>
      </c>
      <c r="P35">
        <v>3</v>
      </c>
    </row>
    <row r="36" ht="45">
      <c r="A36" s="36" t="s">
        <v>51</v>
      </c>
      <c r="B36" s="44"/>
      <c r="C36" s="45"/>
      <c r="D36" s="45"/>
      <c r="E36" s="38" t="s">
        <v>681</v>
      </c>
      <c r="F36" s="45"/>
      <c r="G36" s="45"/>
      <c r="H36" s="45"/>
      <c r="I36" s="45"/>
      <c r="J36" s="46"/>
    </row>
    <row r="37" ht="30">
      <c r="A37" s="36" t="s">
        <v>53</v>
      </c>
      <c r="B37" s="44"/>
      <c r="C37" s="45"/>
      <c r="D37" s="45"/>
      <c r="E37" s="47" t="s">
        <v>682</v>
      </c>
      <c r="F37" s="45"/>
      <c r="G37" s="45"/>
      <c r="H37" s="45"/>
      <c r="I37" s="45"/>
      <c r="J37" s="46"/>
    </row>
    <row r="38" ht="225">
      <c r="A38" s="36" t="s">
        <v>55</v>
      </c>
      <c r="B38" s="44"/>
      <c r="C38" s="45"/>
      <c r="D38" s="45"/>
      <c r="E38" s="38" t="s">
        <v>189</v>
      </c>
      <c r="F38" s="45"/>
      <c r="G38" s="45"/>
      <c r="H38" s="45"/>
      <c r="I38" s="45"/>
      <c r="J38" s="46"/>
    </row>
    <row r="39">
      <c r="A39" s="30" t="s">
        <v>43</v>
      </c>
      <c r="B39" s="31"/>
      <c r="C39" s="32" t="s">
        <v>221</v>
      </c>
      <c r="D39" s="33"/>
      <c r="E39" s="30" t="s">
        <v>222</v>
      </c>
      <c r="F39" s="33"/>
      <c r="G39" s="33"/>
      <c r="H39" s="33"/>
      <c r="I39" s="34">
        <f>SUMIFS(I40:I47,A40:A47,"P")</f>
        <v>0</v>
      </c>
      <c r="J39" s="35"/>
    </row>
    <row r="40">
      <c r="A40" s="36" t="s">
        <v>46</v>
      </c>
      <c r="B40" s="36">
        <v>8</v>
      </c>
      <c r="C40" s="37" t="s">
        <v>242</v>
      </c>
      <c r="D40" s="36" t="s">
        <v>48</v>
      </c>
      <c r="E40" s="38" t="s">
        <v>243</v>
      </c>
      <c r="F40" s="39" t="s">
        <v>101</v>
      </c>
      <c r="G40" s="40">
        <v>105.011</v>
      </c>
      <c r="H40" s="41">
        <v>0</v>
      </c>
      <c r="I40" s="42">
        <f>ROUND(G40*H40,P4)</f>
        <v>0</v>
      </c>
      <c r="J40" s="36"/>
      <c r="O40" s="43">
        <f>I40*0.21</f>
        <v>0</v>
      </c>
      <c r="P40">
        <v>3</v>
      </c>
    </row>
    <row r="41" ht="30">
      <c r="A41" s="36" t="s">
        <v>51</v>
      </c>
      <c r="B41" s="44"/>
      <c r="C41" s="45"/>
      <c r="D41" s="45"/>
      <c r="E41" s="38" t="s">
        <v>244</v>
      </c>
      <c r="F41" s="45"/>
      <c r="G41" s="45"/>
      <c r="H41" s="45"/>
      <c r="I41" s="45"/>
      <c r="J41" s="46"/>
    </row>
    <row r="42" ht="45">
      <c r="A42" s="36" t="s">
        <v>53</v>
      </c>
      <c r="B42" s="44"/>
      <c r="C42" s="45"/>
      <c r="D42" s="45"/>
      <c r="E42" s="47" t="s">
        <v>683</v>
      </c>
      <c r="F42" s="45"/>
      <c r="G42" s="45"/>
      <c r="H42" s="45"/>
      <c r="I42" s="45"/>
      <c r="J42" s="46"/>
    </row>
    <row r="43" ht="105">
      <c r="A43" s="36" t="s">
        <v>55</v>
      </c>
      <c r="B43" s="44"/>
      <c r="C43" s="45"/>
      <c r="D43" s="45"/>
      <c r="E43" s="38" t="s">
        <v>241</v>
      </c>
      <c r="F43" s="45"/>
      <c r="G43" s="45"/>
      <c r="H43" s="45"/>
      <c r="I43" s="45"/>
      <c r="J43" s="46"/>
    </row>
    <row r="44">
      <c r="A44" s="36" t="s">
        <v>46</v>
      </c>
      <c r="B44" s="36">
        <v>9</v>
      </c>
      <c r="C44" s="37" t="s">
        <v>620</v>
      </c>
      <c r="D44" s="36" t="s">
        <v>48</v>
      </c>
      <c r="E44" s="38" t="s">
        <v>621</v>
      </c>
      <c r="F44" s="39" t="s">
        <v>101</v>
      </c>
      <c r="G44" s="40">
        <v>1</v>
      </c>
      <c r="H44" s="41">
        <v>0</v>
      </c>
      <c r="I44" s="42">
        <f>ROUND(G44*H44,P4)</f>
        <v>0</v>
      </c>
      <c r="J44" s="36"/>
      <c r="O44" s="43">
        <f>I44*0.21</f>
        <v>0</v>
      </c>
      <c r="P44">
        <v>3</v>
      </c>
    </row>
    <row r="45">
      <c r="A45" s="36" t="s">
        <v>51</v>
      </c>
      <c r="B45" s="44"/>
      <c r="C45" s="45"/>
      <c r="D45" s="45"/>
      <c r="E45" s="38" t="s">
        <v>622</v>
      </c>
      <c r="F45" s="45"/>
      <c r="G45" s="45"/>
      <c r="H45" s="45"/>
      <c r="I45" s="45"/>
      <c r="J45" s="46"/>
    </row>
    <row r="46" ht="30">
      <c r="A46" s="36" t="s">
        <v>53</v>
      </c>
      <c r="B46" s="44"/>
      <c r="C46" s="45"/>
      <c r="D46" s="45"/>
      <c r="E46" s="47" t="s">
        <v>684</v>
      </c>
      <c r="F46" s="45"/>
      <c r="G46" s="45"/>
      <c r="H46" s="45"/>
      <c r="I46" s="45"/>
      <c r="J46" s="46"/>
    </row>
    <row r="47" ht="345">
      <c r="A47" s="36" t="s">
        <v>55</v>
      </c>
      <c r="B47" s="44"/>
      <c r="C47" s="45"/>
      <c r="D47" s="45"/>
      <c r="E47" s="38" t="s">
        <v>624</v>
      </c>
      <c r="F47" s="45"/>
      <c r="G47" s="45"/>
      <c r="H47" s="45"/>
      <c r="I47" s="45"/>
      <c r="J47" s="46"/>
    </row>
    <row r="48">
      <c r="A48" s="30" t="s">
        <v>43</v>
      </c>
      <c r="B48" s="31"/>
      <c r="C48" s="32" t="s">
        <v>261</v>
      </c>
      <c r="D48" s="33"/>
      <c r="E48" s="30" t="s">
        <v>262</v>
      </c>
      <c r="F48" s="33"/>
      <c r="G48" s="33"/>
      <c r="H48" s="33"/>
      <c r="I48" s="34">
        <f>SUMIFS(I49:I60,A49:A60,"P")</f>
        <v>0</v>
      </c>
      <c r="J48" s="35"/>
    </row>
    <row r="49">
      <c r="A49" s="36" t="s">
        <v>46</v>
      </c>
      <c r="B49" s="36">
        <v>10</v>
      </c>
      <c r="C49" s="37" t="s">
        <v>263</v>
      </c>
      <c r="D49" s="36" t="s">
        <v>48</v>
      </c>
      <c r="E49" s="38" t="s">
        <v>264</v>
      </c>
      <c r="F49" s="39" t="s">
        <v>109</v>
      </c>
      <c r="G49" s="40">
        <v>84.400000000000006</v>
      </c>
      <c r="H49" s="41">
        <v>0</v>
      </c>
      <c r="I49" s="42">
        <f>ROUND(G49*H49,P4)</f>
        <v>0</v>
      </c>
      <c r="J49" s="36"/>
      <c r="O49" s="43">
        <f>I49*0.21</f>
        <v>0</v>
      </c>
      <c r="P49">
        <v>3</v>
      </c>
    </row>
    <row r="50">
      <c r="A50" s="36" t="s">
        <v>51</v>
      </c>
      <c r="B50" s="44"/>
      <c r="C50" s="45"/>
      <c r="D50" s="45"/>
      <c r="E50" s="38" t="s">
        <v>625</v>
      </c>
      <c r="F50" s="45"/>
      <c r="G50" s="45"/>
      <c r="H50" s="45"/>
      <c r="I50" s="45"/>
      <c r="J50" s="46"/>
    </row>
    <row r="51">
      <c r="A51" s="36" t="s">
        <v>53</v>
      </c>
      <c r="B51" s="44"/>
      <c r="C51" s="45"/>
      <c r="D51" s="45"/>
      <c r="E51" s="47" t="s">
        <v>626</v>
      </c>
      <c r="F51" s="45"/>
      <c r="G51" s="45"/>
      <c r="H51" s="45"/>
      <c r="I51" s="45"/>
      <c r="J51" s="46"/>
    </row>
    <row r="52" ht="90">
      <c r="A52" s="36" t="s">
        <v>55</v>
      </c>
      <c r="B52" s="44"/>
      <c r="C52" s="45"/>
      <c r="D52" s="45"/>
      <c r="E52" s="38" t="s">
        <v>267</v>
      </c>
      <c r="F52" s="45"/>
      <c r="G52" s="45"/>
      <c r="H52" s="45"/>
      <c r="I52" s="45"/>
      <c r="J52" s="46"/>
    </row>
    <row r="53">
      <c r="A53" s="36" t="s">
        <v>46</v>
      </c>
      <c r="B53" s="36">
        <v>11</v>
      </c>
      <c r="C53" s="37" t="s">
        <v>627</v>
      </c>
      <c r="D53" s="36" t="s">
        <v>48</v>
      </c>
      <c r="E53" s="38" t="s">
        <v>628</v>
      </c>
      <c r="F53" s="39" t="s">
        <v>109</v>
      </c>
      <c r="G53" s="40">
        <v>84.400000000000006</v>
      </c>
      <c r="H53" s="41">
        <v>0</v>
      </c>
      <c r="I53" s="42">
        <f>ROUND(G53*H53,P4)</f>
        <v>0</v>
      </c>
      <c r="J53" s="36"/>
      <c r="O53" s="43">
        <f>I53*0.21</f>
        <v>0</v>
      </c>
      <c r="P53">
        <v>3</v>
      </c>
    </row>
    <row r="54">
      <c r="A54" s="36" t="s">
        <v>51</v>
      </c>
      <c r="B54" s="44"/>
      <c r="C54" s="45"/>
      <c r="D54" s="45"/>
      <c r="E54" s="38" t="s">
        <v>625</v>
      </c>
      <c r="F54" s="45"/>
      <c r="G54" s="45"/>
      <c r="H54" s="45"/>
      <c r="I54" s="45"/>
      <c r="J54" s="46"/>
    </row>
    <row r="55">
      <c r="A55" s="36" t="s">
        <v>53</v>
      </c>
      <c r="B55" s="44"/>
      <c r="C55" s="45"/>
      <c r="D55" s="45"/>
      <c r="E55" s="47" t="s">
        <v>626</v>
      </c>
      <c r="F55" s="45"/>
      <c r="G55" s="45"/>
      <c r="H55" s="45"/>
      <c r="I55" s="45"/>
      <c r="J55" s="46"/>
    </row>
    <row r="56" ht="90">
      <c r="A56" s="36" t="s">
        <v>55</v>
      </c>
      <c r="B56" s="44"/>
      <c r="C56" s="45"/>
      <c r="D56" s="45"/>
      <c r="E56" s="38" t="s">
        <v>267</v>
      </c>
      <c r="F56" s="45"/>
      <c r="G56" s="45"/>
      <c r="H56" s="45"/>
      <c r="I56" s="45"/>
      <c r="J56" s="46"/>
    </row>
    <row r="57">
      <c r="A57" s="36" t="s">
        <v>46</v>
      </c>
      <c r="B57" s="36">
        <v>12</v>
      </c>
      <c r="C57" s="37" t="s">
        <v>629</v>
      </c>
      <c r="D57" s="36" t="s">
        <v>48</v>
      </c>
      <c r="E57" s="38" t="s">
        <v>630</v>
      </c>
      <c r="F57" s="39" t="s">
        <v>109</v>
      </c>
      <c r="G57" s="40">
        <v>84.400000000000006</v>
      </c>
      <c r="H57" s="41">
        <v>0</v>
      </c>
      <c r="I57" s="42">
        <f>ROUND(G57*H57,P4)</f>
        <v>0</v>
      </c>
      <c r="J57" s="36"/>
      <c r="O57" s="43">
        <f>I57*0.21</f>
        <v>0</v>
      </c>
      <c r="P57">
        <v>3</v>
      </c>
    </row>
    <row r="58">
      <c r="A58" s="36" t="s">
        <v>51</v>
      </c>
      <c r="B58" s="44"/>
      <c r="C58" s="45"/>
      <c r="D58" s="45"/>
      <c r="E58" s="48" t="s">
        <v>48</v>
      </c>
      <c r="F58" s="45"/>
      <c r="G58" s="45"/>
      <c r="H58" s="45"/>
      <c r="I58" s="45"/>
      <c r="J58" s="46"/>
    </row>
    <row r="59">
      <c r="A59" s="36" t="s">
        <v>53</v>
      </c>
      <c r="B59" s="44"/>
      <c r="C59" s="45"/>
      <c r="D59" s="45"/>
      <c r="E59" s="47" t="s">
        <v>626</v>
      </c>
      <c r="F59" s="45"/>
      <c r="G59" s="45"/>
      <c r="H59" s="45"/>
      <c r="I59" s="45"/>
      <c r="J59" s="46"/>
    </row>
    <row r="60" ht="195">
      <c r="A60" s="36" t="s">
        <v>55</v>
      </c>
      <c r="B60" s="44"/>
      <c r="C60" s="45"/>
      <c r="D60" s="45"/>
      <c r="E60" s="38" t="s">
        <v>279</v>
      </c>
      <c r="F60" s="45"/>
      <c r="G60" s="45"/>
      <c r="H60" s="45"/>
      <c r="I60" s="45"/>
      <c r="J60" s="46"/>
    </row>
    <row r="61">
      <c r="A61" s="30" t="s">
        <v>43</v>
      </c>
      <c r="B61" s="31"/>
      <c r="C61" s="32" t="s">
        <v>315</v>
      </c>
      <c r="D61" s="33"/>
      <c r="E61" s="30" t="s">
        <v>316</v>
      </c>
      <c r="F61" s="33"/>
      <c r="G61" s="33"/>
      <c r="H61" s="33"/>
      <c r="I61" s="34">
        <f>SUMIFS(I62:I129,A62:A129,"P")</f>
        <v>0</v>
      </c>
      <c r="J61" s="35"/>
    </row>
    <row r="62">
      <c r="A62" s="36" t="s">
        <v>46</v>
      </c>
      <c r="B62" s="36">
        <v>13</v>
      </c>
      <c r="C62" s="37" t="s">
        <v>685</v>
      </c>
      <c r="D62" s="36" t="s">
        <v>48</v>
      </c>
      <c r="E62" s="38" t="s">
        <v>686</v>
      </c>
      <c r="F62" s="39" t="s">
        <v>119</v>
      </c>
      <c r="G62" s="40">
        <v>915.5</v>
      </c>
      <c r="H62" s="41">
        <v>0</v>
      </c>
      <c r="I62" s="42">
        <f>ROUND(G62*H62,P4)</f>
        <v>0</v>
      </c>
      <c r="J62" s="36"/>
      <c r="O62" s="43">
        <f>I62*0.21</f>
        <v>0</v>
      </c>
      <c r="P62">
        <v>3</v>
      </c>
    </row>
    <row r="63" ht="60">
      <c r="A63" s="36" t="s">
        <v>51</v>
      </c>
      <c r="B63" s="44"/>
      <c r="C63" s="45"/>
      <c r="D63" s="45"/>
      <c r="E63" s="38" t="s">
        <v>687</v>
      </c>
      <c r="F63" s="45"/>
      <c r="G63" s="45"/>
      <c r="H63" s="45"/>
      <c r="I63" s="45"/>
      <c r="J63" s="46"/>
    </row>
    <row r="64" ht="30">
      <c r="A64" s="36" t="s">
        <v>53</v>
      </c>
      <c r="B64" s="44"/>
      <c r="C64" s="45"/>
      <c r="D64" s="45"/>
      <c r="E64" s="47" t="s">
        <v>688</v>
      </c>
      <c r="F64" s="45"/>
      <c r="G64" s="45"/>
      <c r="H64" s="45"/>
      <c r="I64" s="45"/>
      <c r="J64" s="46"/>
    </row>
    <row r="65" ht="330">
      <c r="A65" s="36" t="s">
        <v>55</v>
      </c>
      <c r="B65" s="44"/>
      <c r="C65" s="45"/>
      <c r="D65" s="45"/>
      <c r="E65" s="38" t="s">
        <v>326</v>
      </c>
      <c r="F65" s="45"/>
      <c r="G65" s="45"/>
      <c r="H65" s="45"/>
      <c r="I65" s="45"/>
      <c r="J65" s="46"/>
    </row>
    <row r="66">
      <c r="A66" s="36" t="s">
        <v>46</v>
      </c>
      <c r="B66" s="36">
        <v>14</v>
      </c>
      <c r="C66" s="37" t="s">
        <v>635</v>
      </c>
      <c r="D66" s="36" t="s">
        <v>48</v>
      </c>
      <c r="E66" s="38" t="s">
        <v>636</v>
      </c>
      <c r="F66" s="39" t="s">
        <v>119</v>
      </c>
      <c r="G66" s="40">
        <v>127.59999999999999</v>
      </c>
      <c r="H66" s="41">
        <v>0</v>
      </c>
      <c r="I66" s="42">
        <f>ROUND(G66*H66,P4)</f>
        <v>0</v>
      </c>
      <c r="J66" s="36"/>
      <c r="O66" s="43">
        <f>I66*0.21</f>
        <v>0</v>
      </c>
      <c r="P66">
        <v>3</v>
      </c>
    </row>
    <row r="67" ht="45">
      <c r="A67" s="36" t="s">
        <v>51</v>
      </c>
      <c r="B67" s="44"/>
      <c r="C67" s="45"/>
      <c r="D67" s="45"/>
      <c r="E67" s="38" t="s">
        <v>637</v>
      </c>
      <c r="F67" s="45"/>
      <c r="G67" s="45"/>
      <c r="H67" s="45"/>
      <c r="I67" s="45"/>
      <c r="J67" s="46"/>
    </row>
    <row r="68" ht="30">
      <c r="A68" s="36" t="s">
        <v>53</v>
      </c>
      <c r="B68" s="44"/>
      <c r="C68" s="45"/>
      <c r="D68" s="45"/>
      <c r="E68" s="47" t="s">
        <v>689</v>
      </c>
      <c r="F68" s="45"/>
      <c r="G68" s="45"/>
      <c r="H68" s="45"/>
      <c r="I68" s="45"/>
      <c r="J68" s="46"/>
    </row>
    <row r="69" ht="300">
      <c r="A69" s="36" t="s">
        <v>55</v>
      </c>
      <c r="B69" s="44"/>
      <c r="C69" s="45"/>
      <c r="D69" s="45"/>
      <c r="E69" s="38" t="s">
        <v>639</v>
      </c>
      <c r="F69" s="45"/>
      <c r="G69" s="45"/>
      <c r="H69" s="45"/>
      <c r="I69" s="45"/>
      <c r="J69" s="46"/>
    </row>
    <row r="70">
      <c r="A70" s="36" t="s">
        <v>46</v>
      </c>
      <c r="B70" s="36">
        <v>15</v>
      </c>
      <c r="C70" s="37" t="s">
        <v>640</v>
      </c>
      <c r="D70" s="36" t="s">
        <v>48</v>
      </c>
      <c r="E70" s="38" t="s">
        <v>641</v>
      </c>
      <c r="F70" s="39" t="s">
        <v>119</v>
      </c>
      <c r="G70" s="40">
        <v>127.59999999999999</v>
      </c>
      <c r="H70" s="41">
        <v>0</v>
      </c>
      <c r="I70" s="42">
        <f>ROUND(G70*H70,P4)</f>
        <v>0</v>
      </c>
      <c r="J70" s="36"/>
      <c r="O70" s="43">
        <f>I70*0.21</f>
        <v>0</v>
      </c>
      <c r="P70">
        <v>3</v>
      </c>
    </row>
    <row r="71">
      <c r="A71" s="36" t="s">
        <v>51</v>
      </c>
      <c r="B71" s="44"/>
      <c r="C71" s="45"/>
      <c r="D71" s="45"/>
      <c r="E71" s="38" t="s">
        <v>642</v>
      </c>
      <c r="F71" s="45"/>
      <c r="G71" s="45"/>
      <c r="H71" s="45"/>
      <c r="I71" s="45"/>
      <c r="J71" s="46"/>
    </row>
    <row r="72" ht="30">
      <c r="A72" s="36" t="s">
        <v>53</v>
      </c>
      <c r="B72" s="44"/>
      <c r="C72" s="45"/>
      <c r="D72" s="45"/>
      <c r="E72" s="47" t="s">
        <v>689</v>
      </c>
      <c r="F72" s="45"/>
      <c r="G72" s="45"/>
      <c r="H72" s="45"/>
      <c r="I72" s="45"/>
      <c r="J72" s="46"/>
    </row>
    <row r="73" ht="75">
      <c r="A73" s="36" t="s">
        <v>55</v>
      </c>
      <c r="B73" s="44"/>
      <c r="C73" s="45"/>
      <c r="D73" s="45"/>
      <c r="E73" s="38" t="s">
        <v>643</v>
      </c>
      <c r="F73" s="45"/>
      <c r="G73" s="45"/>
      <c r="H73" s="45"/>
      <c r="I73" s="45"/>
      <c r="J73" s="46"/>
    </row>
    <row r="74">
      <c r="A74" s="36" t="s">
        <v>46</v>
      </c>
      <c r="B74" s="36">
        <v>16</v>
      </c>
      <c r="C74" s="37" t="s">
        <v>654</v>
      </c>
      <c r="D74" s="36" t="s">
        <v>690</v>
      </c>
      <c r="E74" s="38" t="s">
        <v>656</v>
      </c>
      <c r="F74" s="39" t="s">
        <v>80</v>
      </c>
      <c r="G74" s="40">
        <v>1</v>
      </c>
      <c r="H74" s="41">
        <v>0</v>
      </c>
      <c r="I74" s="42">
        <f>ROUND(G74*H74,P4)</f>
        <v>0</v>
      </c>
      <c r="J74" s="36"/>
      <c r="O74" s="43">
        <f>I74*0.21</f>
        <v>0</v>
      </c>
      <c r="P74">
        <v>3</v>
      </c>
    </row>
    <row r="75">
      <c r="A75" s="36" t="s">
        <v>51</v>
      </c>
      <c r="B75" s="44"/>
      <c r="C75" s="45"/>
      <c r="D75" s="45"/>
      <c r="E75" s="38" t="s">
        <v>691</v>
      </c>
      <c r="F75" s="45"/>
      <c r="G75" s="45"/>
      <c r="H75" s="45"/>
      <c r="I75" s="45"/>
      <c r="J75" s="46"/>
    </row>
    <row r="76" ht="30">
      <c r="A76" s="36" t="s">
        <v>53</v>
      </c>
      <c r="B76" s="44"/>
      <c r="C76" s="45"/>
      <c r="D76" s="45"/>
      <c r="E76" s="47" t="s">
        <v>567</v>
      </c>
      <c r="F76" s="45"/>
      <c r="G76" s="45"/>
      <c r="H76" s="45"/>
      <c r="I76" s="45"/>
      <c r="J76" s="46"/>
    </row>
    <row r="77" ht="390">
      <c r="A77" s="36" t="s">
        <v>55</v>
      </c>
      <c r="B77" s="44"/>
      <c r="C77" s="45"/>
      <c r="D77" s="45"/>
      <c r="E77" s="38" t="s">
        <v>658</v>
      </c>
      <c r="F77" s="45"/>
      <c r="G77" s="45"/>
      <c r="H77" s="45"/>
      <c r="I77" s="45"/>
      <c r="J77" s="46"/>
    </row>
    <row r="78">
      <c r="A78" s="36" t="s">
        <v>46</v>
      </c>
      <c r="B78" s="36">
        <v>17</v>
      </c>
      <c r="C78" s="37" t="s">
        <v>654</v>
      </c>
      <c r="D78" s="36" t="s">
        <v>692</v>
      </c>
      <c r="E78" s="38" t="s">
        <v>656</v>
      </c>
      <c r="F78" s="39" t="s">
        <v>80</v>
      </c>
      <c r="G78" s="40">
        <v>1</v>
      </c>
      <c r="H78" s="41">
        <v>0</v>
      </c>
      <c r="I78" s="42">
        <f>ROUND(G78*H78,P4)</f>
        <v>0</v>
      </c>
      <c r="J78" s="36"/>
      <c r="O78" s="43">
        <f>I78*0.21</f>
        <v>0</v>
      </c>
      <c r="P78">
        <v>3</v>
      </c>
    </row>
    <row r="79">
      <c r="A79" s="36" t="s">
        <v>51</v>
      </c>
      <c r="B79" s="44"/>
      <c r="C79" s="45"/>
      <c r="D79" s="45"/>
      <c r="E79" s="38" t="s">
        <v>693</v>
      </c>
      <c r="F79" s="45"/>
      <c r="G79" s="45"/>
      <c r="H79" s="45"/>
      <c r="I79" s="45"/>
      <c r="J79" s="46"/>
    </row>
    <row r="80" ht="30">
      <c r="A80" s="36" t="s">
        <v>53</v>
      </c>
      <c r="B80" s="44"/>
      <c r="C80" s="45"/>
      <c r="D80" s="45"/>
      <c r="E80" s="47" t="s">
        <v>567</v>
      </c>
      <c r="F80" s="45"/>
      <c r="G80" s="45"/>
      <c r="H80" s="45"/>
      <c r="I80" s="45"/>
      <c r="J80" s="46"/>
    </row>
    <row r="81" ht="390">
      <c r="A81" s="36" t="s">
        <v>55</v>
      </c>
      <c r="B81" s="44"/>
      <c r="C81" s="45"/>
      <c r="D81" s="45"/>
      <c r="E81" s="38" t="s">
        <v>658</v>
      </c>
      <c r="F81" s="45"/>
      <c r="G81" s="45"/>
      <c r="H81" s="45"/>
      <c r="I81" s="45"/>
      <c r="J81" s="46"/>
    </row>
    <row r="82">
      <c r="A82" s="36" t="s">
        <v>46</v>
      </c>
      <c r="B82" s="36">
        <v>18</v>
      </c>
      <c r="C82" s="37" t="s">
        <v>654</v>
      </c>
      <c r="D82" s="36" t="s">
        <v>694</v>
      </c>
      <c r="E82" s="38" t="s">
        <v>656</v>
      </c>
      <c r="F82" s="39" t="s">
        <v>80</v>
      </c>
      <c r="G82" s="40">
        <v>1</v>
      </c>
      <c r="H82" s="41">
        <v>0</v>
      </c>
      <c r="I82" s="42">
        <f>ROUND(G82*H82,P4)</f>
        <v>0</v>
      </c>
      <c r="J82" s="36"/>
      <c r="O82" s="43">
        <f>I82*0.21</f>
        <v>0</v>
      </c>
      <c r="P82">
        <v>3</v>
      </c>
    </row>
    <row r="83">
      <c r="A83" s="36" t="s">
        <v>51</v>
      </c>
      <c r="B83" s="44"/>
      <c r="C83" s="45"/>
      <c r="D83" s="45"/>
      <c r="E83" s="38" t="s">
        <v>695</v>
      </c>
      <c r="F83" s="45"/>
      <c r="G83" s="45"/>
      <c r="H83" s="45"/>
      <c r="I83" s="45"/>
      <c r="J83" s="46"/>
    </row>
    <row r="84" ht="30">
      <c r="A84" s="36" t="s">
        <v>53</v>
      </c>
      <c r="B84" s="44"/>
      <c r="C84" s="45"/>
      <c r="D84" s="45"/>
      <c r="E84" s="47" t="s">
        <v>567</v>
      </c>
      <c r="F84" s="45"/>
      <c r="G84" s="45"/>
      <c r="H84" s="45"/>
      <c r="I84" s="45"/>
      <c r="J84" s="46"/>
    </row>
    <row r="85" ht="390">
      <c r="A85" s="36" t="s">
        <v>55</v>
      </c>
      <c r="B85" s="44"/>
      <c r="C85" s="45"/>
      <c r="D85" s="45"/>
      <c r="E85" s="38" t="s">
        <v>658</v>
      </c>
      <c r="F85" s="45"/>
      <c r="G85" s="45"/>
      <c r="H85" s="45"/>
      <c r="I85" s="45"/>
      <c r="J85" s="46"/>
    </row>
    <row r="86">
      <c r="A86" s="36" t="s">
        <v>46</v>
      </c>
      <c r="B86" s="36">
        <v>19</v>
      </c>
      <c r="C86" s="37" t="s">
        <v>654</v>
      </c>
      <c r="D86" s="36" t="s">
        <v>696</v>
      </c>
      <c r="E86" s="38" t="s">
        <v>656</v>
      </c>
      <c r="F86" s="39" t="s">
        <v>80</v>
      </c>
      <c r="G86" s="40">
        <v>1</v>
      </c>
      <c r="H86" s="41">
        <v>0</v>
      </c>
      <c r="I86" s="42">
        <f>ROUND(G86*H86,P4)</f>
        <v>0</v>
      </c>
      <c r="J86" s="36"/>
      <c r="O86" s="43">
        <f>I86*0.21</f>
        <v>0</v>
      </c>
      <c r="P86">
        <v>3</v>
      </c>
    </row>
    <row r="87">
      <c r="A87" s="36" t="s">
        <v>51</v>
      </c>
      <c r="B87" s="44"/>
      <c r="C87" s="45"/>
      <c r="D87" s="45"/>
      <c r="E87" s="38" t="s">
        <v>697</v>
      </c>
      <c r="F87" s="45"/>
      <c r="G87" s="45"/>
      <c r="H87" s="45"/>
      <c r="I87" s="45"/>
      <c r="J87" s="46"/>
    </row>
    <row r="88" ht="30">
      <c r="A88" s="36" t="s">
        <v>53</v>
      </c>
      <c r="B88" s="44"/>
      <c r="C88" s="45"/>
      <c r="D88" s="45"/>
      <c r="E88" s="47" t="s">
        <v>567</v>
      </c>
      <c r="F88" s="45"/>
      <c r="G88" s="45"/>
      <c r="H88" s="45"/>
      <c r="I88" s="45"/>
      <c r="J88" s="46"/>
    </row>
    <row r="89" ht="390">
      <c r="A89" s="36" t="s">
        <v>55</v>
      </c>
      <c r="B89" s="44"/>
      <c r="C89" s="45"/>
      <c r="D89" s="45"/>
      <c r="E89" s="38" t="s">
        <v>658</v>
      </c>
      <c r="F89" s="45"/>
      <c r="G89" s="45"/>
      <c r="H89" s="45"/>
      <c r="I89" s="45"/>
      <c r="J89" s="46"/>
    </row>
    <row r="90">
      <c r="A90" s="36" t="s">
        <v>46</v>
      </c>
      <c r="B90" s="36">
        <v>20</v>
      </c>
      <c r="C90" s="37" t="s">
        <v>654</v>
      </c>
      <c r="D90" s="36" t="s">
        <v>698</v>
      </c>
      <c r="E90" s="38" t="s">
        <v>656</v>
      </c>
      <c r="F90" s="39" t="s">
        <v>80</v>
      </c>
      <c r="G90" s="40">
        <v>1</v>
      </c>
      <c r="H90" s="41">
        <v>0</v>
      </c>
      <c r="I90" s="42">
        <f>ROUND(G90*H90,P4)</f>
        <v>0</v>
      </c>
      <c r="J90" s="36"/>
      <c r="O90" s="43">
        <f>I90*0.21</f>
        <v>0</v>
      </c>
      <c r="P90">
        <v>3</v>
      </c>
    </row>
    <row r="91">
      <c r="A91" s="36" t="s">
        <v>51</v>
      </c>
      <c r="B91" s="44"/>
      <c r="C91" s="45"/>
      <c r="D91" s="45"/>
      <c r="E91" s="38" t="s">
        <v>699</v>
      </c>
      <c r="F91" s="45"/>
      <c r="G91" s="45"/>
      <c r="H91" s="45"/>
      <c r="I91" s="45"/>
      <c r="J91" s="46"/>
    </row>
    <row r="92" ht="30">
      <c r="A92" s="36" t="s">
        <v>53</v>
      </c>
      <c r="B92" s="44"/>
      <c r="C92" s="45"/>
      <c r="D92" s="45"/>
      <c r="E92" s="47" t="s">
        <v>567</v>
      </c>
      <c r="F92" s="45"/>
      <c r="G92" s="45"/>
      <c r="H92" s="45"/>
      <c r="I92" s="45"/>
      <c r="J92" s="46"/>
    </row>
    <row r="93" ht="390">
      <c r="A93" s="36" t="s">
        <v>55</v>
      </c>
      <c r="B93" s="44"/>
      <c r="C93" s="45"/>
      <c r="D93" s="45"/>
      <c r="E93" s="38" t="s">
        <v>658</v>
      </c>
      <c r="F93" s="45"/>
      <c r="G93" s="45"/>
      <c r="H93" s="45"/>
      <c r="I93" s="45"/>
      <c r="J93" s="46"/>
    </row>
    <row r="94">
      <c r="A94" s="36" t="s">
        <v>46</v>
      </c>
      <c r="B94" s="36">
        <v>21</v>
      </c>
      <c r="C94" s="37" t="s">
        <v>654</v>
      </c>
      <c r="D94" s="36" t="s">
        <v>700</v>
      </c>
      <c r="E94" s="38" t="s">
        <v>656</v>
      </c>
      <c r="F94" s="39" t="s">
        <v>80</v>
      </c>
      <c r="G94" s="40">
        <v>1</v>
      </c>
      <c r="H94" s="41">
        <v>0</v>
      </c>
      <c r="I94" s="42">
        <f>ROUND(G94*H94,P4)</f>
        <v>0</v>
      </c>
      <c r="J94" s="36"/>
      <c r="O94" s="43">
        <f>I94*0.21</f>
        <v>0</v>
      </c>
      <c r="P94">
        <v>3</v>
      </c>
    </row>
    <row r="95">
      <c r="A95" s="36" t="s">
        <v>51</v>
      </c>
      <c r="B95" s="44"/>
      <c r="C95" s="45"/>
      <c r="D95" s="45"/>
      <c r="E95" s="38" t="s">
        <v>701</v>
      </c>
      <c r="F95" s="45"/>
      <c r="G95" s="45"/>
      <c r="H95" s="45"/>
      <c r="I95" s="45"/>
      <c r="J95" s="46"/>
    </row>
    <row r="96" ht="30">
      <c r="A96" s="36" t="s">
        <v>53</v>
      </c>
      <c r="B96" s="44"/>
      <c r="C96" s="45"/>
      <c r="D96" s="45"/>
      <c r="E96" s="47" t="s">
        <v>567</v>
      </c>
      <c r="F96" s="45"/>
      <c r="G96" s="45"/>
      <c r="H96" s="45"/>
      <c r="I96" s="45"/>
      <c r="J96" s="46"/>
    </row>
    <row r="97" ht="390">
      <c r="A97" s="36" t="s">
        <v>55</v>
      </c>
      <c r="B97" s="44"/>
      <c r="C97" s="45"/>
      <c r="D97" s="45"/>
      <c r="E97" s="38" t="s">
        <v>658</v>
      </c>
      <c r="F97" s="45"/>
      <c r="G97" s="45"/>
      <c r="H97" s="45"/>
      <c r="I97" s="45"/>
      <c r="J97" s="46"/>
    </row>
    <row r="98">
      <c r="A98" s="36" t="s">
        <v>46</v>
      </c>
      <c r="B98" s="36">
        <v>22</v>
      </c>
      <c r="C98" s="37" t="s">
        <v>654</v>
      </c>
      <c r="D98" s="36" t="s">
        <v>702</v>
      </c>
      <c r="E98" s="38" t="s">
        <v>656</v>
      </c>
      <c r="F98" s="39" t="s">
        <v>80</v>
      </c>
      <c r="G98" s="40">
        <v>1</v>
      </c>
      <c r="H98" s="41">
        <v>0</v>
      </c>
      <c r="I98" s="42">
        <f>ROUND(G98*H98,P4)</f>
        <v>0</v>
      </c>
      <c r="J98" s="36"/>
      <c r="O98" s="43">
        <f>I98*0.21</f>
        <v>0</v>
      </c>
      <c r="P98">
        <v>3</v>
      </c>
    </row>
    <row r="99">
      <c r="A99" s="36" t="s">
        <v>51</v>
      </c>
      <c r="B99" s="44"/>
      <c r="C99" s="45"/>
      <c r="D99" s="45"/>
      <c r="E99" s="38" t="s">
        <v>703</v>
      </c>
      <c r="F99" s="45"/>
      <c r="G99" s="45"/>
      <c r="H99" s="45"/>
      <c r="I99" s="45"/>
      <c r="J99" s="46"/>
    </row>
    <row r="100" ht="30">
      <c r="A100" s="36" t="s">
        <v>53</v>
      </c>
      <c r="B100" s="44"/>
      <c r="C100" s="45"/>
      <c r="D100" s="45"/>
      <c r="E100" s="47" t="s">
        <v>567</v>
      </c>
      <c r="F100" s="45"/>
      <c r="G100" s="45"/>
      <c r="H100" s="45"/>
      <c r="I100" s="45"/>
      <c r="J100" s="46"/>
    </row>
    <row r="101" ht="390">
      <c r="A101" s="36" t="s">
        <v>55</v>
      </c>
      <c r="B101" s="44"/>
      <c r="C101" s="45"/>
      <c r="D101" s="45"/>
      <c r="E101" s="38" t="s">
        <v>658</v>
      </c>
      <c r="F101" s="45"/>
      <c r="G101" s="45"/>
      <c r="H101" s="45"/>
      <c r="I101" s="45"/>
      <c r="J101" s="46"/>
    </row>
    <row r="102">
      <c r="A102" s="36" t="s">
        <v>46</v>
      </c>
      <c r="B102" s="36">
        <v>23</v>
      </c>
      <c r="C102" s="37" t="s">
        <v>654</v>
      </c>
      <c r="D102" s="36" t="s">
        <v>704</v>
      </c>
      <c r="E102" s="38" t="s">
        <v>656</v>
      </c>
      <c r="F102" s="39" t="s">
        <v>80</v>
      </c>
      <c r="G102" s="40">
        <v>1</v>
      </c>
      <c r="H102" s="41">
        <v>0</v>
      </c>
      <c r="I102" s="42">
        <f>ROUND(G102*H102,P4)</f>
        <v>0</v>
      </c>
      <c r="J102" s="36"/>
      <c r="O102" s="43">
        <f>I102*0.21</f>
        <v>0</v>
      </c>
      <c r="P102">
        <v>3</v>
      </c>
    </row>
    <row r="103">
      <c r="A103" s="36" t="s">
        <v>51</v>
      </c>
      <c r="B103" s="44"/>
      <c r="C103" s="45"/>
      <c r="D103" s="45"/>
      <c r="E103" s="38" t="s">
        <v>705</v>
      </c>
      <c r="F103" s="45"/>
      <c r="G103" s="45"/>
      <c r="H103" s="45"/>
      <c r="I103" s="45"/>
      <c r="J103" s="46"/>
    </row>
    <row r="104" ht="30">
      <c r="A104" s="36" t="s">
        <v>53</v>
      </c>
      <c r="B104" s="44"/>
      <c r="C104" s="45"/>
      <c r="D104" s="45"/>
      <c r="E104" s="47" t="s">
        <v>567</v>
      </c>
      <c r="F104" s="45"/>
      <c r="G104" s="45"/>
      <c r="H104" s="45"/>
      <c r="I104" s="45"/>
      <c r="J104" s="46"/>
    </row>
    <row r="105" ht="390">
      <c r="A105" s="36" t="s">
        <v>55</v>
      </c>
      <c r="B105" s="44"/>
      <c r="C105" s="45"/>
      <c r="D105" s="45"/>
      <c r="E105" s="38" t="s">
        <v>658</v>
      </c>
      <c r="F105" s="45"/>
      <c r="G105" s="45"/>
      <c r="H105" s="45"/>
      <c r="I105" s="45"/>
      <c r="J105" s="46"/>
    </row>
    <row r="106">
      <c r="A106" s="36" t="s">
        <v>46</v>
      </c>
      <c r="B106" s="36">
        <v>24</v>
      </c>
      <c r="C106" s="37" t="s">
        <v>654</v>
      </c>
      <c r="D106" s="36" t="s">
        <v>706</v>
      </c>
      <c r="E106" s="38" t="s">
        <v>656</v>
      </c>
      <c r="F106" s="39" t="s">
        <v>80</v>
      </c>
      <c r="G106" s="40">
        <v>1</v>
      </c>
      <c r="H106" s="41">
        <v>0</v>
      </c>
      <c r="I106" s="42">
        <f>ROUND(G106*H106,P4)</f>
        <v>0</v>
      </c>
      <c r="J106" s="36"/>
      <c r="O106" s="43">
        <f>I106*0.21</f>
        <v>0</v>
      </c>
      <c r="P106">
        <v>3</v>
      </c>
    </row>
    <row r="107">
      <c r="A107" s="36" t="s">
        <v>51</v>
      </c>
      <c r="B107" s="44"/>
      <c r="C107" s="45"/>
      <c r="D107" s="45"/>
      <c r="E107" s="38" t="s">
        <v>707</v>
      </c>
      <c r="F107" s="45"/>
      <c r="G107" s="45"/>
      <c r="H107" s="45"/>
      <c r="I107" s="45"/>
      <c r="J107" s="46"/>
    </row>
    <row r="108" ht="30">
      <c r="A108" s="36" t="s">
        <v>53</v>
      </c>
      <c r="B108" s="44"/>
      <c r="C108" s="45"/>
      <c r="D108" s="45"/>
      <c r="E108" s="47" t="s">
        <v>567</v>
      </c>
      <c r="F108" s="45"/>
      <c r="G108" s="45"/>
      <c r="H108" s="45"/>
      <c r="I108" s="45"/>
      <c r="J108" s="46"/>
    </row>
    <row r="109" ht="390">
      <c r="A109" s="36" t="s">
        <v>55</v>
      </c>
      <c r="B109" s="44"/>
      <c r="C109" s="45"/>
      <c r="D109" s="45"/>
      <c r="E109" s="38" t="s">
        <v>658</v>
      </c>
      <c r="F109" s="45"/>
      <c r="G109" s="45"/>
      <c r="H109" s="45"/>
      <c r="I109" s="45"/>
      <c r="J109" s="46"/>
    </row>
    <row r="110">
      <c r="A110" s="36" t="s">
        <v>46</v>
      </c>
      <c r="B110" s="36">
        <v>25</v>
      </c>
      <c r="C110" s="37" t="s">
        <v>654</v>
      </c>
      <c r="D110" s="36" t="s">
        <v>708</v>
      </c>
      <c r="E110" s="38" t="s">
        <v>656</v>
      </c>
      <c r="F110" s="39" t="s">
        <v>80</v>
      </c>
      <c r="G110" s="40">
        <v>1</v>
      </c>
      <c r="H110" s="41">
        <v>0</v>
      </c>
      <c r="I110" s="42">
        <f>ROUND(G110*H110,P4)</f>
        <v>0</v>
      </c>
      <c r="J110" s="36"/>
      <c r="O110" s="43">
        <f>I110*0.21</f>
        <v>0</v>
      </c>
      <c r="P110">
        <v>3</v>
      </c>
    </row>
    <row r="111">
      <c r="A111" s="36" t="s">
        <v>51</v>
      </c>
      <c r="B111" s="44"/>
      <c r="C111" s="45"/>
      <c r="D111" s="45"/>
      <c r="E111" s="38" t="s">
        <v>709</v>
      </c>
      <c r="F111" s="45"/>
      <c r="G111" s="45"/>
      <c r="H111" s="45"/>
      <c r="I111" s="45"/>
      <c r="J111" s="46"/>
    </row>
    <row r="112" ht="30">
      <c r="A112" s="36" t="s">
        <v>53</v>
      </c>
      <c r="B112" s="44"/>
      <c r="C112" s="45"/>
      <c r="D112" s="45"/>
      <c r="E112" s="47" t="s">
        <v>567</v>
      </c>
      <c r="F112" s="45"/>
      <c r="G112" s="45"/>
      <c r="H112" s="45"/>
      <c r="I112" s="45"/>
      <c r="J112" s="46"/>
    </row>
    <row r="113" ht="390">
      <c r="A113" s="36" t="s">
        <v>55</v>
      </c>
      <c r="B113" s="44"/>
      <c r="C113" s="45"/>
      <c r="D113" s="45"/>
      <c r="E113" s="38" t="s">
        <v>658</v>
      </c>
      <c r="F113" s="45"/>
      <c r="G113" s="45"/>
      <c r="H113" s="45"/>
      <c r="I113" s="45"/>
      <c r="J113" s="46"/>
    </row>
    <row r="114">
      <c r="A114" s="36" t="s">
        <v>46</v>
      </c>
      <c r="B114" s="36">
        <v>26</v>
      </c>
      <c r="C114" s="37" t="s">
        <v>654</v>
      </c>
      <c r="D114" s="36" t="s">
        <v>710</v>
      </c>
      <c r="E114" s="38" t="s">
        <v>656</v>
      </c>
      <c r="F114" s="39" t="s">
        <v>80</v>
      </c>
      <c r="G114" s="40">
        <v>1</v>
      </c>
      <c r="H114" s="41">
        <v>0</v>
      </c>
      <c r="I114" s="42">
        <f>ROUND(G114*H114,P4)</f>
        <v>0</v>
      </c>
      <c r="J114" s="36"/>
      <c r="O114" s="43">
        <f>I114*0.21</f>
        <v>0</v>
      </c>
      <c r="P114">
        <v>3</v>
      </c>
    </row>
    <row r="115">
      <c r="A115" s="36" t="s">
        <v>51</v>
      </c>
      <c r="B115" s="44"/>
      <c r="C115" s="45"/>
      <c r="D115" s="45"/>
      <c r="E115" s="38" t="s">
        <v>711</v>
      </c>
      <c r="F115" s="45"/>
      <c r="G115" s="45"/>
      <c r="H115" s="45"/>
      <c r="I115" s="45"/>
      <c r="J115" s="46"/>
    </row>
    <row r="116" ht="30">
      <c r="A116" s="36" t="s">
        <v>53</v>
      </c>
      <c r="B116" s="44"/>
      <c r="C116" s="45"/>
      <c r="D116" s="45"/>
      <c r="E116" s="47" t="s">
        <v>567</v>
      </c>
      <c r="F116" s="45"/>
      <c r="G116" s="45"/>
      <c r="H116" s="45"/>
      <c r="I116" s="45"/>
      <c r="J116" s="46"/>
    </row>
    <row r="117" ht="390">
      <c r="A117" s="36" t="s">
        <v>55</v>
      </c>
      <c r="B117" s="44"/>
      <c r="C117" s="45"/>
      <c r="D117" s="45"/>
      <c r="E117" s="38" t="s">
        <v>658</v>
      </c>
      <c r="F117" s="45"/>
      <c r="G117" s="45"/>
      <c r="H117" s="45"/>
      <c r="I117" s="45"/>
      <c r="J117" s="46"/>
    </row>
    <row r="118">
      <c r="A118" s="36" t="s">
        <v>46</v>
      </c>
      <c r="B118" s="36">
        <v>27</v>
      </c>
      <c r="C118" s="37" t="s">
        <v>663</v>
      </c>
      <c r="D118" s="36" t="s">
        <v>48</v>
      </c>
      <c r="E118" s="38" t="s">
        <v>664</v>
      </c>
      <c r="F118" s="39" t="s">
        <v>119</v>
      </c>
      <c r="G118" s="40">
        <v>915.5</v>
      </c>
      <c r="H118" s="41">
        <v>0</v>
      </c>
      <c r="I118" s="42">
        <f>ROUND(G118*H118,P4)</f>
        <v>0</v>
      </c>
      <c r="J118" s="36"/>
      <c r="O118" s="43">
        <f>I118*0.21</f>
        <v>0</v>
      </c>
      <c r="P118">
        <v>3</v>
      </c>
    </row>
    <row r="119" ht="30">
      <c r="A119" s="36" t="s">
        <v>51</v>
      </c>
      <c r="B119" s="44"/>
      <c r="C119" s="45"/>
      <c r="D119" s="45"/>
      <c r="E119" s="38" t="s">
        <v>665</v>
      </c>
      <c r="F119" s="45"/>
      <c r="G119" s="45"/>
      <c r="H119" s="45"/>
      <c r="I119" s="45"/>
      <c r="J119" s="46"/>
    </row>
    <row r="120" ht="30">
      <c r="A120" s="36" t="s">
        <v>53</v>
      </c>
      <c r="B120" s="44"/>
      <c r="C120" s="45"/>
      <c r="D120" s="45"/>
      <c r="E120" s="47" t="s">
        <v>682</v>
      </c>
      <c r="F120" s="45"/>
      <c r="G120" s="45"/>
      <c r="H120" s="45"/>
      <c r="I120" s="45"/>
      <c r="J120" s="46"/>
    </row>
    <row r="121" ht="105">
      <c r="A121" s="36" t="s">
        <v>55</v>
      </c>
      <c r="B121" s="44"/>
      <c r="C121" s="45"/>
      <c r="D121" s="45"/>
      <c r="E121" s="38" t="s">
        <v>667</v>
      </c>
      <c r="F121" s="45"/>
      <c r="G121" s="45"/>
      <c r="H121" s="45"/>
      <c r="I121" s="45"/>
      <c r="J121" s="46"/>
    </row>
    <row r="122">
      <c r="A122" s="36" t="s">
        <v>46</v>
      </c>
      <c r="B122" s="36">
        <v>28</v>
      </c>
      <c r="C122" s="37" t="s">
        <v>352</v>
      </c>
      <c r="D122" s="36" t="s">
        <v>48</v>
      </c>
      <c r="E122" s="38" t="s">
        <v>353</v>
      </c>
      <c r="F122" s="39" t="s">
        <v>119</v>
      </c>
      <c r="G122" s="40">
        <v>915.5</v>
      </c>
      <c r="H122" s="41">
        <v>0</v>
      </c>
      <c r="I122" s="42">
        <f>ROUND(G122*H122,P4)</f>
        <v>0</v>
      </c>
      <c r="J122" s="36"/>
      <c r="O122" s="43">
        <f>I122*0.21</f>
        <v>0</v>
      </c>
      <c r="P122">
        <v>3</v>
      </c>
    </row>
    <row r="123" ht="30">
      <c r="A123" s="36" t="s">
        <v>51</v>
      </c>
      <c r="B123" s="44"/>
      <c r="C123" s="45"/>
      <c r="D123" s="45"/>
      <c r="E123" s="38" t="s">
        <v>587</v>
      </c>
      <c r="F123" s="45"/>
      <c r="G123" s="45"/>
      <c r="H123" s="45"/>
      <c r="I123" s="45"/>
      <c r="J123" s="46"/>
    </row>
    <row r="124" ht="30">
      <c r="A124" s="36" t="s">
        <v>53</v>
      </c>
      <c r="B124" s="44"/>
      <c r="C124" s="45"/>
      <c r="D124" s="45"/>
      <c r="E124" s="47" t="s">
        <v>682</v>
      </c>
      <c r="F124" s="45"/>
      <c r="G124" s="45"/>
      <c r="H124" s="45"/>
      <c r="I124" s="45"/>
      <c r="J124" s="46"/>
    </row>
    <row r="125" ht="90">
      <c r="A125" s="36" t="s">
        <v>55</v>
      </c>
      <c r="B125" s="44"/>
      <c r="C125" s="45"/>
      <c r="D125" s="45"/>
      <c r="E125" s="38" t="s">
        <v>355</v>
      </c>
      <c r="F125" s="45"/>
      <c r="G125" s="45"/>
      <c r="H125" s="45"/>
      <c r="I125" s="45"/>
      <c r="J125" s="46"/>
    </row>
    <row r="126">
      <c r="A126" s="36" t="s">
        <v>46</v>
      </c>
      <c r="B126" s="36">
        <v>29</v>
      </c>
      <c r="C126" s="37" t="s">
        <v>668</v>
      </c>
      <c r="D126" s="36" t="s">
        <v>48</v>
      </c>
      <c r="E126" s="38" t="s">
        <v>669</v>
      </c>
      <c r="F126" s="39" t="s">
        <v>119</v>
      </c>
      <c r="G126" s="40">
        <v>915.5</v>
      </c>
      <c r="H126" s="41">
        <v>0</v>
      </c>
      <c r="I126" s="42">
        <f>ROUND(G126*H126,P4)</f>
        <v>0</v>
      </c>
      <c r="J126" s="36"/>
      <c r="O126" s="43">
        <f>I126*0.21</f>
        <v>0</v>
      </c>
      <c r="P126">
        <v>3</v>
      </c>
    </row>
    <row r="127" ht="30">
      <c r="A127" s="36" t="s">
        <v>51</v>
      </c>
      <c r="B127" s="44"/>
      <c r="C127" s="45"/>
      <c r="D127" s="45"/>
      <c r="E127" s="38" t="s">
        <v>712</v>
      </c>
      <c r="F127" s="45"/>
      <c r="G127" s="45"/>
      <c r="H127" s="45"/>
      <c r="I127" s="45"/>
      <c r="J127" s="46"/>
    </row>
    <row r="128" ht="30">
      <c r="A128" s="36" t="s">
        <v>53</v>
      </c>
      <c r="B128" s="44"/>
      <c r="C128" s="45"/>
      <c r="D128" s="45"/>
      <c r="E128" s="47" t="s">
        <v>713</v>
      </c>
      <c r="F128" s="45"/>
      <c r="G128" s="45"/>
      <c r="H128" s="45"/>
      <c r="I128" s="45"/>
      <c r="J128" s="46"/>
    </row>
    <row r="129" ht="150">
      <c r="A129" s="36" t="s">
        <v>55</v>
      </c>
      <c r="B129" s="49"/>
      <c r="C129" s="50"/>
      <c r="D129" s="50"/>
      <c r="E129" s="38" t="s">
        <v>714</v>
      </c>
      <c r="F129" s="50"/>
      <c r="G129" s="50"/>
      <c r="H129" s="50"/>
      <c r="I129" s="50"/>
      <c r="J129" s="51"/>
    </row>
  </sheetData>
  <sheetProtection sheet="1" objects="1" scenarios="1" spinCount="100000" saltValue="cqItRaP0/HfLh/qIMnEnVifH+KXcgxVAdKkqRwX5yH8n5HssfHU5+a4BgSUE8Gsw0hnQAWJrgZP6Qw/JqSm9hA==" hashValue="OGqQVj1LMMBR/WLQ1Dd4/8lL5DrjWHH5Yp3souiEUkIMB8ktX7jJpv4GFCnBBbz9H2lNkLpx3MZMI8BT2vD/Uw==" algorithmName="SHA-512" password="CE4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Kučera</dc:creator>
  <cp:lastModifiedBy>Miroslav Kučera</cp:lastModifiedBy>
  <dcterms:created xsi:type="dcterms:W3CDTF">2025-04-02T10:48:11Z</dcterms:created>
  <dcterms:modified xsi:type="dcterms:W3CDTF">2025-04-02T10:48:12Z</dcterms:modified>
</cp:coreProperties>
</file>