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á\Desktop\"/>
    </mc:Choice>
  </mc:AlternateContent>
  <bookViews>
    <workbookView xWindow="0" yWindow="0" windowWidth="28800" windowHeight="12210"/>
  </bookViews>
  <sheets>
    <sheet name="P3_autobusova_doprava" sheetId="13" r:id="rId1"/>
    <sheet name="List1" sheetId="1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3" l="1"/>
  <c r="L16" i="13" l="1"/>
  <c r="J26" i="13" l="1"/>
  <c r="J33" i="13"/>
  <c r="J34" i="13"/>
  <c r="J35" i="13"/>
  <c r="J42" i="13"/>
  <c r="J27" i="13"/>
  <c r="J28" i="13"/>
  <c r="J29" i="13"/>
  <c r="J30" i="13"/>
  <c r="J31" i="13"/>
  <c r="J32" i="13"/>
  <c r="J36" i="13"/>
  <c r="J37" i="13"/>
  <c r="J38" i="13"/>
  <c r="J39" i="13"/>
  <c r="J40" i="13"/>
  <c r="J41" i="13"/>
  <c r="J43" i="13"/>
  <c r="J17" i="13"/>
  <c r="J18" i="13"/>
  <c r="J19" i="13"/>
  <c r="J20" i="13"/>
  <c r="J21" i="13"/>
  <c r="J22" i="13"/>
  <c r="J23" i="13"/>
  <c r="J24" i="13"/>
  <c r="J25" i="13"/>
  <c r="J16" i="13"/>
  <c r="F24" i="13" l="1"/>
  <c r="L24" i="13" l="1"/>
  <c r="F17" i="13"/>
  <c r="F18" i="13"/>
  <c r="F19" i="13"/>
  <c r="F20" i="13"/>
  <c r="F21" i="13"/>
  <c r="F22" i="13"/>
  <c r="F23" i="13"/>
  <c r="F25" i="13"/>
  <c r="F26" i="13"/>
  <c r="F27" i="13"/>
  <c r="L27" i="13" s="1"/>
  <c r="F28" i="13"/>
  <c r="F29" i="13"/>
  <c r="F30" i="13"/>
  <c r="L30" i="13" s="1"/>
  <c r="F31" i="13"/>
  <c r="L31" i="13" s="1"/>
  <c r="F32" i="13"/>
  <c r="F33" i="13"/>
  <c r="F34" i="13"/>
  <c r="F35" i="13"/>
  <c r="L35" i="13" s="1"/>
  <c r="F36" i="13"/>
  <c r="F37" i="13"/>
  <c r="F38" i="13"/>
  <c r="F39" i="13"/>
  <c r="F40" i="13"/>
  <c r="F41" i="13"/>
  <c r="F42" i="13"/>
  <c r="L42" i="13" s="1"/>
  <c r="F43" i="13"/>
  <c r="L43" i="13" l="1"/>
  <c r="L39" i="13"/>
  <c r="L22" i="13"/>
  <c r="L38" i="13"/>
  <c r="L21" i="13"/>
  <c r="L17" i="13"/>
  <c r="L41" i="13"/>
  <c r="L37" i="13"/>
  <c r="L29" i="13"/>
  <c r="L25" i="13"/>
  <c r="L20" i="13"/>
  <c r="L40" i="13"/>
  <c r="L36" i="13"/>
  <c r="L32" i="13"/>
  <c r="L28" i="13"/>
  <c r="L23" i="13"/>
  <c r="L19" i="13"/>
  <c r="L18" i="13"/>
  <c r="L34" i="13"/>
  <c r="L33" i="13"/>
  <c r="L26" i="13"/>
  <c r="F16" i="13" l="1"/>
  <c r="G6" i="13" s="1"/>
  <c r="E6" i="13" l="1"/>
  <c r="I11" i="13" s="1"/>
  <c r="I12" i="13"/>
</calcChain>
</file>

<file path=xl/comments1.xml><?xml version="1.0" encoding="utf-8"?>
<comments xmlns="http://schemas.openxmlformats.org/spreadsheetml/2006/main">
  <authors>
    <author>tc={462CDDE6-0CCF-4728-8DA2-843922B14A81}</author>
    <author>tc={A2EF17EC-F8C1-4CC2-A022-7C4F49663339}</author>
    <author>tc={CD2CC070-CEE3-48C2-B434-99FF2718FE1C}</author>
    <author>tc={0B9A0450-9610-4F64-A92E-965487BA579A}</author>
    <author>tc={0BE1F358-2B74-4E35-A38E-1BF9ED662098}</author>
    <author>tc={1E3C5090-8B51-459F-8B90-349315969BA3}</author>
  </authors>
  <commentList>
    <comment ref="E16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16 x Dny řemesel (Dny udržitelného rozvoje, Stavíkův den profesí) + 2 x pro polytechniku/exkurze</t>
        </r>
      </text>
    </comment>
    <comment ref="G26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Paušální částka za čekací dobu na obě akce</t>
        </r>
      </text>
    </comment>
    <comment ref="G33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Paušální částka za jednu akci</t>
        </r>
      </text>
    </comment>
    <comment ref="G34" authorId="3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Dvoudenní akce, čekací dobu paušální částkou/akce</t>
        </r>
      </text>
    </comment>
    <comment ref="G35" authorId="4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Dvoudenní akce, čekací dobu paušální částkou/akce</t>
        </r>
      </text>
    </comment>
    <comment ref="G42" authorId="5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Dvoudenní akce, čekací dobu prosím paušální částkou na obě akce</t>
        </r>
      </text>
    </comment>
  </commentList>
</comments>
</file>

<file path=xl/sharedStrings.xml><?xml version="1.0" encoding="utf-8"?>
<sst xmlns="http://schemas.openxmlformats.org/spreadsheetml/2006/main" count="81" uniqueCount="77">
  <si>
    <t>Název požadované služby</t>
  </si>
  <si>
    <t>specifikace požadované služby</t>
  </si>
  <si>
    <t xml:space="preserve">Autobusová doprava </t>
  </si>
  <si>
    <t>Kolín - Český Brod</t>
  </si>
  <si>
    <t>počet jízd</t>
  </si>
  <si>
    <t>DODAVATEL VYPLŇUJE POUZE ŽLUTÉ BUŇKY</t>
  </si>
  <si>
    <t>Zajištění autobusové dopravy žáků</t>
  </si>
  <si>
    <t>Druh jízdy</t>
  </si>
  <si>
    <t>Bližsí upřesnění</t>
  </si>
  <si>
    <t>v rámci města Kolína</t>
  </si>
  <si>
    <t>jedná se o jízdy v rámci města Kolína (doprava žáků kolínských základních škol do dílen odborného výcviku SOŠ a SOU stavební Kolín v ulici Macharova, nebo do budovy SOŠ v ulici Pražská či v ulici Benešova)</t>
  </si>
  <si>
    <t>čekací doba/jízda</t>
  </si>
  <si>
    <t>Jízdné</t>
  </si>
  <si>
    <t>Čekací doba</t>
  </si>
  <si>
    <t>Kolín - Praha</t>
  </si>
  <si>
    <t>Kolín - Brno</t>
  </si>
  <si>
    <t>Kolín  - Brno</t>
  </si>
  <si>
    <t>Kolín - Letohrad, vodní elektrárna Pastviny</t>
  </si>
  <si>
    <t>jedná se o jízdu z Kolína do Prahy a zpět (čekací doba 3 hodiny)</t>
  </si>
  <si>
    <t>jedná se o jízdu z Kolína do Prahy a zpět (čekací doba 4 hodiny)</t>
  </si>
  <si>
    <t>jedná se o jízdu z Kolína do Prahy a zpět (čekací doba 5 hodin)</t>
  </si>
  <si>
    <t>jedná se o jízdu z Kolína do Prahy a zpět (čekací doba 6 hodin)</t>
  </si>
  <si>
    <t>jedná se o jízdu z Kolína do Brna a zpět (jednodenní akce)</t>
  </si>
  <si>
    <t>jedná se o jízdu Kolín OEZ Letohrad a vodní elektrárna Pastviny a zpět</t>
  </si>
  <si>
    <t>Kolín - Nymburk</t>
  </si>
  <si>
    <t>jedná se o jízdu Kolín - Nymburk a zpět</t>
  </si>
  <si>
    <t>Kolín - Elektrárna Slapy+Štěchovice</t>
  </si>
  <si>
    <t>jedná se o jízdu: Elektrárna Slapy+Štěchovice, pila Les Slapy (stavba srubů) a zpět</t>
  </si>
  <si>
    <t>Kolín - Liberec</t>
  </si>
  <si>
    <t>Kolín - Hradec Králové</t>
  </si>
  <si>
    <t>jedná se o jízdu Kolín - Hvězdárna a planetárium Hradec Králové a zpět</t>
  </si>
  <si>
    <t>jedná se o cestu Kolín - Ondřejov, Astronomický ústav Akademie věd a zpět</t>
  </si>
  <si>
    <t>Kolín - Ondřejov</t>
  </si>
  <si>
    <t>Kolín - Kouty nad Desnou</t>
  </si>
  <si>
    <t>jedná se o jízdu z Kolína do Liberce (Technická univerzita Liberec+Technické muzeum Liberec) a zpět</t>
  </si>
  <si>
    <t xml:space="preserve">Kolín - Rakovník + Plasy </t>
  </si>
  <si>
    <t>Kolín - Rakovník + Plasy + Břasy</t>
  </si>
  <si>
    <t>Kolín - Kladno</t>
  </si>
  <si>
    <t>jedná se o jízdu Kolín - Kladno a zpět</t>
  </si>
  <si>
    <t xml:space="preserve">Kolín - Kostelec nad Labem </t>
  </si>
  <si>
    <t>jedná se o jízdu Kolín - Kostelec nad Labem (Wavin Czechia s.r.o) a zpět</t>
  </si>
  <si>
    <t>Kolín - Dražice</t>
  </si>
  <si>
    <t>jedná se o jízdu Kolín - Dražice a zpět</t>
  </si>
  <si>
    <t>Kolín - Čáslav</t>
  </si>
  <si>
    <t>jedná se o jízdu Kolín - Čáslav a zpět</t>
  </si>
  <si>
    <t>Kolín - Žďár nad Sázavou, Třebíč</t>
  </si>
  <si>
    <t>jedná se o jízdu v rámci akce Objevujeme Vysočinu Kolín - Žďár nad Sázavou, Třebíč a zpět</t>
  </si>
  <si>
    <t>Kolín - Chlumec nad Cidlinou</t>
  </si>
  <si>
    <t xml:space="preserve">jedná se o jízdu Kolín - Chlumec nad Cidlinou (Best- exkurze do výroby) a zpět </t>
  </si>
  <si>
    <t>Kolín - Český Krumlov+ Grafitový důl, Holašovice, Hluboká, Temelín</t>
  </si>
  <si>
    <t>Kolín - Kutná Hora</t>
  </si>
  <si>
    <t xml:space="preserve">Kolín - obce do 10 km </t>
  </si>
  <si>
    <t>jedná se o jízdy Kolín (doprava žáků mimokolínských základních škol do dílen odborného výcviku SOŠ a SOU stavební Kolín v ulici Macharova, nebo do budovy SOŠ v ulici Pražská či v ulici Benešova) - přihlehlé obce vzdálené do 10 km od Kolín a zpět</t>
  </si>
  <si>
    <t>jedná se o jízdy Kolín (doprava žáků mimokolínských základních škol do dílen odborného výcviku SOŠ a SOU stavební Kolín v ulici Macharova, nebo do budovy SOŠ v ulici Pražská či v ulici Benešova) - přihlehlé obce vzdálené do 20 km od Kolín a zpět</t>
  </si>
  <si>
    <t xml:space="preserve">Kolín - obce do 20 km </t>
  </si>
  <si>
    <t>CELKEM (včetně DPH)</t>
  </si>
  <si>
    <t xml:space="preserve">NABÍDKA </t>
  </si>
  <si>
    <t>cena celkem bez DPH</t>
  </si>
  <si>
    <t>cena celkem  (bez DPH)</t>
  </si>
  <si>
    <t>cena celkem  (včetně DPH)</t>
  </si>
  <si>
    <t>Nutné vedlejší výdaje (např. parkovné)</t>
  </si>
  <si>
    <t>cena v Kč (včetně DPH)/jízda</t>
  </si>
  <si>
    <t>cena v Kč (včetně DPH) celkem za jízdné</t>
  </si>
  <si>
    <t>cena v Kč (včetně DPH) celkem za čekací dobu</t>
  </si>
  <si>
    <t>CELKEM (jízdné + čekací doba) v Kč včetně DPH</t>
  </si>
  <si>
    <t>Kolín - Kralice</t>
  </si>
  <si>
    <t>jedná se o jízdu z Kolína do Kralic - firma Eltraf a zpět</t>
  </si>
  <si>
    <t>jedná se o jízdu Kolín - Kutná Hora a zpět v rámci akce Gotika v Kutné Hoře- Dačického dům + Barbora</t>
  </si>
  <si>
    <r>
      <t xml:space="preserve">jedná se o jízdu Český Krumlov+ Grafitový důl, Holašovice, Hluboká, Temelín a zpět v rámci aktivity Jihočeský okruh za poznáním, </t>
    </r>
    <r>
      <rPr>
        <b/>
        <sz val="10"/>
        <rFont val="Calibri"/>
        <family val="2"/>
        <charset val="238"/>
        <scheme val="minor"/>
      </rPr>
      <t>dvoudenní akce, čekací dobu prosím paušální částkou</t>
    </r>
  </si>
  <si>
    <r>
      <t xml:space="preserve">jedná se o jízdu Kolín - RAKO Rakovník, Lubná - exkurze a přednáška+PPG Deco Czech a.s., Břasy - exkurze a přednáška - výroba nátěrových hmot+NTM Plasy - EXPOZICE ARCHITEKTURY, </t>
    </r>
    <r>
      <rPr>
        <b/>
        <sz val="10"/>
        <rFont val="Calibri"/>
        <family val="2"/>
        <charset val="238"/>
        <scheme val="minor"/>
      </rPr>
      <t>dvoudenní akce, čekací dobu prosím paušální částkou</t>
    </r>
  </si>
  <si>
    <t>cena celkem s DPH</t>
  </si>
  <si>
    <t xml:space="preserve">Předmětem poptávky je stanovení nabídkové ceny pro zajištění autobusové dopravy žáků SOŠ a SOU stavební Kolín a žáků spolupracujících středních a základních škol. Požadovaná kapacita autobusu je min. 48 míst k sezení, sedadla vybavená bezpečnostními pásy, klimatizace. Předpokládaný počet jízd včetně čekací doby - viz specifikace  níže. Jízdy budou uskutečněné od data podepsání smlouvy do 30. června 2028, v ceně jízdného bude zakalkulováno i parkovné, mýtné.  Autobus splňuje emisní limit EURO6, společnost musí mít min. 3 autobusy (z důvodu možnosti více jízd v jednom termínu,  cena konečná včetně přístavných kilometrů. U vícedenních exkurzí bude čekací doba vyčíslena paušální částkou. </t>
  </si>
  <si>
    <t>cena v Kč/hod, případně paušální částka v Kč</t>
  </si>
  <si>
    <r>
      <t xml:space="preserve">jedná se </t>
    </r>
    <r>
      <rPr>
        <b/>
        <sz val="10"/>
        <rFont val="Calibri"/>
        <family val="2"/>
        <charset val="238"/>
        <scheme val="minor"/>
      </rPr>
      <t xml:space="preserve">dvoudenní akci </t>
    </r>
    <r>
      <rPr>
        <sz val="10"/>
        <rFont val="Calibri"/>
        <family val="2"/>
        <charset val="238"/>
        <scheme val="minor"/>
      </rPr>
      <t>(Moravský okruh za poznáním, Brno, Valtice, Lednice),</t>
    </r>
    <r>
      <rPr>
        <b/>
        <sz val="10"/>
        <rFont val="Calibri"/>
        <family val="2"/>
        <charset val="238"/>
        <scheme val="minor"/>
      </rPr>
      <t xml:space="preserve"> čekací dobu stanovte prosím celkovou částkou, paušálem)</t>
    </r>
  </si>
  <si>
    <r>
      <t xml:space="preserve">jedná se o jízdu Kolín - Kouty nad Desnou, Elektrárna Dlouhé stáně+vysílač Praděd a zpět, </t>
    </r>
    <r>
      <rPr>
        <b/>
        <sz val="10"/>
        <rFont val="Calibri"/>
        <family val="2"/>
        <charset val="238"/>
        <scheme val="minor"/>
      </rPr>
      <t>dvoudenní akce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rFont val="Calibri"/>
        <family val="2"/>
        <charset val="238"/>
        <scheme val="minor"/>
      </rPr>
      <t xml:space="preserve">čekací dobu prosím paušální částkou </t>
    </r>
  </si>
  <si>
    <t>jedná se o jízdy z Českého Brodu do Kolína (ulice Pražská, ulice Benešova, ulice Macharova) a zpět</t>
  </si>
  <si>
    <r>
      <t xml:space="preserve">jedná se o jízdu Kolín - Rakovník, Plasy a zpět, Rako exkurze+Národní technické muzeum Plasy, </t>
    </r>
    <r>
      <rPr>
        <b/>
        <sz val="10"/>
        <rFont val="Calibri"/>
        <family val="2"/>
        <charset val="238"/>
        <scheme val="minor"/>
      </rPr>
      <t>dvoudenní akce, čekací dobu prosím paušální částkou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</si>
</sst>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_-* #,##0.00\ &quot;Kč&quot;_-;\-* #,##0.00\ &quot;Kč&quot;_-;_-* &quot;-&quot;\ &quot;Kč&quot;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 applyAlignment="0">
      <alignment vertical="top" wrapText="1"/>
      <protection locked="0"/>
    </xf>
  </cellStyleXfs>
  <cellXfs count="85">
    <xf numFmtId="0" fontId="0" fillId="0" borderId="0" xfId="0"/>
    <xf numFmtId="44" fontId="0" fillId="0" borderId="0" xfId="0" applyNumberFormat="1"/>
    <xf numFmtId="0" fontId="6" fillId="2" borderId="1" xfId="0" applyFont="1" applyFill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0" fillId="0" borderId="7" xfId="0" applyFont="1" applyBorder="1"/>
    <xf numFmtId="0" fontId="10" fillId="0" borderId="8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44" fontId="0" fillId="0" borderId="0" xfId="0" applyNumberFormat="1" applyAlignment="1">
      <alignment vertical="center"/>
    </xf>
    <xf numFmtId="44" fontId="8" fillId="0" borderId="0" xfId="0" applyNumberFormat="1" applyFont="1"/>
    <xf numFmtId="0" fontId="6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center" vertical="center" wrapText="1"/>
    </xf>
    <xf numFmtId="0" fontId="10" fillId="0" borderId="9" xfId="0" applyFont="1" applyBorder="1" applyAlignment="1">
      <alignment horizontal="left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44" fontId="10" fillId="0" borderId="9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0" fontId="13" fillId="8" borderId="10" xfId="0" applyFont="1" applyFill="1" applyBorder="1" applyAlignment="1">
      <alignment wrapText="1"/>
    </xf>
    <xf numFmtId="0" fontId="14" fillId="8" borderId="11" xfId="0" applyFont="1" applyFill="1" applyBorder="1" applyAlignment="1">
      <alignment horizontal="center"/>
    </xf>
    <xf numFmtId="44" fontId="14" fillId="8" borderId="11" xfId="0" applyNumberFormat="1" applyFont="1" applyFill="1" applyBorder="1" applyAlignment="1">
      <alignment horizontal="center"/>
    </xf>
    <xf numFmtId="165" fontId="14" fillId="8" borderId="11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0" fillId="8" borderId="2" xfId="0" applyFill="1" applyBorder="1"/>
    <xf numFmtId="44" fontId="0" fillId="8" borderId="2" xfId="0" applyNumberFormat="1" applyFill="1" applyBorder="1"/>
    <xf numFmtId="44" fontId="8" fillId="8" borderId="3" xfId="0" applyNumberFormat="1" applyFont="1" applyFill="1" applyBorder="1"/>
    <xf numFmtId="0" fontId="8" fillId="9" borderId="1" xfId="0" applyFont="1" applyFill="1" applyBorder="1"/>
    <xf numFmtId="0" fontId="0" fillId="9" borderId="2" xfId="0" applyFill="1" applyBorder="1"/>
    <xf numFmtId="44" fontId="0" fillId="9" borderId="2" xfId="0" applyNumberFormat="1" applyFill="1" applyBorder="1"/>
    <xf numFmtId="44" fontId="8" fillId="9" borderId="3" xfId="0" applyNumberFormat="1" applyFont="1" applyFill="1" applyBorder="1"/>
    <xf numFmtId="0" fontId="11" fillId="5" borderId="0" xfId="0" applyFont="1" applyFill="1" applyAlignment="1">
      <alignment horizontal="center" vertical="center" wrapText="1"/>
    </xf>
    <xf numFmtId="44" fontId="14" fillId="8" borderId="32" xfId="0" applyNumberFormat="1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44" fontId="17" fillId="0" borderId="9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44" fontId="17" fillId="0" borderId="31" xfId="0" applyNumberFormat="1" applyFont="1" applyBorder="1" applyAlignment="1">
      <alignment horizontal="center"/>
    </xf>
    <xf numFmtId="44" fontId="17" fillId="0" borderId="12" xfId="0" applyNumberFormat="1" applyFont="1" applyBorder="1" applyAlignment="1">
      <alignment horizontal="center"/>
    </xf>
    <xf numFmtId="0" fontId="11" fillId="10" borderId="20" xfId="0" applyFont="1" applyFill="1" applyBorder="1" applyAlignment="1">
      <alignment horizontal="center" vertical="center" wrapText="1"/>
    </xf>
    <xf numFmtId="166" fontId="15" fillId="8" borderId="1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1" fillId="10" borderId="15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44" fontId="0" fillId="3" borderId="26" xfId="0" applyNumberFormat="1" applyFill="1" applyBorder="1" applyAlignment="1">
      <alignment horizontal="center" vertical="center"/>
    </xf>
    <xf numFmtId="44" fontId="0" fillId="3" borderId="36" xfId="0" applyNumberFormat="1" applyFill="1" applyBorder="1" applyAlignment="1">
      <alignment horizontal="center" vertical="center"/>
    </xf>
    <xf numFmtId="44" fontId="0" fillId="3" borderId="33" xfId="0" applyNumberFormat="1" applyFill="1" applyBorder="1" applyAlignment="1">
      <alignment horizontal="center" vertical="center"/>
    </xf>
    <xf numFmtId="44" fontId="0" fillId="3" borderId="28" xfId="0" applyNumberFormat="1" applyFill="1" applyBorder="1" applyAlignment="1">
      <alignment horizontal="center" vertical="center"/>
    </xf>
    <xf numFmtId="44" fontId="0" fillId="3" borderId="37" xfId="0" applyNumberFormat="1" applyFill="1" applyBorder="1" applyAlignment="1">
      <alignment horizontal="center" vertical="center"/>
    </xf>
    <xf numFmtId="44" fontId="0" fillId="3" borderId="34" xfId="0" applyNumberFormat="1" applyFill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</cellXfs>
  <cellStyles count="5">
    <cellStyle name="Hypertextový odkaz 2" xfId="1"/>
    <cellStyle name="Normální" xfId="0" builtinId="0"/>
    <cellStyle name="Normální 2" xfId="3"/>
    <cellStyle name="Normální 3" xfId="2"/>
    <cellStyle name="normální 4" xfId="4"/>
  </cellStyles>
  <dxfs count="0"/>
  <tableStyles count="0" defaultTableStyle="TableStyleMedium9" defaultPivotStyle="PivotStyleLight16"/>
  <colors>
    <mruColors>
      <color rgb="FFCCFFCC"/>
      <color rgb="FFCC00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Šárka Lindnerová" id="{9A6F6B79-6BA8-4C00-A6B2-B5130A8BC102}" userId="S::lindnerova@stavebnikolin.cz::6f66ced8-f53e-417c-98d1-77ae25dfcf99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4-01-18T07:08:35.70" personId="{9A6F6B79-6BA8-4C00-A6B2-B5130A8BC102}" id="{462CDDE6-0CCF-4728-8DA2-843922B14A81}">
    <text>16 x Dny řemesel (Dny udržitelného rozvoje, Stavíkův den profesí) + 2 x pro polytechniku/exkurze</text>
  </threadedComment>
  <threadedComment ref="G26" dT="2024-01-17T14:14:08.25" personId="{9A6F6B79-6BA8-4C00-A6B2-B5130A8BC102}" id="{A2EF17EC-F8C1-4CC2-A022-7C4F49663339}">
    <text>Paušální částka za čekací dobu na obě akce</text>
  </threadedComment>
  <threadedComment ref="G33" dT="2024-01-17T14:14:18.58" personId="{9A6F6B79-6BA8-4C00-A6B2-B5130A8BC102}" id="{CD2CC070-CEE3-48C2-B434-99FF2718FE1C}">
    <text>Paušální částka za jednu akci</text>
  </threadedComment>
  <threadedComment ref="G34" dT="2024-01-17T14:16:55.69" personId="{9A6F6B79-6BA8-4C00-A6B2-B5130A8BC102}" id="{0B9A0450-9610-4F64-A92E-965487BA579A}">
    <text>Dvoudenní akce, čekací dobu paušální částkou/akce</text>
  </threadedComment>
  <threadedComment ref="G35" dT="2024-01-17T14:21:15.22" personId="{9A6F6B79-6BA8-4C00-A6B2-B5130A8BC102}" id="{0BE1F358-2B74-4E35-A38E-1BF9ED662098}">
    <text>Dvoudenní akce, čekací dobu paušální částkou/akce</text>
  </threadedComment>
  <threadedComment ref="G42" dT="2024-01-18T07:03:37.76" personId="{9A6F6B79-6BA8-4C00-A6B2-B5130A8BC102}" id="{1E3C5090-8B51-459F-8B90-349315969BA3}">
    <text>Dvoudenní akce, čekací dobu prosím paušální částkou na obě akce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4"/>
  <sheetViews>
    <sheetView tabSelected="1" zoomScaleNormal="100" workbookViewId="0">
      <selection activeCell="D26" sqref="D26"/>
    </sheetView>
  </sheetViews>
  <sheetFormatPr defaultRowHeight="15" x14ac:dyDescent="0.25"/>
  <cols>
    <col min="1" max="1" width="5.7109375" customWidth="1"/>
    <col min="2" max="2" width="30.5703125" customWidth="1"/>
    <col min="3" max="3" width="38.28515625" customWidth="1"/>
    <col min="4" max="4" width="15.5703125" customWidth="1"/>
    <col min="5" max="5" width="8.85546875" customWidth="1"/>
    <col min="6" max="6" width="13.5703125" customWidth="1"/>
    <col min="7" max="7" width="9.28515625" customWidth="1"/>
    <col min="8" max="8" width="12.85546875" customWidth="1"/>
    <col min="9" max="9" width="19" customWidth="1"/>
    <col min="10" max="10" width="13.28515625" customWidth="1"/>
    <col min="11" max="11" width="9.5703125" customWidth="1"/>
    <col min="12" max="12" width="20.5703125" customWidth="1"/>
  </cols>
  <sheetData>
    <row r="1" spans="2:12" ht="15.75" thickBot="1" x14ac:dyDescent="0.3"/>
    <row r="2" spans="2:12" ht="18.75" thickBot="1" x14ac:dyDescent="0.3">
      <c r="B2" s="2"/>
      <c r="C2" s="54" t="s">
        <v>6</v>
      </c>
      <c r="D2" s="54"/>
      <c r="E2" s="54"/>
      <c r="F2" s="54"/>
      <c r="G2" s="54"/>
      <c r="H2" s="54"/>
      <c r="I2" s="55"/>
      <c r="J2" s="12"/>
      <c r="K2" s="12"/>
    </row>
    <row r="3" spans="2:12" ht="15.75" thickBot="1" x14ac:dyDescent="0.3"/>
    <row r="4" spans="2:12" x14ac:dyDescent="0.25">
      <c r="E4" s="51" t="s">
        <v>56</v>
      </c>
      <c r="F4" s="52"/>
      <c r="G4" s="52"/>
      <c r="H4" s="52"/>
      <c r="I4" s="53"/>
      <c r="J4" s="8"/>
      <c r="K4" s="8"/>
    </row>
    <row r="5" spans="2:12" x14ac:dyDescent="0.25">
      <c r="B5" s="13" t="s">
        <v>0</v>
      </c>
      <c r="C5" s="64" t="s">
        <v>1</v>
      </c>
      <c r="D5" s="65"/>
      <c r="E5" s="69" t="s">
        <v>57</v>
      </c>
      <c r="F5" s="70"/>
      <c r="G5" s="66" t="s">
        <v>70</v>
      </c>
      <c r="H5" s="67"/>
      <c r="I5" s="68"/>
      <c r="J5" s="9"/>
      <c r="K5" s="9"/>
    </row>
    <row r="6" spans="2:12" ht="11.45" customHeight="1" x14ac:dyDescent="0.25">
      <c r="B6" s="56" t="s">
        <v>2</v>
      </c>
      <c r="C6" s="81" t="s">
        <v>71</v>
      </c>
      <c r="D6" s="82"/>
      <c r="E6" s="77">
        <f>G6/1.12</f>
        <v>1088270.0892857141</v>
      </c>
      <c r="F6" s="78"/>
      <c r="G6" s="71">
        <f>L44</f>
        <v>1218862.5</v>
      </c>
      <c r="H6" s="72"/>
      <c r="I6" s="73"/>
      <c r="J6" s="10"/>
      <c r="K6" s="10"/>
    </row>
    <row r="7" spans="2:12" ht="56.45" customHeight="1" x14ac:dyDescent="0.25">
      <c r="B7" s="57"/>
      <c r="C7" s="83"/>
      <c r="D7" s="84"/>
      <c r="E7" s="79"/>
      <c r="F7" s="80"/>
      <c r="G7" s="74"/>
      <c r="H7" s="75"/>
      <c r="I7" s="76"/>
      <c r="J7" s="10"/>
      <c r="K7" s="10"/>
    </row>
    <row r="8" spans="2:12" ht="11.45" customHeight="1" x14ac:dyDescent="0.25">
      <c r="B8" s="14"/>
      <c r="C8" s="15"/>
      <c r="E8" s="16"/>
      <c r="F8" s="16"/>
      <c r="G8" s="10"/>
      <c r="H8" s="10"/>
      <c r="I8" s="10"/>
      <c r="J8" s="10"/>
      <c r="K8" s="10"/>
    </row>
    <row r="9" spans="2:12" ht="11.45" customHeight="1" x14ac:dyDescent="0.25">
      <c r="B9" s="14"/>
      <c r="C9" s="17"/>
      <c r="D9" s="18"/>
      <c r="E9" s="16"/>
      <c r="F9" s="16"/>
      <c r="G9" s="10"/>
      <c r="H9" s="10"/>
      <c r="I9" s="10"/>
      <c r="J9" s="10"/>
      <c r="K9" s="10"/>
    </row>
    <row r="10" spans="2:12" ht="11.45" customHeight="1" thickBot="1" x14ac:dyDescent="0.3">
      <c r="B10" s="61" t="s">
        <v>5</v>
      </c>
      <c r="C10" s="61"/>
      <c r="G10" s="1"/>
      <c r="H10" s="1"/>
      <c r="I10" s="1"/>
      <c r="J10" s="1"/>
      <c r="K10" s="1"/>
    </row>
    <row r="11" spans="2:12" ht="15.75" thickBot="1" x14ac:dyDescent="0.3">
      <c r="E11" s="31" t="s">
        <v>58</v>
      </c>
      <c r="F11" s="32"/>
      <c r="G11" s="33"/>
      <c r="H11" s="33"/>
      <c r="I11" s="34">
        <f>E6</f>
        <v>1088270.0892857141</v>
      </c>
      <c r="J11" s="11"/>
      <c r="K11" s="11"/>
    </row>
    <row r="12" spans="2:12" ht="15.75" thickBot="1" x14ac:dyDescent="0.3">
      <c r="B12" s="3"/>
      <c r="C12" s="4"/>
      <c r="D12" s="4"/>
      <c r="E12" s="35" t="s">
        <v>59</v>
      </c>
      <c r="F12" s="36"/>
      <c r="G12" s="37"/>
      <c r="H12" s="37"/>
      <c r="I12" s="38">
        <f>G6</f>
        <v>1218862.5</v>
      </c>
      <c r="J12" s="4"/>
      <c r="K12" s="4"/>
      <c r="L12" s="4"/>
    </row>
    <row r="13" spans="2:12" ht="15.75" thickBot="1" x14ac:dyDescent="0.3"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ht="28.15" customHeight="1" thickBot="1" x14ac:dyDescent="0.3">
      <c r="B14" s="6"/>
      <c r="C14" s="25"/>
      <c r="D14" s="58" t="s">
        <v>12</v>
      </c>
      <c r="E14" s="58"/>
      <c r="F14" s="58"/>
      <c r="G14" s="59" t="s">
        <v>13</v>
      </c>
      <c r="H14" s="59"/>
      <c r="I14" s="59"/>
      <c r="J14" s="60"/>
      <c r="K14" s="41" t="s">
        <v>60</v>
      </c>
      <c r="L14" s="62" t="s">
        <v>64</v>
      </c>
    </row>
    <row r="15" spans="2:12" ht="58.9" customHeight="1" x14ac:dyDescent="0.25">
      <c r="B15" s="20" t="s">
        <v>7</v>
      </c>
      <c r="C15" s="21" t="s">
        <v>8</v>
      </c>
      <c r="D15" s="22" t="s">
        <v>61</v>
      </c>
      <c r="E15" s="49" t="s">
        <v>4</v>
      </c>
      <c r="F15" s="49" t="s">
        <v>62</v>
      </c>
      <c r="G15" s="23" t="s">
        <v>11</v>
      </c>
      <c r="H15" s="22" t="s">
        <v>72</v>
      </c>
      <c r="I15" s="23" t="s">
        <v>4</v>
      </c>
      <c r="J15" s="23" t="s">
        <v>63</v>
      </c>
      <c r="K15" s="39"/>
      <c r="L15" s="63"/>
    </row>
    <row r="16" spans="2:12" ht="68.45" customHeight="1" x14ac:dyDescent="0.25">
      <c r="B16" s="7" t="s">
        <v>9</v>
      </c>
      <c r="C16" s="19" t="s">
        <v>10</v>
      </c>
      <c r="D16" s="24">
        <v>3025</v>
      </c>
      <c r="E16" s="42">
        <v>18</v>
      </c>
      <c r="F16" s="43">
        <f>SUM(D16*E16)</f>
        <v>54450</v>
      </c>
      <c r="G16" s="42">
        <v>4</v>
      </c>
      <c r="H16" s="42">
        <v>302.5</v>
      </c>
      <c r="I16" s="44">
        <v>18</v>
      </c>
      <c r="J16" s="43">
        <f>G16*H16*I16</f>
        <v>21780</v>
      </c>
      <c r="K16" s="47"/>
      <c r="L16" s="48">
        <f>SUM(F16+J16+K16)</f>
        <v>76230</v>
      </c>
    </row>
    <row r="17" spans="2:12" ht="30" customHeight="1" x14ac:dyDescent="0.25">
      <c r="B17" s="7" t="s">
        <v>3</v>
      </c>
      <c r="C17" s="19" t="s">
        <v>75</v>
      </c>
      <c r="D17" s="24">
        <v>4356</v>
      </c>
      <c r="E17" s="42">
        <v>9</v>
      </c>
      <c r="F17" s="43">
        <f t="shared" ref="F17:F43" si="0">SUM(D17*E17)</f>
        <v>39204</v>
      </c>
      <c r="G17" s="42">
        <v>4</v>
      </c>
      <c r="H17" s="42">
        <v>302.5</v>
      </c>
      <c r="I17" s="44">
        <v>9</v>
      </c>
      <c r="J17" s="43">
        <f t="shared" ref="J17:J43" si="1">G17*H17*I17</f>
        <v>10890</v>
      </c>
      <c r="K17" s="47"/>
      <c r="L17" s="48">
        <f t="shared" ref="L17:L43" si="2">SUM(F17+J17+K17)</f>
        <v>50094</v>
      </c>
    </row>
    <row r="18" spans="2:12" ht="83.45" customHeight="1" x14ac:dyDescent="0.25">
      <c r="B18" s="7" t="s">
        <v>51</v>
      </c>
      <c r="C18" s="19" t="s">
        <v>52</v>
      </c>
      <c r="D18" s="24">
        <v>3025</v>
      </c>
      <c r="E18" s="42">
        <v>15</v>
      </c>
      <c r="F18" s="43">
        <f t="shared" si="0"/>
        <v>45375</v>
      </c>
      <c r="G18" s="42">
        <v>4</v>
      </c>
      <c r="H18" s="42">
        <v>302.5</v>
      </c>
      <c r="I18" s="44">
        <v>15</v>
      </c>
      <c r="J18" s="43">
        <f t="shared" si="1"/>
        <v>18150</v>
      </c>
      <c r="K18" s="47"/>
      <c r="L18" s="48">
        <f t="shared" si="2"/>
        <v>63525</v>
      </c>
    </row>
    <row r="19" spans="2:12" ht="83.45" customHeight="1" x14ac:dyDescent="0.25">
      <c r="B19" s="26" t="s">
        <v>54</v>
      </c>
      <c r="C19" s="19" t="s">
        <v>53</v>
      </c>
      <c r="D19" s="24">
        <v>3993</v>
      </c>
      <c r="E19" s="42">
        <v>6</v>
      </c>
      <c r="F19" s="43">
        <f t="shared" si="0"/>
        <v>23958</v>
      </c>
      <c r="G19" s="42">
        <v>4</v>
      </c>
      <c r="H19" s="42">
        <v>302.5</v>
      </c>
      <c r="I19" s="44">
        <v>6</v>
      </c>
      <c r="J19" s="43">
        <f t="shared" si="1"/>
        <v>7260</v>
      </c>
      <c r="K19" s="47"/>
      <c r="L19" s="48">
        <f t="shared" si="2"/>
        <v>31218</v>
      </c>
    </row>
    <row r="20" spans="2:12" ht="26.25" x14ac:dyDescent="0.25">
      <c r="B20" s="7" t="s">
        <v>14</v>
      </c>
      <c r="C20" s="19" t="s">
        <v>18</v>
      </c>
      <c r="D20" s="24">
        <v>9600</v>
      </c>
      <c r="E20" s="42">
        <v>3</v>
      </c>
      <c r="F20" s="43">
        <f t="shared" si="0"/>
        <v>28800</v>
      </c>
      <c r="G20" s="42">
        <v>3</v>
      </c>
      <c r="H20" s="42">
        <v>302.5</v>
      </c>
      <c r="I20" s="44">
        <v>3</v>
      </c>
      <c r="J20" s="43">
        <f t="shared" si="1"/>
        <v>2722.5</v>
      </c>
      <c r="K20" s="47"/>
      <c r="L20" s="48">
        <f t="shared" si="2"/>
        <v>31522.5</v>
      </c>
    </row>
    <row r="21" spans="2:12" ht="26.25" x14ac:dyDescent="0.25">
      <c r="B21" s="45" t="s">
        <v>14</v>
      </c>
      <c r="C21" s="46" t="s">
        <v>19</v>
      </c>
      <c r="D21" s="24">
        <v>9600</v>
      </c>
      <c r="E21" s="42">
        <v>9</v>
      </c>
      <c r="F21" s="43">
        <f t="shared" si="0"/>
        <v>86400</v>
      </c>
      <c r="G21" s="42">
        <v>4</v>
      </c>
      <c r="H21" s="42">
        <v>302.5</v>
      </c>
      <c r="I21" s="44">
        <v>9</v>
      </c>
      <c r="J21" s="43">
        <f t="shared" si="1"/>
        <v>10890</v>
      </c>
      <c r="K21" s="47"/>
      <c r="L21" s="48">
        <f t="shared" si="2"/>
        <v>97290</v>
      </c>
    </row>
    <row r="22" spans="2:12" ht="26.25" x14ac:dyDescent="0.25">
      <c r="B22" s="45" t="s">
        <v>14</v>
      </c>
      <c r="C22" s="46" t="s">
        <v>20</v>
      </c>
      <c r="D22" s="24">
        <v>9600</v>
      </c>
      <c r="E22" s="42">
        <v>25</v>
      </c>
      <c r="F22" s="43">
        <f t="shared" si="0"/>
        <v>240000</v>
      </c>
      <c r="G22" s="42">
        <v>5</v>
      </c>
      <c r="H22" s="42">
        <v>302.5</v>
      </c>
      <c r="I22" s="44">
        <v>25</v>
      </c>
      <c r="J22" s="43">
        <f t="shared" si="1"/>
        <v>37812.5</v>
      </c>
      <c r="K22" s="47"/>
      <c r="L22" s="48">
        <f t="shared" si="2"/>
        <v>277812.5</v>
      </c>
    </row>
    <row r="23" spans="2:12" ht="26.25" x14ac:dyDescent="0.25">
      <c r="B23" s="45" t="s">
        <v>14</v>
      </c>
      <c r="C23" s="46" t="s">
        <v>21</v>
      </c>
      <c r="D23" s="24">
        <v>9600</v>
      </c>
      <c r="E23" s="42">
        <v>2</v>
      </c>
      <c r="F23" s="43">
        <f t="shared" si="0"/>
        <v>19200</v>
      </c>
      <c r="G23" s="42">
        <v>6</v>
      </c>
      <c r="H23" s="42">
        <v>302.5</v>
      </c>
      <c r="I23" s="44">
        <v>2</v>
      </c>
      <c r="J23" s="43">
        <f t="shared" si="1"/>
        <v>3630</v>
      </c>
      <c r="K23" s="47"/>
      <c r="L23" s="48">
        <f t="shared" si="2"/>
        <v>22830</v>
      </c>
    </row>
    <row r="24" spans="2:12" ht="26.25" x14ac:dyDescent="0.25">
      <c r="B24" s="45" t="s">
        <v>65</v>
      </c>
      <c r="C24" s="46" t="s">
        <v>66</v>
      </c>
      <c r="D24" s="24">
        <v>4356</v>
      </c>
      <c r="E24" s="42">
        <v>1</v>
      </c>
      <c r="F24" s="43">
        <f t="shared" si="0"/>
        <v>4356</v>
      </c>
      <c r="G24" s="42">
        <v>3</v>
      </c>
      <c r="H24" s="42">
        <v>302.5</v>
      </c>
      <c r="I24" s="44">
        <v>1</v>
      </c>
      <c r="J24" s="43">
        <f t="shared" si="1"/>
        <v>907.5</v>
      </c>
      <c r="K24" s="47"/>
      <c r="L24" s="48">
        <f t="shared" si="2"/>
        <v>5263.5</v>
      </c>
    </row>
    <row r="25" spans="2:12" ht="26.25" x14ac:dyDescent="0.25">
      <c r="B25" s="45" t="s">
        <v>15</v>
      </c>
      <c r="C25" s="46" t="s">
        <v>22</v>
      </c>
      <c r="D25" s="24">
        <v>18295</v>
      </c>
      <c r="E25" s="42">
        <v>4</v>
      </c>
      <c r="F25" s="43">
        <f t="shared" si="0"/>
        <v>73180</v>
      </c>
      <c r="G25" s="42">
        <v>4</v>
      </c>
      <c r="H25" s="42">
        <v>302.5</v>
      </c>
      <c r="I25" s="44">
        <v>2</v>
      </c>
      <c r="J25" s="43">
        <f t="shared" si="1"/>
        <v>2420</v>
      </c>
      <c r="K25" s="47"/>
      <c r="L25" s="48">
        <f t="shared" si="2"/>
        <v>75600</v>
      </c>
    </row>
    <row r="26" spans="2:12" ht="39" x14ac:dyDescent="0.25">
      <c r="B26" s="45" t="s">
        <v>16</v>
      </c>
      <c r="C26" s="46" t="s">
        <v>73</v>
      </c>
      <c r="D26" s="43">
        <v>24200</v>
      </c>
      <c r="E26" s="42">
        <v>2</v>
      </c>
      <c r="F26" s="43">
        <f t="shared" si="0"/>
        <v>48400</v>
      </c>
      <c r="G26" s="42">
        <v>0</v>
      </c>
      <c r="H26" s="42"/>
      <c r="I26" s="44">
        <v>2</v>
      </c>
      <c r="J26" s="43">
        <f>H26</f>
        <v>0</v>
      </c>
      <c r="K26" s="47"/>
      <c r="L26" s="48">
        <f t="shared" si="2"/>
        <v>48400</v>
      </c>
    </row>
    <row r="27" spans="2:12" ht="26.25" x14ac:dyDescent="0.25">
      <c r="B27" s="45" t="s">
        <v>17</v>
      </c>
      <c r="C27" s="46" t="s">
        <v>23</v>
      </c>
      <c r="D27" s="24">
        <v>14229</v>
      </c>
      <c r="E27" s="42">
        <v>2</v>
      </c>
      <c r="F27" s="43">
        <f t="shared" si="0"/>
        <v>28458</v>
      </c>
      <c r="G27" s="42">
        <v>3</v>
      </c>
      <c r="H27" s="42">
        <v>302.5</v>
      </c>
      <c r="I27" s="44">
        <v>2</v>
      </c>
      <c r="J27" s="43">
        <f t="shared" si="1"/>
        <v>1815</v>
      </c>
      <c r="K27" s="47"/>
      <c r="L27" s="48">
        <f t="shared" si="2"/>
        <v>30273</v>
      </c>
    </row>
    <row r="28" spans="2:12" x14ac:dyDescent="0.25">
      <c r="B28" s="45" t="s">
        <v>24</v>
      </c>
      <c r="C28" s="46" t="s">
        <v>25</v>
      </c>
      <c r="D28" s="24">
        <v>4356</v>
      </c>
      <c r="E28" s="42">
        <v>1</v>
      </c>
      <c r="F28" s="43">
        <f t="shared" si="0"/>
        <v>4356</v>
      </c>
      <c r="G28" s="42">
        <v>3</v>
      </c>
      <c r="H28" s="42">
        <v>302.5</v>
      </c>
      <c r="I28" s="44">
        <v>1</v>
      </c>
      <c r="J28" s="43">
        <f t="shared" si="1"/>
        <v>907.5</v>
      </c>
      <c r="K28" s="47"/>
      <c r="L28" s="48">
        <f t="shared" si="2"/>
        <v>5263.5</v>
      </c>
    </row>
    <row r="29" spans="2:12" ht="26.25" x14ac:dyDescent="0.25">
      <c r="B29" s="45" t="s">
        <v>26</v>
      </c>
      <c r="C29" s="46" t="s">
        <v>27</v>
      </c>
      <c r="D29" s="24">
        <v>11688</v>
      </c>
      <c r="E29" s="42">
        <v>1</v>
      </c>
      <c r="F29" s="43">
        <f t="shared" si="0"/>
        <v>11688</v>
      </c>
      <c r="G29" s="42">
        <v>4</v>
      </c>
      <c r="H29" s="42">
        <v>302.5</v>
      </c>
      <c r="I29" s="44">
        <v>1</v>
      </c>
      <c r="J29" s="43">
        <f t="shared" si="1"/>
        <v>1210</v>
      </c>
      <c r="K29" s="47"/>
      <c r="L29" s="48">
        <f t="shared" si="2"/>
        <v>12898</v>
      </c>
    </row>
    <row r="30" spans="2:12" ht="39" x14ac:dyDescent="0.25">
      <c r="B30" s="45" t="s">
        <v>28</v>
      </c>
      <c r="C30" s="46" t="s">
        <v>34</v>
      </c>
      <c r="D30" s="24">
        <v>12156</v>
      </c>
      <c r="E30" s="42">
        <v>2</v>
      </c>
      <c r="F30" s="43">
        <f t="shared" si="0"/>
        <v>24312</v>
      </c>
      <c r="G30" s="42">
        <v>5</v>
      </c>
      <c r="H30" s="42">
        <v>302.5</v>
      </c>
      <c r="I30" s="44">
        <v>2</v>
      </c>
      <c r="J30" s="43">
        <f t="shared" si="1"/>
        <v>3025</v>
      </c>
      <c r="K30" s="47"/>
      <c r="L30" s="48">
        <f t="shared" si="2"/>
        <v>27337</v>
      </c>
    </row>
    <row r="31" spans="2:12" ht="26.25" x14ac:dyDescent="0.25">
      <c r="B31" s="45" t="s">
        <v>29</v>
      </c>
      <c r="C31" s="46" t="s">
        <v>30</v>
      </c>
      <c r="D31" s="24">
        <v>7623</v>
      </c>
      <c r="E31" s="42">
        <v>3</v>
      </c>
      <c r="F31" s="43">
        <f t="shared" si="0"/>
        <v>22869</v>
      </c>
      <c r="G31" s="42">
        <v>3</v>
      </c>
      <c r="H31" s="42">
        <v>302.5</v>
      </c>
      <c r="I31" s="44">
        <v>2</v>
      </c>
      <c r="J31" s="43">
        <f t="shared" si="1"/>
        <v>1815</v>
      </c>
      <c r="K31" s="47"/>
      <c r="L31" s="48">
        <f t="shared" si="2"/>
        <v>24684</v>
      </c>
    </row>
    <row r="32" spans="2:12" ht="26.25" x14ac:dyDescent="0.25">
      <c r="B32" s="45" t="s">
        <v>32</v>
      </c>
      <c r="C32" s="46" t="s">
        <v>31</v>
      </c>
      <c r="D32" s="24">
        <v>11688</v>
      </c>
      <c r="E32" s="42">
        <v>3</v>
      </c>
      <c r="F32" s="43">
        <f t="shared" si="0"/>
        <v>35064</v>
      </c>
      <c r="G32" s="42">
        <v>3</v>
      </c>
      <c r="H32" s="42">
        <v>302.5</v>
      </c>
      <c r="I32" s="44">
        <v>1</v>
      </c>
      <c r="J32" s="43">
        <f t="shared" si="1"/>
        <v>907.5</v>
      </c>
      <c r="K32" s="47"/>
      <c r="L32" s="48">
        <f t="shared" si="2"/>
        <v>35971.5</v>
      </c>
    </row>
    <row r="33" spans="2:12" ht="51.75" x14ac:dyDescent="0.25">
      <c r="B33" s="45" t="s">
        <v>33</v>
      </c>
      <c r="C33" s="46" t="s">
        <v>74</v>
      </c>
      <c r="D33" s="43">
        <v>24200</v>
      </c>
      <c r="E33" s="42">
        <v>1</v>
      </c>
      <c r="F33" s="43">
        <f t="shared" si="0"/>
        <v>24200</v>
      </c>
      <c r="G33" s="42">
        <v>0</v>
      </c>
      <c r="H33" s="42"/>
      <c r="I33" s="44">
        <v>1</v>
      </c>
      <c r="J33" s="43">
        <f>H33</f>
        <v>0</v>
      </c>
      <c r="K33" s="47"/>
      <c r="L33" s="48">
        <f t="shared" si="2"/>
        <v>24200</v>
      </c>
    </row>
    <row r="34" spans="2:12" ht="51.75" x14ac:dyDescent="0.25">
      <c r="B34" s="45" t="s">
        <v>35</v>
      </c>
      <c r="C34" s="46" t="s">
        <v>76</v>
      </c>
      <c r="D34" s="43">
        <v>24200</v>
      </c>
      <c r="E34" s="42">
        <v>1</v>
      </c>
      <c r="F34" s="43">
        <f t="shared" si="0"/>
        <v>24200</v>
      </c>
      <c r="G34" s="42">
        <v>0</v>
      </c>
      <c r="H34" s="42"/>
      <c r="I34" s="44">
        <v>1</v>
      </c>
      <c r="J34" s="43">
        <f>H34</f>
        <v>0</v>
      </c>
      <c r="K34" s="47"/>
      <c r="L34" s="48">
        <f t="shared" si="2"/>
        <v>24200</v>
      </c>
    </row>
    <row r="35" spans="2:12" ht="77.25" x14ac:dyDescent="0.25">
      <c r="B35" s="45" t="s">
        <v>36</v>
      </c>
      <c r="C35" s="46" t="s">
        <v>69</v>
      </c>
      <c r="D35" s="43">
        <v>24200</v>
      </c>
      <c r="E35" s="42">
        <v>1</v>
      </c>
      <c r="F35" s="43">
        <f t="shared" si="0"/>
        <v>24200</v>
      </c>
      <c r="G35" s="42">
        <v>0</v>
      </c>
      <c r="H35" s="42"/>
      <c r="I35" s="44">
        <v>1</v>
      </c>
      <c r="J35" s="43">
        <f>H35</f>
        <v>0</v>
      </c>
      <c r="K35" s="47"/>
      <c r="L35" s="48">
        <f t="shared" si="2"/>
        <v>24200</v>
      </c>
    </row>
    <row r="36" spans="2:12" x14ac:dyDescent="0.25">
      <c r="B36" s="45" t="s">
        <v>37</v>
      </c>
      <c r="C36" s="46" t="s">
        <v>38</v>
      </c>
      <c r="D36" s="43">
        <v>11180</v>
      </c>
      <c r="E36" s="42">
        <v>1</v>
      </c>
      <c r="F36" s="43">
        <f t="shared" si="0"/>
        <v>11180</v>
      </c>
      <c r="G36" s="42">
        <v>3</v>
      </c>
      <c r="H36" s="42">
        <v>302.5</v>
      </c>
      <c r="I36" s="44">
        <v>1</v>
      </c>
      <c r="J36" s="43">
        <f t="shared" si="1"/>
        <v>907.5</v>
      </c>
      <c r="K36" s="47"/>
      <c r="L36" s="48">
        <f t="shared" si="2"/>
        <v>12087.5</v>
      </c>
    </row>
    <row r="37" spans="2:12" ht="26.25" x14ac:dyDescent="0.25">
      <c r="B37" s="45" t="s">
        <v>39</v>
      </c>
      <c r="C37" s="46" t="s">
        <v>40</v>
      </c>
      <c r="D37" s="43">
        <v>7623</v>
      </c>
      <c r="E37" s="42">
        <v>2</v>
      </c>
      <c r="F37" s="43">
        <f t="shared" si="0"/>
        <v>15246</v>
      </c>
      <c r="G37" s="42">
        <v>5</v>
      </c>
      <c r="H37" s="42">
        <v>302.5</v>
      </c>
      <c r="I37" s="44">
        <v>2</v>
      </c>
      <c r="J37" s="43">
        <f t="shared" si="1"/>
        <v>3025</v>
      </c>
      <c r="K37" s="47"/>
      <c r="L37" s="48">
        <f t="shared" si="2"/>
        <v>18271</v>
      </c>
    </row>
    <row r="38" spans="2:12" x14ac:dyDescent="0.25">
      <c r="B38" s="45" t="s">
        <v>41</v>
      </c>
      <c r="C38" s="46" t="s">
        <v>42</v>
      </c>
      <c r="D38" s="43">
        <v>12196</v>
      </c>
      <c r="E38" s="42">
        <v>2</v>
      </c>
      <c r="F38" s="43">
        <f t="shared" si="0"/>
        <v>24392</v>
      </c>
      <c r="G38" s="42">
        <v>3</v>
      </c>
      <c r="H38" s="42">
        <v>302.5</v>
      </c>
      <c r="I38" s="44">
        <v>2</v>
      </c>
      <c r="J38" s="43">
        <f t="shared" si="1"/>
        <v>1815</v>
      </c>
      <c r="K38" s="47"/>
      <c r="L38" s="48">
        <f t="shared" si="2"/>
        <v>26207</v>
      </c>
    </row>
    <row r="39" spans="2:12" x14ac:dyDescent="0.25">
      <c r="B39" s="45" t="s">
        <v>43</v>
      </c>
      <c r="C39" s="46" t="s">
        <v>44</v>
      </c>
      <c r="D39" s="43">
        <v>4356</v>
      </c>
      <c r="E39" s="42">
        <v>2</v>
      </c>
      <c r="F39" s="43">
        <f t="shared" si="0"/>
        <v>8712</v>
      </c>
      <c r="G39" s="42">
        <v>3</v>
      </c>
      <c r="H39" s="42">
        <v>302.5</v>
      </c>
      <c r="I39" s="44">
        <v>2</v>
      </c>
      <c r="J39" s="43">
        <f t="shared" si="1"/>
        <v>1815</v>
      </c>
      <c r="K39" s="47"/>
      <c r="L39" s="48">
        <f t="shared" si="2"/>
        <v>10527</v>
      </c>
    </row>
    <row r="40" spans="2:12" ht="39" x14ac:dyDescent="0.25">
      <c r="B40" s="45" t="s">
        <v>45</v>
      </c>
      <c r="C40" s="46" t="s">
        <v>46</v>
      </c>
      <c r="D40" s="43">
        <v>13280</v>
      </c>
      <c r="E40" s="42">
        <v>3</v>
      </c>
      <c r="F40" s="43">
        <f t="shared" si="0"/>
        <v>39840</v>
      </c>
      <c r="G40" s="42">
        <v>5</v>
      </c>
      <c r="H40" s="42">
        <v>302.5</v>
      </c>
      <c r="I40" s="44">
        <v>3</v>
      </c>
      <c r="J40" s="43">
        <f t="shared" si="1"/>
        <v>4537.5</v>
      </c>
      <c r="K40" s="47"/>
      <c r="L40" s="48">
        <f t="shared" si="2"/>
        <v>44377.5</v>
      </c>
    </row>
    <row r="41" spans="2:12" ht="26.25" x14ac:dyDescent="0.25">
      <c r="B41" s="45" t="s">
        <v>47</v>
      </c>
      <c r="C41" s="46" t="s">
        <v>48</v>
      </c>
      <c r="D41" s="43">
        <v>16940</v>
      </c>
      <c r="E41" s="42">
        <v>3</v>
      </c>
      <c r="F41" s="43">
        <f t="shared" si="0"/>
        <v>50820</v>
      </c>
      <c r="G41" s="42">
        <v>3</v>
      </c>
      <c r="H41" s="42">
        <v>302.5</v>
      </c>
      <c r="I41" s="44">
        <v>3</v>
      </c>
      <c r="J41" s="43">
        <f t="shared" si="1"/>
        <v>2722.5</v>
      </c>
      <c r="K41" s="47"/>
      <c r="L41" s="48">
        <f t="shared" si="2"/>
        <v>53542.5</v>
      </c>
    </row>
    <row r="42" spans="2:12" ht="64.5" x14ac:dyDescent="0.25">
      <c r="B42" s="45" t="s">
        <v>49</v>
      </c>
      <c r="C42" s="46" t="s">
        <v>68</v>
      </c>
      <c r="D42" s="43">
        <v>24200</v>
      </c>
      <c r="E42" s="42">
        <v>2</v>
      </c>
      <c r="F42" s="43">
        <f t="shared" si="0"/>
        <v>48400</v>
      </c>
      <c r="G42" s="42">
        <v>0</v>
      </c>
      <c r="H42" s="42"/>
      <c r="I42" s="44">
        <v>2</v>
      </c>
      <c r="J42" s="43">
        <f>H42</f>
        <v>0</v>
      </c>
      <c r="K42" s="47"/>
      <c r="L42" s="48">
        <f t="shared" si="2"/>
        <v>48400</v>
      </c>
    </row>
    <row r="43" spans="2:12" ht="39" x14ac:dyDescent="0.25">
      <c r="B43" s="7" t="s">
        <v>50</v>
      </c>
      <c r="C43" s="19" t="s">
        <v>67</v>
      </c>
      <c r="D43" s="24">
        <v>3025</v>
      </c>
      <c r="E43" s="42">
        <v>4</v>
      </c>
      <c r="F43" s="43">
        <f t="shared" si="0"/>
        <v>12100</v>
      </c>
      <c r="G43" s="42">
        <v>5</v>
      </c>
      <c r="H43" s="42">
        <v>302.5</v>
      </c>
      <c r="I43" s="44">
        <v>3</v>
      </c>
      <c r="J43" s="43">
        <f t="shared" si="1"/>
        <v>4537.5</v>
      </c>
      <c r="K43" s="47"/>
      <c r="L43" s="48">
        <f t="shared" si="2"/>
        <v>16637.5</v>
      </c>
    </row>
    <row r="44" spans="2:12" ht="19.5" thickBot="1" x14ac:dyDescent="0.35">
      <c r="B44" s="27" t="s">
        <v>55</v>
      </c>
      <c r="C44" s="28"/>
      <c r="D44" s="29"/>
      <c r="E44" s="28"/>
      <c r="F44" s="29"/>
      <c r="G44" s="28"/>
      <c r="H44" s="28"/>
      <c r="I44" s="30"/>
      <c r="J44" s="29"/>
      <c r="K44" s="40"/>
      <c r="L44" s="50">
        <f>SUM(L16:L43)</f>
        <v>1218862.5</v>
      </c>
    </row>
  </sheetData>
  <protectedRanges>
    <protectedRange sqref="D16:D44 I16:I44 F16:F44" name="ŽLUTÝ"/>
    <protectedRange sqref="D16:D44 I16:I44 F16:F44" name="povolene bunky"/>
  </protectedRanges>
  <mergeCells count="13">
    <mergeCell ref="L14:L15"/>
    <mergeCell ref="C5:D5"/>
    <mergeCell ref="G5:I5"/>
    <mergeCell ref="E5:F5"/>
    <mergeCell ref="G6:I7"/>
    <mergeCell ref="E6:F7"/>
    <mergeCell ref="C6:D7"/>
    <mergeCell ref="E4:I4"/>
    <mergeCell ref="C2:I2"/>
    <mergeCell ref="B6:B7"/>
    <mergeCell ref="D14:F14"/>
    <mergeCell ref="G14:J14"/>
    <mergeCell ref="B10:C10"/>
  </mergeCells>
  <pageMargins left="0.7" right="0.7" top="0.78740157499999996" bottom="0.78740157499999996" header="0.3" footer="0.3"/>
  <pageSetup paperSize="9" orientation="landscape" r:id="rId1"/>
  <rowBreaks count="1" manualBreakCount="1">
    <brk id="23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P3_autobusova_doprava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Já</cp:lastModifiedBy>
  <cp:lastPrinted>2020-11-27T07:58:27Z</cp:lastPrinted>
  <dcterms:created xsi:type="dcterms:W3CDTF">2017-01-23T02:45:31Z</dcterms:created>
  <dcterms:modified xsi:type="dcterms:W3CDTF">2025-04-09T08:22:36Z</dcterms:modified>
</cp:coreProperties>
</file>