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5\Mnichovo Hradiště\Plán investic SČK - Kapitola 12\III-27221 Chotětov - Hrušov\VZ-stavební práce\"/>
    </mc:Choice>
  </mc:AlternateContent>
  <xr:revisionPtr revIDLastSave="0" documentId="13_ncr:1_{A4EDE52B-DE7E-4CDA-BCD6-EE7E3CAAA5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Titles" localSheetId="2">sanace!#REF!</definedName>
    <definedName name="_xlnm.Print_Area" localSheetId="1">rozpočet!$A$4:$F$31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F24" i="1" l="1"/>
  <c r="F25" i="1" l="1"/>
  <c r="F6" i="4"/>
  <c r="F7" i="4"/>
  <c r="F12" i="4"/>
  <c r="F11" i="4"/>
  <c r="F10" i="4"/>
  <c r="F9" i="4"/>
  <c r="F8" i="4"/>
  <c r="H21" i="1"/>
  <c r="H23" i="1"/>
  <c r="F23" i="1"/>
  <c r="F27" i="1"/>
  <c r="F26" i="1"/>
  <c r="F22" i="1"/>
  <c r="F21" i="1"/>
  <c r="F20" i="1"/>
  <c r="F19" i="1"/>
  <c r="F17" i="1"/>
  <c r="F14" i="1"/>
  <c r="F18" i="1"/>
  <c r="F16" i="1"/>
  <c r="F15" i="1"/>
  <c r="F13" i="1"/>
  <c r="F12" i="1"/>
  <c r="F13" i="4" l="1"/>
  <c r="F28" i="1" s="1"/>
  <c r="F29" i="1" s="1"/>
  <c r="F30" i="1" s="1"/>
  <c r="C14" i="3" l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<sst xmlns="http://schemas.openxmlformats.org/spreadsheetml/2006/main" count="134" uniqueCount="86">
  <si>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</si>
  <si>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</si>
  <si>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</si>
  <si>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</si>
  <si>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</si>
  <si>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</si>
  <si>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</si>
  <si>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</si>
  <si>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</si>
  <si>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</si>
  <si>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</si>
  <si>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</si>
  <si>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</si>
  <si>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</si>
  <si>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</si>
  <si>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</si>
  <si>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</si>
  <si>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</si>
  <si>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</si>
  <si>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</si>
  <si>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</si>
  <si>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</si>
  <si>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</si>
  <si>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</si>
  <si>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</si>
  <si>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</si>
  <si>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</si>
  <si>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</si>
  <si>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</si>
  <si>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</si>
  <si>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</si>
  <si>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</si>
  <si>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</si>
  <si>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</si>
  <si>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</si>
  <si>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</si>
  <si>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</si>
  <si>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</si>
  <si>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</si>
  <si>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</si>
  <si>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</si>
  <si>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</si>
  <si>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</si>
  <si>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</si>
  <si>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>čištění vozovek samosběrem</t>
  </si>
  <si>
    <t xml:space="preserve">řezání asfaltového krytu vozovek do 50mm </t>
  </si>
  <si>
    <t>frézování  asfalt. ploch, odvoz do 20km</t>
  </si>
  <si>
    <t>hmotnost              t</t>
  </si>
  <si>
    <t>hmotnost  celkem</t>
  </si>
  <si>
    <t>574C06</t>
  </si>
  <si>
    <t xml:space="preserve">Sanace  hl. 35cm    - agregovaná položka                  </t>
  </si>
  <si>
    <t>SEPARAČNÍ GEOTEXTILIE</t>
  </si>
  <si>
    <t>POPLATKY ZA LIKVIDACŮ ODPADŮ NEKONTAMINOVANÝCH - 17 03 02 VYBOURANÝ ASFALTOVÝ BETON BEZ DEHTU</t>
  </si>
  <si>
    <t>ODKOPÁVKY A PROKOPÁVKY OBECNÉ TŘ. III, ODVOZ DO 20KM</t>
  </si>
  <si>
    <t>VOZOVKOVÉ VRSTVY ZE ŠTĚRKODRTI TL.  150MM</t>
  </si>
  <si>
    <t>015130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</si>
  <si>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</si>
  <si>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</si>
  <si>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</si>
  <si>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</si>
  <si>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</si>
  <si>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</si>
  <si>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</si>
  <si>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</si>
  <si>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ASFALTOVÝ BETON PRO LOŽNÍ VRSTVY ACL 16+, 16S - TL. 70MM</t>
  </si>
  <si>
    <t>VRSTVY PRO OBNOVU A OPRAVY Z KAMENIVA ZPEV CEMENTEM - TL. 130 MM</t>
  </si>
  <si>
    <t>vyrovnávka asfalt. bet. ACL 16+ , 16S</t>
  </si>
  <si>
    <t>frézování drážky průžezu do 100mm2 v asfaltové vozovce</t>
  </si>
  <si>
    <t>těsnění dilatačních spar asf. zálivkou průř. do 100mm2</t>
  </si>
  <si>
    <t>čištění krajnic od nánosu tl. do 100mm</t>
  </si>
  <si>
    <t xml:space="preserve">zpevnění krajnic z recyklovaného materiálu tl. do 100mm </t>
  </si>
  <si>
    <t>čištění příkopů od nánosu do 0,5m3/m</t>
  </si>
  <si>
    <t xml:space="preserve">směrové sloupky z plast. hmot - demontáž a zpětná montáž </t>
  </si>
  <si>
    <t>VDZ - barvou hladké - dodávka a pokládka</t>
  </si>
  <si>
    <t>VDZ - plastem hladké - dodávka a pokládka</t>
  </si>
  <si>
    <t>INFILTRAČNÍ POSTŘIK Z EMULZE DO 1,0KG/M2</t>
  </si>
  <si>
    <t>014103.R</t>
  </si>
  <si>
    <t>uložení odpadu ze stavby na skládku s oprávněník k opětovnému využití - recyklační středisko</t>
  </si>
  <si>
    <r>
      <t xml:space="preserve">rozpočet:  OTSKP </t>
    </r>
    <r>
      <rPr>
        <b/>
        <sz val="9"/>
        <rFont val="Arial CE"/>
        <charset val="238"/>
      </rPr>
      <t>2024</t>
    </r>
  </si>
  <si>
    <t xml:space="preserve">asfaltový beton pro obrusné vrstvy ACO 11+ tl. 50 mm,  </t>
  </si>
  <si>
    <t>III/27221 Chotětov - Hrušov</t>
  </si>
  <si>
    <t>staničení km 0,230 - 2,283</t>
  </si>
  <si>
    <t>Ing. Jiří Toman</t>
  </si>
  <si>
    <t>Stavba: III/27221 Chotětov - Hrušov</t>
  </si>
  <si>
    <t>Objekt:    sil.    III/27221              km  0,230 - 2,283</t>
  </si>
  <si>
    <t xml:space="preserve">Datum: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</si>
</sst>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4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 applyAlignment="0">
      <alignment vertical="top" wrapText="1"/>
      <protection locked="0"/>
    </xf>
    <xf numFmtId="9" fontId="7" fillId="0" borderId="0" applyFont="0" applyFill="0" applyBorder="0" applyAlignment="0" applyProtection="0">
      <alignment vertical="top" wrapText="1"/>
      <protection locked="0"/>
    </xf>
  </cellStyleXfs>
  <cellXfs count="235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2" fillId="2" borderId="1" xfId="0" applyFont="1" applyFill="1" applyBorder="1" applyAlignment="1" applyProtection="1">
      <alignment vertical="top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top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top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center"/>
    </xf>
    <xf numFmtId="4" fontId="12" fillId="0" borderId="7" xfId="0" applyNumberFormat="1" applyFont="1" applyBorder="1" applyAlignment="1" applyProtection="1">
      <alignment vertical="top"/>
    </xf>
    <xf numFmtId="0" fontId="12" fillId="0" borderId="9" xfId="0" applyFont="1" applyBorder="1" applyAlignment="1" applyProtection="1">
      <alignment vertical="top"/>
    </xf>
    <xf numFmtId="4" fontId="12" fillId="0" borderId="10" xfId="0" applyNumberFormat="1" applyFont="1" applyBorder="1" applyAlignment="1" applyProtection="1">
      <alignment vertical="top"/>
    </xf>
    <xf numFmtId="0" fontId="12" fillId="0" borderId="11" xfId="0" applyFont="1" applyBorder="1" applyAlignment="1" applyProtection="1">
      <alignment vertical="top"/>
    </xf>
    <xf numFmtId="0" fontId="12" fillId="0" borderId="1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49" fontId="18" fillId="3" borderId="3" xfId="0" applyNumberFormat="1" applyFont="1" applyFill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" fontId="11" fillId="0" borderId="6" xfId="0" applyNumberFormat="1" applyFont="1" applyBorder="1" applyAlignment="1" applyProtection="1">
      <alignment horizontal="right" vertical="center"/>
    </xf>
    <xf numFmtId="4" fontId="11" fillId="0" borderId="7" xfId="0" applyNumberFormat="1" applyFont="1" applyBorder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49" fontId="11" fillId="0" borderId="6" xfId="0" applyNumberFormat="1" applyFont="1" applyBorder="1" applyAlignment="1" applyProtection="1">
      <alignment horizontal="right" vertical="center"/>
    </xf>
    <xf numFmtId="49" fontId="11" fillId="0" borderId="7" xfId="0" applyNumberFormat="1" applyFont="1" applyBorder="1" applyAlignment="1" applyProtection="1">
      <alignment horizontal="right" vertical="center"/>
    </xf>
    <xf numFmtId="0" fontId="15" fillId="0" borderId="12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15" fillId="0" borderId="14" xfId="0" applyFont="1" applyBorder="1" applyAlignment="1" applyProtection="1">
      <alignment vertical="center"/>
    </xf>
    <xf numFmtId="4" fontId="20" fillId="3" borderId="6" xfId="0" applyNumberFormat="1" applyFont="1" applyFill="1" applyBorder="1" applyAlignment="1" applyProtection="1">
      <alignment horizontal="right" vertical="center"/>
    </xf>
    <xf numFmtId="0" fontId="15" fillId="0" borderId="15" xfId="0" applyFont="1" applyBorder="1" applyAlignment="1" applyProtection="1">
      <alignment vertical="center"/>
    </xf>
    <xf numFmtId="4" fontId="20" fillId="3" borderId="7" xfId="0" applyNumberFormat="1" applyFont="1" applyFill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1" fillId="0" borderId="6" xfId="0" applyFont="1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1" fillId="0" borderId="17" xfId="0" applyFont="1" applyBorder="1" applyAlignment="1" applyProtection="1">
      <alignment horizontal="center" vertical="top"/>
    </xf>
    <xf numFmtId="2" fontId="21" fillId="0" borderId="6" xfId="0" applyNumberFormat="1" applyFont="1" applyBorder="1" applyAlignment="1" applyProtection="1">
      <alignment horizontal="center" vertical="top"/>
    </xf>
    <xf numFmtId="3" fontId="21" fillId="0" borderId="6" xfId="0" applyNumberFormat="1" applyFont="1" applyBorder="1" applyAlignment="1" applyProtection="1">
      <alignment vertical="top"/>
    </xf>
    <xf numFmtId="0" fontId="21" fillId="0" borderId="6" xfId="0" applyFont="1" applyBorder="1" applyAlignment="1" applyProtection="1">
      <alignment horizontal="center" vertical="top"/>
    </xf>
    <xf numFmtId="4" fontId="21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49" fontId="12" fillId="0" borderId="5" xfId="0" applyNumberFormat="1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vertical="top"/>
    </xf>
    <xf numFmtId="4" fontId="12" fillId="0" borderId="19" xfId="0" applyNumberFormat="1" applyFont="1" applyBorder="1" applyAlignment="1" applyProtection="1">
      <alignment vertical="top"/>
    </xf>
    <xf numFmtId="0" fontId="22" fillId="0" borderId="0" xfId="0" applyFont="1" applyAlignment="1" applyProtection="1">
      <alignment horizontal="left"/>
    </xf>
    <xf numFmtId="2" fontId="11" fillId="0" borderId="4" xfId="0" applyNumberFormat="1" applyFont="1" applyBorder="1" applyAlignment="1" applyProtection="1">
      <alignment horizontal="right" vertical="center"/>
    </xf>
    <xf numFmtId="10" fontId="0" fillId="0" borderId="0" xfId="1" applyNumberFormat="1" applyFont="1" applyAlignment="1" applyProtection="1">
      <alignment vertical="top"/>
    </xf>
    <xf numFmtId="0" fontId="12" fillId="0" borderId="6" xfId="0" applyFont="1" applyBorder="1" applyAlignment="1" applyProtection="1">
      <alignment horizontal="left" vertical="center" wrapText="1"/>
    </xf>
    <xf numFmtId="2" fontId="11" fillId="0" borderId="6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10" fontId="0" fillId="0" borderId="0" xfId="1" applyNumberFormat="1" applyFont="1" applyAlignment="1" applyProtection="1">
      <alignment horizontal="center" vertical="center"/>
    </xf>
    <xf numFmtId="11" fontId="12" fillId="0" borderId="20" xfId="0" applyNumberFormat="1" applyFont="1" applyBorder="1" applyAlignment="1" applyProtection="1">
      <alignment horizontal="center" vertical="center"/>
    </xf>
    <xf numFmtId="2" fontId="11" fillId="0" borderId="11" xfId="0" applyNumberFormat="1" applyFont="1" applyBorder="1" applyAlignment="1" applyProtection="1">
      <alignment horizontal="right" vertical="center"/>
    </xf>
    <xf numFmtId="4" fontId="11" fillId="0" borderId="21" xfId="0" applyNumberFormat="1" applyFont="1" applyBorder="1" applyAlignment="1" applyProtection="1">
      <alignment horizontal="right" vertical="center"/>
    </xf>
    <xf numFmtId="4" fontId="20" fillId="0" borderId="24" xfId="0" applyNumberFormat="1" applyFont="1" applyBorder="1" applyAlignment="1" applyProtection="1">
      <alignment vertical="top"/>
    </xf>
    <xf numFmtId="0" fontId="23" fillId="0" borderId="25" xfId="0" applyFont="1" applyBorder="1" applyAlignment="1" applyProtection="1">
      <alignment vertical="top"/>
    </xf>
    <xf numFmtId="0" fontId="23" fillId="0" borderId="25" xfId="0" applyFont="1" applyBorder="1" applyAlignment="1" applyProtection="1">
      <alignment horizontal="center" vertical="center"/>
    </xf>
    <xf numFmtId="4" fontId="20" fillId="0" borderId="25" xfId="0" applyNumberFormat="1" applyFont="1" applyBorder="1" applyAlignment="1" applyProtection="1">
      <alignment horizontal="right" vertical="top"/>
    </xf>
    <xf numFmtId="4" fontId="23" fillId="0" borderId="26" xfId="0" applyNumberFormat="1" applyFont="1" applyBorder="1" applyAlignment="1" applyProtection="1">
      <alignment vertical="top"/>
    </xf>
    <xf numFmtId="0" fontId="24" fillId="0" borderId="0" xfId="0" applyFont="1" applyAlignment="1" applyProtection="1">
      <alignment vertical="top"/>
    </xf>
    <xf numFmtId="0" fontId="12" fillId="2" borderId="27" xfId="0" applyFont="1" applyFill="1" applyBorder="1" applyAlignment="1" applyProtection="1">
      <alignment vertical="top" wrapText="1"/>
    </xf>
    <xf numFmtId="0" fontId="23" fillId="0" borderId="25" xfId="0" applyFont="1" applyBorder="1" applyAlignment="1" applyProtection="1">
      <alignment horizontal="right" vertical="top"/>
    </xf>
    <xf numFmtId="0" fontId="1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1" fillId="4" borderId="4" xfId="0" applyNumberFormat="1" applyFont="1" applyFill="1" applyBorder="1" applyAlignment="1" applyProtection="1">
      <alignment horizontal="right" vertical="center"/>
    </xf>
    <xf numFmtId="4" fontId="11" fillId="4" borderId="6" xfId="0" applyNumberFormat="1" applyFont="1" applyFill="1" applyBorder="1" applyAlignment="1" applyProtection="1">
      <alignment horizontal="right" vertical="center"/>
    </xf>
    <xf numFmtId="4" fontId="11" fillId="4" borderId="11" xfId="0" applyNumberFormat="1" applyFont="1" applyFill="1" applyBorder="1" applyAlignment="1" applyProtection="1">
      <alignment horizontal="right" vertical="center"/>
    </xf>
    <xf numFmtId="0" fontId="12" fillId="6" borderId="3" xfId="0" applyFont="1" applyFill="1" applyBorder="1" applyAlignment="1" applyProtection="1">
      <alignment horizontal="center" vertical="center"/>
    </xf>
    <xf numFmtId="0" fontId="12" fillId="6" borderId="4" xfId="0" applyFont="1" applyFill="1" applyBorder="1" applyAlignment="1" applyProtection="1">
      <alignment vertical="top"/>
    </xf>
    <xf numFmtId="0" fontId="12" fillId="6" borderId="4" xfId="0" applyFont="1" applyFill="1" applyBorder="1" applyAlignment="1" applyProtection="1">
      <alignment horizontal="center" vertical="center"/>
    </xf>
    <xf numFmtId="0" fontId="12" fillId="6" borderId="5" xfId="0" applyFont="1" applyFill="1" applyBorder="1" applyAlignment="1" applyProtection="1">
      <alignment horizontal="center" vertical="center"/>
    </xf>
    <xf numFmtId="0" fontId="12" fillId="6" borderId="6" xfId="0" applyFont="1" applyFill="1" applyBorder="1" applyAlignment="1" applyProtection="1">
      <alignment vertical="top"/>
    </xf>
    <xf numFmtId="0" fontId="12" fillId="6" borderId="6" xfId="0" applyFont="1" applyFill="1" applyBorder="1" applyAlignment="1" applyProtection="1">
      <alignment horizontal="center" vertical="center"/>
    </xf>
    <xf numFmtId="1" fontId="12" fillId="6" borderId="5" xfId="0" applyNumberFormat="1" applyFont="1" applyFill="1" applyBorder="1" applyAlignment="1" applyProtection="1">
      <alignment horizontal="center" vertical="center" wrapText="1"/>
    </xf>
    <xf numFmtId="0" fontId="12" fillId="6" borderId="6" xfId="0" applyFont="1" applyFill="1" applyBorder="1" applyAlignment="1" applyProtection="1">
      <alignment vertical="center"/>
    </xf>
    <xf numFmtId="49" fontId="12" fillId="6" borderId="5" xfId="0" applyNumberFormat="1" applyFont="1" applyFill="1" applyBorder="1" applyAlignment="1" applyProtection="1">
      <alignment horizontal="center" vertical="center"/>
    </xf>
    <xf numFmtId="0" fontId="12" fillId="6" borderId="20" xfId="0" applyFont="1" applyFill="1" applyBorder="1" applyAlignment="1" applyProtection="1">
      <alignment horizontal="center" vertical="center"/>
    </xf>
    <xf numFmtId="0" fontId="12" fillId="6" borderId="11" xfId="0" applyFont="1" applyFill="1" applyBorder="1" applyAlignment="1" applyProtection="1">
      <alignment vertical="top"/>
    </xf>
    <xf numFmtId="0" fontId="12" fillId="6" borderId="11" xfId="0" applyFont="1" applyFill="1" applyBorder="1" applyAlignment="1" applyProtection="1">
      <alignment horizontal="center" vertical="center"/>
    </xf>
    <xf numFmtId="0" fontId="12" fillId="6" borderId="8" xfId="0" applyFont="1" applyFill="1" applyBorder="1" applyAlignment="1" applyProtection="1">
      <alignment horizontal="center" vertical="center"/>
    </xf>
    <xf numFmtId="0" fontId="12" fillId="6" borderId="9" xfId="0" applyFont="1" applyFill="1" applyBorder="1" applyAlignment="1" applyProtection="1">
      <alignment vertical="top"/>
    </xf>
    <xf numFmtId="0" fontId="12" fillId="6" borderId="9" xfId="0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/>
    </xf>
    <xf numFmtId="2" fontId="12" fillId="6" borderId="4" xfId="0" applyNumberFormat="1" applyFont="1" applyFill="1" applyBorder="1" applyAlignment="1" applyProtection="1">
      <alignment vertical="top"/>
    </xf>
    <xf numFmtId="4" fontId="12" fillId="4" borderId="4" xfId="0" applyNumberFormat="1" applyFont="1" applyFill="1" applyBorder="1" applyAlignment="1" applyProtection="1">
      <alignment vertical="top"/>
    </xf>
    <xf numFmtId="2" fontId="12" fillId="6" borderId="6" xfId="0" applyNumberFormat="1" applyFont="1" applyFill="1" applyBorder="1" applyAlignment="1" applyProtection="1">
      <alignment vertical="top"/>
    </xf>
    <xf numFmtId="4" fontId="12" fillId="4" borderId="6" xfId="0" applyNumberFormat="1" applyFont="1" applyFill="1" applyBorder="1" applyAlignment="1" applyProtection="1">
      <alignment vertical="top"/>
    </xf>
    <xf numFmtId="2" fontId="12" fillId="6" borderId="6" xfId="0" applyNumberFormat="1" applyFont="1" applyFill="1" applyBorder="1" applyAlignment="1" applyProtection="1">
      <alignment vertical="center"/>
    </xf>
    <xf numFmtId="4" fontId="12" fillId="4" borderId="6" xfId="0" applyNumberFormat="1" applyFont="1" applyFill="1" applyBorder="1" applyAlignment="1" applyProtection="1">
      <alignment vertical="center"/>
    </xf>
    <xf numFmtId="4" fontId="12" fillId="0" borderId="7" xfId="0" applyNumberFormat="1" applyFont="1" applyBorder="1" applyAlignment="1" applyProtection="1">
      <alignment vertical="center"/>
    </xf>
    <xf numFmtId="39" fontId="12" fillId="4" borderId="6" xfId="0" applyNumberFormat="1" applyFont="1" applyFill="1" applyBorder="1" applyAlignment="1" applyProtection="1">
      <alignment vertical="top"/>
    </xf>
    <xf numFmtId="2" fontId="12" fillId="6" borderId="11" xfId="0" applyNumberFormat="1" applyFont="1" applyFill="1" applyBorder="1" applyAlignment="1" applyProtection="1">
      <alignment vertical="top"/>
    </xf>
    <xf numFmtId="39" fontId="12" fillId="4" borderId="11" xfId="0" applyNumberFormat="1" applyFont="1" applyFill="1" applyBorder="1" applyAlignment="1" applyProtection="1">
      <alignment vertical="top"/>
    </xf>
    <xf numFmtId="4" fontId="12" fillId="0" borderId="21" xfId="0" applyNumberFormat="1" applyFont="1" applyBorder="1" applyAlignment="1" applyProtection="1">
      <alignment vertical="top"/>
    </xf>
    <xf numFmtId="2" fontId="12" fillId="6" borderId="9" xfId="0" applyNumberFormat="1" applyFont="1" applyFill="1" applyBorder="1" applyAlignment="1" applyProtection="1">
      <alignment vertical="top"/>
    </xf>
    <xf numFmtId="4" fontId="12" fillId="4" borderId="9" xfId="0" applyNumberFormat="1" applyFont="1" applyFill="1" applyBorder="1" applyAlignment="1" applyProtection="1">
      <alignment vertical="top"/>
    </xf>
    <xf numFmtId="4" fontId="12" fillId="0" borderId="22" xfId="0" applyNumberFormat="1" applyFont="1" applyBorder="1" applyAlignment="1" applyProtection="1">
      <alignment vertical="top"/>
    </xf>
    <xf numFmtId="4" fontId="12" fillId="0" borderId="23" xfId="0" applyNumberFormat="1" applyFont="1" applyBorder="1" applyAlignment="1" applyProtection="1">
      <alignment horizontal="right" vertical="top"/>
    </xf>
    <xf numFmtId="4" fontId="12" fillId="0" borderId="5" xfId="0" applyNumberFormat="1" applyFont="1" applyBorder="1" applyAlignment="1" applyProtection="1">
      <alignment vertical="top"/>
    </xf>
    <xf numFmtId="4" fontId="12" fillId="0" borderId="6" xfId="0" applyNumberFormat="1" applyFont="1" applyBorder="1" applyAlignment="1" applyProtection="1">
      <alignment horizontal="right" vertical="top"/>
    </xf>
    <xf numFmtId="4" fontId="12" fillId="0" borderId="8" xfId="0" applyNumberFormat="1" applyFont="1" applyBorder="1" applyAlignment="1" applyProtection="1">
      <alignment vertical="top"/>
    </xf>
    <xf numFmtId="4" fontId="12" fillId="0" borderId="9" xfId="0" applyNumberFormat="1" applyFont="1" applyBorder="1" applyAlignment="1" applyProtection="1">
      <alignment horizontal="right" vertical="top"/>
    </xf>
    <xf numFmtId="49" fontId="18" fillId="7" borderId="4" xfId="0" applyNumberFormat="1" applyFont="1" applyFill="1" applyBorder="1" applyAlignment="1" applyProtection="1">
      <alignment horizontal="center" vertical="center"/>
    </xf>
    <xf numFmtId="4" fontId="20" fillId="7" borderId="6" xfId="0" applyNumberFormat="1" applyFont="1" applyFill="1" applyBorder="1" applyAlignment="1" applyProtection="1">
      <alignment horizontal="right" vertical="center"/>
    </xf>
    <xf numFmtId="49" fontId="25" fillId="5" borderId="34" xfId="0" applyNumberFormat="1" applyFont="1" applyFill="1" applyBorder="1" applyAlignment="1" applyProtection="1">
      <alignment horizontal="center" vertical="center"/>
    </xf>
    <xf numFmtId="49" fontId="25" fillId="5" borderId="18" xfId="0" applyNumberFormat="1" applyFont="1" applyFill="1" applyBorder="1" applyAlignment="1" applyProtection="1">
      <alignment horizontal="center" vertical="center"/>
    </xf>
    <xf numFmtId="49" fontId="25" fillId="5" borderId="41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Border="1" applyAlignment="1" applyProtection="1">
      <alignment horizontal="center" vertical="center"/>
    </xf>
    <xf numFmtId="49" fontId="11" fillId="0" borderId="18" xfId="0" applyNumberFormat="1" applyFont="1" applyBorder="1" applyAlignment="1" applyProtection="1">
      <alignment horizontal="center" vertical="center"/>
    </xf>
    <xf numFmtId="49" fontId="11" fillId="0" borderId="41" xfId="0" applyNumberFormat="1" applyFont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49" fontId="11" fillId="0" borderId="32" xfId="0" applyNumberFormat="1" applyFont="1" applyBorder="1" applyAlignment="1" applyProtection="1">
      <alignment horizontal="center" vertical="center"/>
    </xf>
    <xf numFmtId="49" fontId="11" fillId="0" borderId="46" xfId="0" applyNumberFormat="1" applyFont="1" applyBorder="1" applyAlignment="1" applyProtection="1">
      <alignment horizontal="center" vertical="center"/>
    </xf>
    <xf numFmtId="49" fontId="11" fillId="0" borderId="29" xfId="0" applyNumberFormat="1" applyFont="1" applyBorder="1" applyAlignment="1" applyProtection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49" fontId="33" fillId="0" borderId="47" xfId="0" applyNumberFormat="1" applyFont="1" applyBorder="1" applyAlignment="1" applyProtection="1">
      <alignment horizontal="center" vertical="center" wrapText="1"/>
    </xf>
    <xf numFmtId="0" fontId="33" fillId="0" borderId="48" xfId="0" applyFont="1" applyBorder="1" applyAlignment="1" applyProtection="1">
      <alignment horizontal="center" vertical="center" wrapText="1"/>
    </xf>
    <xf numFmtId="0" fontId="33" fillId="0" borderId="42" xfId="0" applyFont="1" applyBorder="1" applyAlignment="1" applyProtection="1">
      <alignment horizontal="center" vertical="center" wrapText="1"/>
    </xf>
    <xf numFmtId="0" fontId="33" fillId="0" borderId="43" xfId="0" applyFont="1" applyBorder="1" applyAlignment="1" applyProtection="1">
      <alignment horizontal="center" vertical="center" wrapText="1"/>
    </xf>
    <xf numFmtId="49" fontId="15" fillId="0" borderId="4" xfId="0" applyNumberFormat="1" applyFont="1" applyBorder="1" applyAlignment="1" applyProtection="1">
      <alignment horizontal="left" vertical="center"/>
    </xf>
    <xf numFmtId="49" fontId="16" fillId="0" borderId="47" xfId="0" applyNumberFormat="1" applyFont="1" applyBorder="1" applyAlignment="1" applyProtection="1">
      <alignment horizontal="center" vertical="center" wrapText="1"/>
    </xf>
    <xf numFmtId="0" fontId="16" fillId="0" borderId="48" xfId="0" applyFont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  <xf numFmtId="49" fontId="30" fillId="0" borderId="7" xfId="0" applyNumberFormat="1" applyFont="1" applyBorder="1" applyAlignment="1" applyProtection="1">
      <alignment horizontal="left" vertical="center"/>
    </xf>
    <xf numFmtId="0" fontId="30" fillId="0" borderId="7" xfId="0" applyFont="1" applyBorder="1" applyAlignment="1" applyProtection="1">
      <alignment horizontal="left" vertical="center"/>
    </xf>
    <xf numFmtId="49" fontId="30" fillId="0" borderId="19" xfId="0" applyNumberFormat="1" applyFont="1" applyBorder="1" applyAlignment="1" applyProtection="1">
      <alignment horizontal="left" vertical="center"/>
    </xf>
    <xf numFmtId="49" fontId="15" fillId="0" borderId="5" xfId="0" applyNumberFormat="1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/>
    </xf>
    <xf numFmtId="0" fontId="30" fillId="0" borderId="41" xfId="0" applyFont="1" applyBorder="1" applyAlignment="1" applyProtection="1">
      <alignment horizontal="center" vertical="center"/>
    </xf>
    <xf numFmtId="0" fontId="30" fillId="0" borderId="42" xfId="0" applyFont="1" applyBorder="1" applyAlignment="1" applyProtection="1">
      <alignment horizontal="center" vertical="center"/>
    </xf>
    <xf numFmtId="0" fontId="30" fillId="0" borderId="43" xfId="0" applyFont="1" applyBorder="1" applyAlignment="1" applyProtection="1">
      <alignment horizontal="center" vertical="center"/>
    </xf>
    <xf numFmtId="49" fontId="15" fillId="0" borderId="6" xfId="0" applyNumberFormat="1" applyFont="1" applyBorder="1" applyAlignment="1" applyProtection="1">
      <alignment horizontal="left" vertical="center"/>
    </xf>
    <xf numFmtId="49" fontId="15" fillId="0" borderId="7" xfId="0" applyNumberFormat="1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0" fontId="15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49" fontId="30" fillId="0" borderId="6" xfId="0" applyNumberFormat="1" applyFont="1" applyBorder="1" applyAlignment="1" applyProtection="1">
      <alignment horizontal="left" vertical="center"/>
    </xf>
    <xf numFmtId="0" fontId="30" fillId="0" borderId="6" xfId="0" applyFont="1" applyBorder="1" applyAlignment="1" applyProtection="1">
      <alignment horizontal="left" vertical="center"/>
    </xf>
    <xf numFmtId="14" fontId="15" fillId="0" borderId="7" xfId="0" applyNumberFormat="1" applyFont="1" applyBorder="1" applyAlignment="1" applyProtection="1">
      <alignment horizontal="left" vertical="center"/>
    </xf>
    <xf numFmtId="14" fontId="30" fillId="0" borderId="34" xfId="0" applyNumberFormat="1" applyFont="1" applyBorder="1" applyAlignment="1" applyProtection="1">
      <alignment horizontal="center" vertical="center"/>
    </xf>
    <xf numFmtId="14" fontId="30" fillId="0" borderId="41" xfId="0" applyNumberFormat="1" applyFont="1" applyBorder="1" applyAlignment="1" applyProtection="1">
      <alignment horizontal="center" vertical="center"/>
    </xf>
    <xf numFmtId="14" fontId="30" fillId="0" borderId="42" xfId="0" applyNumberFormat="1" applyFont="1" applyBorder="1" applyAlignment="1" applyProtection="1">
      <alignment horizontal="center" vertical="center"/>
    </xf>
    <xf numFmtId="14" fontId="30" fillId="0" borderId="43" xfId="0" applyNumberFormat="1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31" fillId="0" borderId="7" xfId="0" applyNumberFormat="1" applyFont="1" applyBorder="1" applyAlignment="1" applyProtection="1">
      <alignment horizontal="left" vertical="center"/>
    </xf>
    <xf numFmtId="0" fontId="31" fillId="0" borderId="7" xfId="0" applyFont="1" applyBorder="1" applyAlignment="1" applyProtection="1">
      <alignment horizontal="left" vertical="center"/>
    </xf>
    <xf numFmtId="49" fontId="17" fillId="0" borderId="36" xfId="0" applyNumberFormat="1" applyFont="1" applyBorder="1" applyAlignment="1" applyProtection="1">
      <alignment horizontal="center" vertical="center"/>
    </xf>
    <xf numFmtId="49" fontId="17" fillId="0" borderId="37" xfId="0" applyNumberFormat="1" applyFont="1" applyBorder="1" applyAlignment="1" applyProtection="1">
      <alignment horizontal="center" vertical="center"/>
    </xf>
    <xf numFmtId="49" fontId="17" fillId="0" borderId="38" xfId="0" applyNumberFormat="1" applyFont="1" applyBorder="1" applyAlignment="1" applyProtection="1">
      <alignment horizontal="center" vertical="center"/>
    </xf>
    <xf numFmtId="49" fontId="19" fillId="0" borderId="39" xfId="0" applyNumberFormat="1" applyFont="1" applyBorder="1" applyAlignment="1" applyProtection="1">
      <alignment horizontal="left" vertical="center"/>
    </xf>
    <xf numFmtId="49" fontId="19" fillId="0" borderId="40" xfId="0" applyNumberFormat="1" applyFont="1" applyBorder="1" applyAlignment="1" applyProtection="1">
      <alignment horizontal="left" vertical="center"/>
    </xf>
    <xf numFmtId="49" fontId="19" fillId="6" borderId="4" xfId="0" applyNumberFormat="1" applyFont="1" applyFill="1" applyBorder="1" applyAlignment="1" applyProtection="1">
      <alignment horizontal="left" vertical="center"/>
    </xf>
    <xf numFmtId="0" fontId="19" fillId="6" borderId="4" xfId="0" applyFont="1" applyFill="1" applyBorder="1" applyAlignment="1" applyProtection="1">
      <alignment horizontal="left" vertical="center"/>
    </xf>
    <xf numFmtId="0" fontId="19" fillId="6" borderId="19" xfId="0" applyFont="1" applyFill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49" fontId="11" fillId="0" borderId="17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20" fillId="0" borderId="5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20" fillId="0" borderId="33" xfId="0" applyNumberFormat="1" applyFont="1" applyBorder="1" applyAlignment="1" applyProtection="1">
      <alignment horizontal="left" vertical="center"/>
    </xf>
    <xf numFmtId="49" fontId="20" fillId="0" borderId="17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5" fillId="0" borderId="28" xfId="0" applyNumberFormat="1" applyFont="1" applyBorder="1" applyAlignment="1" applyProtection="1">
      <alignment horizontal="left" vertical="center"/>
    </xf>
    <xf numFmtId="0" fontId="25" fillId="0" borderId="29" xfId="0" applyFont="1" applyBorder="1" applyAlignment="1" applyProtection="1">
      <alignment horizontal="left" vertical="center"/>
    </xf>
    <xf numFmtId="0" fontId="25" fillId="0" borderId="30" xfId="0" applyFont="1" applyBorder="1" applyAlignment="1" applyProtection="1">
      <alignment horizontal="left" vertical="center"/>
    </xf>
    <xf numFmtId="49" fontId="29" fillId="0" borderId="31" xfId="0" applyNumberFormat="1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5" fillId="0" borderId="15" xfId="0" applyFont="1" applyBorder="1" applyAlignment="1" applyProtection="1">
      <alignment horizontal="left" vertical="center"/>
    </xf>
    <xf numFmtId="49" fontId="25" fillId="0" borderId="31" xfId="0" applyNumberFormat="1" applyFont="1" applyBorder="1" applyAlignment="1" applyProtection="1">
      <alignment horizontal="left" vertical="center"/>
    </xf>
    <xf numFmtId="49" fontId="25" fillId="0" borderId="0" xfId="0" applyNumberFormat="1" applyFont="1" applyAlignment="1" applyProtection="1">
      <alignment horizontal="left" vertical="center"/>
    </xf>
    <xf numFmtId="49" fontId="25" fillId="0" borderId="32" xfId="0" applyNumberFormat="1" applyFont="1" applyBorder="1" applyAlignment="1" applyProtection="1">
      <alignment horizontal="left" vertical="center"/>
    </xf>
    <xf numFmtId="49" fontId="20" fillId="7" borderId="5" xfId="0" applyNumberFormat="1" applyFont="1" applyFill="1" applyBorder="1" applyAlignment="1" applyProtection="1">
      <alignment horizontal="left" vertical="center"/>
    </xf>
    <xf numFmtId="0" fontId="20" fillId="7" borderId="6" xfId="0" applyFont="1" applyFill="1" applyBorder="1" applyAlignment="1" applyProtection="1">
      <alignment horizontal="left" vertical="center"/>
    </xf>
    <xf numFmtId="49" fontId="20" fillId="3" borderId="5" xfId="0" applyNumberFormat="1" applyFont="1" applyFill="1" applyBorder="1" applyAlignment="1" applyProtection="1">
      <alignment horizontal="left" vertical="center"/>
    </xf>
    <xf numFmtId="0" fontId="20" fillId="3" borderId="6" xfId="0" applyFont="1" applyFill="1" applyBorder="1" applyAlignment="1" applyProtection="1">
      <alignment horizontal="left" vertical="center"/>
    </xf>
    <xf numFmtId="49" fontId="20" fillId="3" borderId="33" xfId="0" applyNumberFormat="1" applyFont="1" applyFill="1" applyBorder="1" applyAlignment="1" applyProtection="1">
      <alignment horizontal="left" vertical="center"/>
    </xf>
    <xf numFmtId="49" fontId="20" fillId="3" borderId="17" xfId="0" applyNumberFormat="1" applyFont="1" applyFill="1" applyBorder="1" applyAlignment="1" applyProtection="1">
      <alignment horizontal="left" vertical="center"/>
    </xf>
    <xf numFmtId="49" fontId="20" fillId="3" borderId="6" xfId="0" applyNumberFormat="1" applyFont="1" applyFill="1" applyBorder="1" applyAlignment="1" applyProtection="1">
      <alignment horizontal="left" vertical="center"/>
    </xf>
    <xf numFmtId="0" fontId="25" fillId="5" borderId="18" xfId="0" applyFont="1" applyFill="1" applyBorder="1" applyAlignment="1" applyProtection="1">
      <alignment horizontal="center" vertical="center"/>
    </xf>
    <xf numFmtId="0" fontId="25" fillId="5" borderId="35" xfId="0" applyFont="1" applyFill="1" applyBorder="1" applyAlignment="1" applyProtection="1">
      <alignment horizontal="center" vertical="center"/>
    </xf>
    <xf numFmtId="49" fontId="25" fillId="0" borderId="29" xfId="0" applyNumberFormat="1" applyFont="1" applyBorder="1" applyAlignment="1" applyProtection="1">
      <alignment horizontal="left" vertical="center"/>
    </xf>
    <xf numFmtId="49" fontId="25" fillId="0" borderId="44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30" zoomScaleNormal="130" workbookViewId="0">
      <selection activeCell="I10" sqref="I10:I11"/>
    </sheetView>
  </sheetViews>
  <sheetFormatPr defaultColWidth="13.28515625" defaultRowHeight="13.2"/>
  <cols>
    <col min="1" max="1" width="13.28515625" style="35" customWidth="1"/>
    <col min="2" max="2" width="11.85546875" style="35" customWidth="1"/>
    <col min="3" max="3" width="25.28515625" style="35" customWidth="1"/>
    <col min="4" max="4" width="11.85546875" style="35" customWidth="1"/>
    <col min="5" max="5" width="17.42578125" style="35" customWidth="1"/>
    <col min="6" max="6" width="26.28515625" style="35" customWidth="1"/>
    <col min="7" max="7" width="13.28515625" style="35" customWidth="1"/>
    <col min="8" max="8" width="13.85546875" style="35" customWidth="1"/>
    <col min="9" max="9" width="26.140625" style="35" customWidth="1"/>
    <col min="10" max="10" width="13.28515625" style="35"/>
    <col min="11" max="11" width="13.7109375" style="35" bestFit="1" customWidth="1"/>
    <col min="12" max="16384" width="13.28515625" style="35"/>
  </cols>
  <sheetData>
    <row r="1" spans="1:11" ht="28.65" customHeight="1" thickBot="1">
      <c r="A1" s="155" t="s">
        <v>18</v>
      </c>
      <c r="B1" s="156"/>
      <c r="C1" s="156"/>
      <c r="D1" s="156"/>
      <c r="E1" s="156"/>
      <c r="F1" s="156"/>
      <c r="G1" s="156"/>
      <c r="H1" s="156"/>
      <c r="I1" s="156"/>
    </row>
    <row r="2" spans="1:11" ht="12.75" customHeight="1">
      <c r="A2" s="157" t="s">
        <v>19</v>
      </c>
      <c r="B2" s="158"/>
      <c r="C2" s="161" t="s">
        <v>80</v>
      </c>
      <c r="D2" s="162"/>
      <c r="E2" s="165" t="s">
        <v>20</v>
      </c>
      <c r="F2" s="166" t="s">
        <v>58</v>
      </c>
      <c r="G2" s="167"/>
      <c r="H2" s="165" t="s">
        <v>21</v>
      </c>
      <c r="I2" s="172"/>
    </row>
    <row r="3" spans="1:11">
      <c r="A3" s="159"/>
      <c r="B3" s="160"/>
      <c r="C3" s="163"/>
      <c r="D3" s="164"/>
      <c r="E3" s="160"/>
      <c r="F3" s="168"/>
      <c r="G3" s="169"/>
      <c r="H3" s="160"/>
      <c r="I3" s="171"/>
    </row>
    <row r="4" spans="1:11" ht="12.75" customHeight="1">
      <c r="A4" s="173" t="s">
        <v>22</v>
      </c>
      <c r="B4" s="160"/>
      <c r="C4" s="174" t="s">
        <v>63</v>
      </c>
      <c r="D4" s="175"/>
      <c r="E4" s="178" t="s">
        <v>23</v>
      </c>
      <c r="F4" s="178"/>
      <c r="G4" s="160"/>
      <c r="H4" s="178" t="s">
        <v>21</v>
      </c>
      <c r="I4" s="179"/>
    </row>
    <row r="5" spans="1:11" ht="12.75" customHeight="1">
      <c r="A5" s="159"/>
      <c r="B5" s="160"/>
      <c r="C5" s="176"/>
      <c r="D5" s="177"/>
      <c r="E5" s="160"/>
      <c r="F5" s="160"/>
      <c r="G5" s="160"/>
      <c r="H5" s="160"/>
      <c r="I5" s="180"/>
    </row>
    <row r="6" spans="1:11" ht="13.2" customHeight="1">
      <c r="A6" s="173" t="s">
        <v>24</v>
      </c>
      <c r="B6" s="160"/>
      <c r="C6" s="181" t="s">
        <v>81</v>
      </c>
      <c r="D6" s="182"/>
      <c r="E6" s="178" t="s">
        <v>25</v>
      </c>
      <c r="F6" s="185"/>
      <c r="G6" s="186"/>
      <c r="H6" s="178" t="s">
        <v>21</v>
      </c>
      <c r="I6" s="170"/>
    </row>
    <row r="7" spans="1:11">
      <c r="A7" s="159"/>
      <c r="B7" s="160"/>
      <c r="C7" s="183"/>
      <c r="D7" s="184"/>
      <c r="E7" s="160"/>
      <c r="F7" s="186"/>
      <c r="G7" s="186"/>
      <c r="H7" s="160"/>
      <c r="I7" s="171"/>
    </row>
    <row r="8" spans="1:11">
      <c r="A8" s="173" t="s">
        <v>59</v>
      </c>
      <c r="B8" s="160"/>
      <c r="C8" s="188"/>
      <c r="D8" s="189"/>
      <c r="E8" s="178" t="s">
        <v>60</v>
      </c>
      <c r="F8" s="192" t="s">
        <v>82</v>
      </c>
      <c r="G8" s="186"/>
      <c r="H8" s="193" t="s">
        <v>61</v>
      </c>
      <c r="I8" s="195"/>
    </row>
    <row r="9" spans="1:11">
      <c r="A9" s="159"/>
      <c r="B9" s="160"/>
      <c r="C9" s="190"/>
      <c r="D9" s="191"/>
      <c r="E9" s="160"/>
      <c r="F9" s="186"/>
      <c r="G9" s="186"/>
      <c r="H9" s="194"/>
      <c r="I9" s="196"/>
    </row>
    <row r="10" spans="1:11">
      <c r="A10" s="173" t="s">
        <v>62</v>
      </c>
      <c r="B10" s="160"/>
      <c r="C10" s="185"/>
      <c r="D10" s="186"/>
      <c r="E10" s="178" t="s">
        <v>26</v>
      </c>
      <c r="F10" s="192"/>
      <c r="G10" s="186"/>
      <c r="H10" s="178" t="s">
        <v>27</v>
      </c>
      <c r="I10" s="187"/>
    </row>
    <row r="11" spans="1:11">
      <c r="A11" s="159"/>
      <c r="B11" s="160"/>
      <c r="C11" s="186"/>
      <c r="D11" s="186"/>
      <c r="E11" s="160"/>
      <c r="F11" s="186"/>
      <c r="G11" s="186"/>
      <c r="H11" s="160"/>
      <c r="I11" s="180"/>
    </row>
    <row r="12" spans="1:11" ht="23.4" customHeight="1" thickBot="1">
      <c r="A12" s="197" t="s">
        <v>28</v>
      </c>
      <c r="B12" s="198"/>
      <c r="C12" s="198"/>
      <c r="D12" s="198"/>
      <c r="E12" s="198"/>
      <c r="F12" s="198"/>
      <c r="G12" s="198"/>
      <c r="H12" s="198"/>
      <c r="I12" s="199"/>
    </row>
    <row r="13" spans="1:11" ht="26.4" customHeight="1">
      <c r="A13" s="36" t="s">
        <v>29</v>
      </c>
      <c r="B13" s="200" t="s">
        <v>30</v>
      </c>
      <c r="C13" s="201"/>
      <c r="D13" s="141"/>
      <c r="E13" s="202"/>
      <c r="F13" s="203"/>
      <c r="G13" s="141"/>
      <c r="H13" s="202"/>
      <c r="I13" s="204"/>
    </row>
    <row r="14" spans="1:11" ht="15.15" customHeight="1">
      <c r="A14" s="37" t="s">
        <v>31</v>
      </c>
      <c r="B14" s="38" t="s">
        <v>32</v>
      </c>
      <c r="C14" s="39">
        <f>SUM(rozpočet!F28)</f>
        <v>0</v>
      </c>
      <c r="D14" s="205"/>
      <c r="E14" s="206"/>
      <c r="F14" s="39"/>
      <c r="G14" s="207"/>
      <c r="H14" s="208"/>
      <c r="I14" s="40"/>
    </row>
    <row r="15" spans="1:11" ht="15.15" customHeight="1">
      <c r="A15" s="37"/>
      <c r="B15" s="38"/>
      <c r="C15" s="39"/>
      <c r="D15" s="205"/>
      <c r="E15" s="206"/>
      <c r="F15" s="39"/>
      <c r="G15" s="207"/>
      <c r="H15" s="208"/>
      <c r="I15" s="40"/>
      <c r="K15" s="41"/>
    </row>
    <row r="16" spans="1:11" ht="15.15" customHeight="1">
      <c r="A16" s="37"/>
      <c r="B16" s="38"/>
      <c r="C16" s="39"/>
      <c r="D16" s="205"/>
      <c r="E16" s="206"/>
      <c r="F16" s="39"/>
      <c r="G16" s="207"/>
      <c r="H16" s="208"/>
      <c r="I16" s="40"/>
    </row>
    <row r="17" spans="1:9" ht="15.15" customHeight="1">
      <c r="A17" s="37"/>
      <c r="B17" s="38"/>
      <c r="C17" s="39"/>
      <c r="D17" s="205"/>
      <c r="E17" s="206"/>
      <c r="F17" s="42"/>
      <c r="G17" s="207"/>
      <c r="H17" s="208"/>
      <c r="I17" s="40"/>
    </row>
    <row r="18" spans="1:9" ht="15.15" customHeight="1">
      <c r="A18" s="37"/>
      <c r="B18" s="38"/>
      <c r="C18" s="39"/>
      <c r="D18" s="205"/>
      <c r="E18" s="206"/>
      <c r="F18" s="42"/>
      <c r="G18" s="207"/>
      <c r="H18" s="208"/>
      <c r="I18" s="40"/>
    </row>
    <row r="19" spans="1:9" ht="15.15" customHeight="1">
      <c r="A19" s="37"/>
      <c r="B19" s="38"/>
      <c r="C19" s="39"/>
      <c r="D19" s="205"/>
      <c r="E19" s="206"/>
      <c r="F19" s="42"/>
      <c r="G19" s="207"/>
      <c r="H19" s="208"/>
      <c r="I19" s="40"/>
    </row>
    <row r="20" spans="1:9" ht="15.15" customHeight="1">
      <c r="A20" s="209"/>
      <c r="B20" s="210"/>
      <c r="C20" s="39"/>
      <c r="D20" s="205"/>
      <c r="E20" s="206"/>
      <c r="F20" s="42"/>
      <c r="G20" s="207"/>
      <c r="H20" s="208"/>
      <c r="I20" s="43"/>
    </row>
    <row r="21" spans="1:9" ht="15.15" customHeight="1">
      <c r="A21" s="209"/>
      <c r="B21" s="210"/>
      <c r="C21" s="39"/>
      <c r="D21" s="205"/>
      <c r="E21" s="206"/>
      <c r="F21" s="42"/>
      <c r="G21" s="207"/>
      <c r="H21" s="208"/>
      <c r="I21" s="43"/>
    </row>
    <row r="22" spans="1:9" ht="16.649999999999999" customHeight="1">
      <c r="A22" s="209" t="s">
        <v>33</v>
      </c>
      <c r="B22" s="210"/>
      <c r="C22" s="39">
        <f>SUM(C14:C21)</f>
        <v>0</v>
      </c>
      <c r="D22" s="211"/>
      <c r="E22" s="212"/>
      <c r="F22" s="39"/>
      <c r="G22" s="213"/>
      <c r="H22" s="210"/>
      <c r="I22" s="40"/>
    </row>
    <row r="23" spans="1:9">
      <c r="A23" s="44"/>
      <c r="B23" s="45"/>
      <c r="C23" s="45"/>
      <c r="D23" s="45"/>
      <c r="E23" s="45"/>
      <c r="F23" s="45"/>
      <c r="G23" s="45"/>
      <c r="H23" s="45"/>
      <c r="I23" s="46"/>
    </row>
    <row r="24" spans="1:9" ht="15.15" customHeight="1">
      <c r="A24" s="223"/>
      <c r="B24" s="224"/>
      <c r="C24" s="142"/>
      <c r="I24" s="48"/>
    </row>
    <row r="25" spans="1:9" ht="15.15" customHeight="1">
      <c r="A25" s="225"/>
      <c r="B25" s="226"/>
      <c r="C25" s="47"/>
      <c r="D25" s="227"/>
      <c r="E25" s="228"/>
      <c r="F25" s="47"/>
      <c r="G25" s="229" t="s">
        <v>13</v>
      </c>
      <c r="H25" s="226"/>
      <c r="I25" s="49">
        <f>SUM(C24:C26)</f>
        <v>0</v>
      </c>
    </row>
    <row r="26" spans="1:9" ht="15.15" customHeight="1">
      <c r="A26" s="225" t="s">
        <v>34</v>
      </c>
      <c r="B26" s="226"/>
      <c r="C26" s="47">
        <f>C22+F22+I22</f>
        <v>0</v>
      </c>
      <c r="D26" s="227" t="s">
        <v>6</v>
      </c>
      <c r="E26" s="228"/>
      <c r="F26" s="47">
        <f>ROUND(C26*(21/100),2)</f>
        <v>0</v>
      </c>
      <c r="G26" s="229" t="s">
        <v>35</v>
      </c>
      <c r="H26" s="226"/>
      <c r="I26" s="49">
        <f>SUM(F25:F26)+I25</f>
        <v>0</v>
      </c>
    </row>
    <row r="27" spans="1:9">
      <c r="A27" s="50"/>
      <c r="I27" s="48"/>
    </row>
    <row r="28" spans="1:9" ht="14.4" customHeight="1">
      <c r="A28" s="146"/>
      <c r="B28" s="147"/>
      <c r="C28" s="148"/>
      <c r="D28" s="143"/>
      <c r="E28" s="144"/>
      <c r="F28" s="145"/>
      <c r="G28" s="143" t="s">
        <v>36</v>
      </c>
      <c r="H28" s="230"/>
      <c r="I28" s="231"/>
    </row>
    <row r="29" spans="1:9" ht="14.4" customHeight="1">
      <c r="A29" s="149"/>
      <c r="B29" s="150"/>
      <c r="C29" s="151"/>
      <c r="D29" s="220"/>
      <c r="E29" s="221"/>
      <c r="F29" s="222"/>
      <c r="G29" s="220"/>
      <c r="H29" s="218"/>
      <c r="I29" s="219"/>
    </row>
    <row r="30" spans="1:9" ht="14.4" customHeight="1">
      <c r="A30" s="149"/>
      <c r="B30" s="150"/>
      <c r="C30" s="151"/>
      <c r="D30" s="220"/>
      <c r="E30" s="221"/>
      <c r="F30" s="222"/>
      <c r="G30" s="217"/>
      <c r="H30" s="218"/>
      <c r="I30" s="219"/>
    </row>
    <row r="31" spans="1:9" ht="14.4" customHeight="1">
      <c r="A31" s="149"/>
      <c r="B31" s="150"/>
      <c r="C31" s="151"/>
      <c r="D31" s="220"/>
      <c r="E31" s="221"/>
      <c r="F31" s="222"/>
      <c r="G31" s="220"/>
      <c r="H31" s="218"/>
      <c r="I31" s="219"/>
    </row>
    <row r="32" spans="1:9" ht="14.4" customHeight="1" thickBot="1">
      <c r="A32" s="152"/>
      <c r="B32" s="153"/>
      <c r="C32" s="154"/>
      <c r="D32" s="214"/>
      <c r="E32" s="232"/>
      <c r="F32" s="233"/>
      <c r="G32" s="214"/>
      <c r="H32" s="215"/>
      <c r="I32" s="216"/>
    </row>
    <row r="34" spans="1:5">
      <c r="B34" s="99"/>
      <c r="C34" s="99"/>
      <c r="D34" s="99"/>
      <c r="E34" s="99"/>
    </row>
    <row r="35" spans="1:5">
      <c r="A35" s="100"/>
      <c r="B35" s="99"/>
      <c r="C35" s="99"/>
      <c r="D35" s="99"/>
      <c r="E35" s="99"/>
    </row>
    <row r="36" spans="1:5">
      <c r="A36" s="101"/>
      <c r="B36" s="100"/>
      <c r="C36" s="100"/>
      <c r="D36" s="100"/>
      <c r="E36" s="100"/>
    </row>
    <row r="37" spans="1:5">
      <c r="A37" s="101"/>
      <c r="B37" s="100"/>
      <c r="C37" s="100"/>
      <c r="D37" s="100"/>
      <c r="E37" s="100"/>
    </row>
    <row r="38" spans="1:5">
      <c r="A38" s="101"/>
      <c r="B38" s="100"/>
      <c r="C38" s="100"/>
      <c r="D38" s="100"/>
      <c r="E38" s="100"/>
    </row>
    <row r="39" spans="1:5">
      <c r="A39" s="101"/>
      <c r="B39" s="100"/>
      <c r="C39" s="100"/>
      <c r="D39" s="100"/>
      <c r="E39" s="100"/>
    </row>
    <row r="40" spans="1:5">
      <c r="A40" s="101"/>
      <c r="B40" s="100"/>
      <c r="C40" s="100"/>
      <c r="D40" s="100"/>
      <c r="E40" s="100"/>
    </row>
    <row r="41" spans="1:5">
      <c r="B41" s="99"/>
      <c r="C41" s="99"/>
      <c r="D41" s="99"/>
      <c r="E41" s="99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D8" sqref="D8"/>
    </sheetView>
  </sheetViews>
  <sheetFormatPr defaultColWidth="10.42578125" defaultRowHeight="12" customHeight="1"/>
  <cols>
    <col min="1" max="1" width="16.28515625" style="2" customWidth="1"/>
    <col min="2" max="2" width="110" style="3" customWidth="1"/>
    <col min="3" max="3" width="10.140625" style="3" customWidth="1"/>
    <col min="4" max="4" width="18.7109375" style="3" customWidth="1"/>
    <col min="5" max="5" width="17.140625" style="4" customWidth="1"/>
    <col min="6" max="6" width="22.140625" style="5" customWidth="1"/>
    <col min="7" max="7" width="14.28515625" style="61" hidden="1" customWidth="1"/>
    <col min="8" max="8" width="10.42578125" style="56" hidden="1" customWidth="1"/>
    <col min="9" max="9" width="2.28515625" style="1" hidden="1" customWidth="1"/>
    <col min="10" max="10" width="9.140625" style="1" hidden="1" customWidth="1"/>
    <col min="11" max="16384" width="10.42578125" style="1"/>
  </cols>
  <sheetData>
    <row r="1" spans="1:10" ht="27.75" customHeight="1">
      <c r="A1" s="234" t="s">
        <v>5</v>
      </c>
      <c r="B1" s="234"/>
      <c r="C1" s="234"/>
      <c r="D1" s="234"/>
      <c r="E1" s="234"/>
      <c r="F1" s="234"/>
      <c r="G1" s="1"/>
    </row>
    <row r="2" spans="1:10" ht="12.75" customHeight="1">
      <c r="A2" s="18" t="s">
        <v>83</v>
      </c>
      <c r="B2" s="6"/>
      <c r="C2" s="19" t="s">
        <v>5</v>
      </c>
      <c r="D2" s="6"/>
      <c r="E2" s="6"/>
      <c r="F2" s="6"/>
      <c r="G2" s="57"/>
    </row>
    <row r="3" spans="1:10" ht="12.75" customHeight="1">
      <c r="A3" s="6" t="s">
        <v>84</v>
      </c>
      <c r="B3" s="6"/>
      <c r="C3" s="6"/>
      <c r="D3" s="6"/>
      <c r="E3" s="13"/>
      <c r="F3" s="6"/>
      <c r="G3" s="57"/>
    </row>
    <row r="4" spans="1:10" ht="13.2" customHeight="1">
      <c r="A4" s="7"/>
      <c r="B4" s="6"/>
      <c r="C4" s="7"/>
      <c r="D4" s="6"/>
      <c r="E4" s="6"/>
      <c r="F4" s="6"/>
      <c r="G4" s="57"/>
    </row>
    <row r="5" spans="1:10" ht="1.5" customHeight="1">
      <c r="A5" s="8"/>
      <c r="B5" s="9"/>
      <c r="C5" s="10"/>
      <c r="D5" s="9"/>
      <c r="E5" s="11"/>
      <c r="F5" s="12"/>
      <c r="G5" s="58"/>
    </row>
    <row r="6" spans="1:10" ht="20.25" customHeight="1">
      <c r="A6" s="13" t="s">
        <v>15</v>
      </c>
      <c r="B6" s="13"/>
      <c r="C6" s="16"/>
      <c r="D6" s="13"/>
      <c r="E6" s="13"/>
      <c r="F6" s="13"/>
      <c r="G6" s="59"/>
    </row>
    <row r="7" spans="1:10" ht="12.75" customHeight="1">
      <c r="A7" s="13" t="s">
        <v>1</v>
      </c>
      <c r="B7" s="13"/>
      <c r="C7" s="16"/>
      <c r="D7" s="121" t="s">
        <v>38</v>
      </c>
      <c r="E7" s="13"/>
      <c r="F7" s="54" t="s">
        <v>5</v>
      </c>
      <c r="G7" s="59" t="s">
        <v>38</v>
      </c>
    </row>
    <row r="8" spans="1:10" ht="12.75" customHeight="1">
      <c r="A8" s="13" t="s">
        <v>78</v>
      </c>
      <c r="B8" s="14"/>
      <c r="C8" s="17"/>
      <c r="D8" s="121" t="s">
        <v>85</v>
      </c>
      <c r="E8" s="102" t="s">
        <v>5</v>
      </c>
      <c r="F8" s="55" t="s">
        <v>5</v>
      </c>
      <c r="G8" s="59" t="s">
        <v>39</v>
      </c>
    </row>
    <row r="9" spans="1:10" ht="6.75" customHeight="1">
      <c r="A9" s="15"/>
      <c r="B9" s="15"/>
      <c r="C9" s="15"/>
      <c r="D9" s="15"/>
      <c r="E9" s="15" t="s">
        <v>5</v>
      </c>
      <c r="F9" s="15"/>
      <c r="G9" s="60"/>
    </row>
    <row r="10" spans="1:10" ht="24" customHeight="1" thickBot="1"/>
    <row r="11" spans="1:10" s="20" customFormat="1" ht="52.5" customHeight="1" thickBot="1">
      <c r="A11" s="97" t="s">
        <v>56</v>
      </c>
      <c r="B11" s="21" t="s">
        <v>7</v>
      </c>
      <c r="C11" s="22" t="s">
        <v>0</v>
      </c>
      <c r="D11" s="21" t="s">
        <v>8</v>
      </c>
      <c r="E11" s="21" t="s">
        <v>9</v>
      </c>
      <c r="F11" s="23" t="s">
        <v>10</v>
      </c>
      <c r="G11" s="62" t="s">
        <v>47</v>
      </c>
      <c r="H11" s="63" t="s">
        <v>48</v>
      </c>
      <c r="I11" s="52"/>
      <c r="J11" s="52" t="s">
        <v>40</v>
      </c>
    </row>
    <row r="12" spans="1:10" s="20" customFormat="1" ht="15">
      <c r="A12" s="106" t="s">
        <v>11</v>
      </c>
      <c r="B12" s="107" t="s">
        <v>16</v>
      </c>
      <c r="C12" s="108" t="s">
        <v>12</v>
      </c>
      <c r="D12" s="122">
        <v>1</v>
      </c>
      <c r="E12" s="123"/>
      <c r="F12" s="79">
        <f t="shared" ref="F12:F27" si="0">E12*D12</f>
        <v>0</v>
      </c>
      <c r="G12" s="64"/>
      <c r="H12" s="65"/>
      <c r="I12" s="66"/>
      <c r="J12" s="52"/>
    </row>
    <row r="13" spans="1:10" s="20" customFormat="1" ht="15">
      <c r="A13" s="109">
        <v>113728</v>
      </c>
      <c r="B13" s="110" t="s">
        <v>46</v>
      </c>
      <c r="C13" s="111" t="s">
        <v>41</v>
      </c>
      <c r="D13" s="124">
        <v>240.9</v>
      </c>
      <c r="E13" s="125"/>
      <c r="F13" s="30">
        <f t="shared" si="0"/>
        <v>0</v>
      </c>
      <c r="G13" s="67" t="s">
        <v>5</v>
      </c>
      <c r="H13" s="68" t="s">
        <v>5</v>
      </c>
      <c r="I13" s="69"/>
      <c r="J13" s="53"/>
    </row>
    <row r="14" spans="1:10" s="20" customFormat="1" ht="15">
      <c r="A14" s="109">
        <v>919111</v>
      </c>
      <c r="B14" s="110" t="s">
        <v>45</v>
      </c>
      <c r="C14" s="111" t="s">
        <v>17</v>
      </c>
      <c r="D14" s="124">
        <v>22</v>
      </c>
      <c r="E14" s="125"/>
      <c r="F14" s="30">
        <f t="shared" si="0"/>
        <v>0</v>
      </c>
      <c r="G14" s="67"/>
      <c r="H14" s="70"/>
      <c r="I14" s="69"/>
      <c r="J14" s="53" t="s">
        <v>5</v>
      </c>
    </row>
    <row r="15" spans="1:10" s="20" customFormat="1" ht="15">
      <c r="A15" s="109">
        <v>93818</v>
      </c>
      <c r="B15" s="110" t="s">
        <v>44</v>
      </c>
      <c r="C15" s="111" t="s">
        <v>2</v>
      </c>
      <c r="D15" s="124">
        <v>22583</v>
      </c>
      <c r="E15" s="125"/>
      <c r="F15" s="30">
        <f t="shared" si="0"/>
        <v>0</v>
      </c>
      <c r="G15" s="67"/>
      <c r="H15" s="70"/>
      <c r="I15" s="69"/>
      <c r="J15" s="53" t="s">
        <v>5</v>
      </c>
    </row>
    <row r="16" spans="1:10" s="20" customFormat="1" ht="15">
      <c r="A16" s="109" t="s">
        <v>49</v>
      </c>
      <c r="B16" s="110" t="s">
        <v>66</v>
      </c>
      <c r="C16" s="111" t="s">
        <v>41</v>
      </c>
      <c r="D16" s="124">
        <v>451.66</v>
      </c>
      <c r="E16" s="125"/>
      <c r="F16" s="30">
        <f t="shared" si="0"/>
        <v>0</v>
      </c>
      <c r="G16" s="67"/>
      <c r="H16" s="70"/>
      <c r="I16" s="69"/>
      <c r="J16" s="53"/>
    </row>
    <row r="17" spans="1:10" s="20" customFormat="1" ht="15">
      <c r="A17" s="109">
        <v>572223</v>
      </c>
      <c r="B17" s="110" t="s">
        <v>43</v>
      </c>
      <c r="C17" s="111" t="s">
        <v>2</v>
      </c>
      <c r="D17" s="124">
        <v>22583</v>
      </c>
      <c r="E17" s="125"/>
      <c r="F17" s="30">
        <f t="shared" si="0"/>
        <v>0</v>
      </c>
      <c r="G17" s="67"/>
      <c r="H17" s="70"/>
      <c r="I17" s="69"/>
      <c r="J17" s="53"/>
    </row>
    <row r="18" spans="1:10" s="51" customFormat="1" ht="15">
      <c r="A18" s="112" t="s">
        <v>42</v>
      </c>
      <c r="B18" s="113" t="s">
        <v>79</v>
      </c>
      <c r="C18" s="111" t="s">
        <v>2</v>
      </c>
      <c r="D18" s="126">
        <v>11291.5</v>
      </c>
      <c r="E18" s="127"/>
      <c r="F18" s="128">
        <f t="shared" si="0"/>
        <v>0</v>
      </c>
      <c r="G18" s="67"/>
      <c r="H18" s="70"/>
      <c r="I18" s="69"/>
      <c r="J18" s="53"/>
    </row>
    <row r="19" spans="1:10" s="20" customFormat="1" ht="15">
      <c r="A19" s="109">
        <v>113761</v>
      </c>
      <c r="B19" s="110" t="s">
        <v>67</v>
      </c>
      <c r="C19" s="111" t="s">
        <v>4</v>
      </c>
      <c r="D19" s="124">
        <v>22</v>
      </c>
      <c r="E19" s="125"/>
      <c r="F19" s="30">
        <f t="shared" si="0"/>
        <v>0</v>
      </c>
      <c r="G19" s="67"/>
      <c r="H19" s="70"/>
      <c r="I19" s="69"/>
      <c r="J19" s="53" t="s">
        <v>5</v>
      </c>
    </row>
    <row r="20" spans="1:10" s="20" customFormat="1" ht="15">
      <c r="A20" s="109">
        <v>931311</v>
      </c>
      <c r="B20" s="110" t="s">
        <v>68</v>
      </c>
      <c r="C20" s="111" t="s">
        <v>4</v>
      </c>
      <c r="D20" s="124">
        <v>22</v>
      </c>
      <c r="E20" s="125"/>
      <c r="F20" s="30">
        <f t="shared" si="0"/>
        <v>0</v>
      </c>
      <c r="G20" s="67"/>
      <c r="H20" s="70"/>
      <c r="I20" s="69"/>
      <c r="J20" s="53" t="s">
        <v>5</v>
      </c>
    </row>
    <row r="21" spans="1:10" s="20" customFormat="1" ht="15">
      <c r="A21" s="109">
        <v>12922</v>
      </c>
      <c r="B21" s="110" t="s">
        <v>69</v>
      </c>
      <c r="C21" s="111" t="s">
        <v>2</v>
      </c>
      <c r="D21" s="124">
        <v>2053</v>
      </c>
      <c r="E21" s="129"/>
      <c r="F21" s="30">
        <f t="shared" si="0"/>
        <v>0</v>
      </c>
      <c r="G21" s="67">
        <v>0.126</v>
      </c>
      <c r="H21" s="68">
        <f>D21*G21</f>
        <v>258.678</v>
      </c>
      <c r="I21" s="69"/>
      <c r="J21" s="53"/>
    </row>
    <row r="22" spans="1:10" s="20" customFormat="1" ht="15">
      <c r="A22" s="109">
        <v>56962</v>
      </c>
      <c r="B22" s="110" t="s">
        <v>70</v>
      </c>
      <c r="C22" s="111" t="s">
        <v>2</v>
      </c>
      <c r="D22" s="124">
        <v>2053</v>
      </c>
      <c r="E22" s="129"/>
      <c r="F22" s="30">
        <f t="shared" si="0"/>
        <v>0</v>
      </c>
      <c r="G22" s="67"/>
      <c r="H22" s="70"/>
      <c r="I22" s="69"/>
      <c r="J22" s="53"/>
    </row>
    <row r="23" spans="1:10" s="20" customFormat="1" ht="15">
      <c r="A23" s="109">
        <v>12932</v>
      </c>
      <c r="B23" s="110" t="s">
        <v>71</v>
      </c>
      <c r="C23" s="111" t="s">
        <v>4</v>
      </c>
      <c r="D23" s="124">
        <v>4106</v>
      </c>
      <c r="E23" s="129"/>
      <c r="F23" s="30">
        <f t="shared" si="0"/>
        <v>0</v>
      </c>
      <c r="G23" s="67">
        <v>0.63</v>
      </c>
      <c r="H23" s="71">
        <f>D23*G23</f>
        <v>2586.7800000000002</v>
      </c>
      <c r="I23" s="69"/>
      <c r="J23" s="53"/>
    </row>
    <row r="24" spans="1:10" s="20" customFormat="1" ht="15" customHeight="1">
      <c r="A24" s="114" t="s">
        <v>76</v>
      </c>
      <c r="B24" s="110" t="s">
        <v>77</v>
      </c>
      <c r="C24" s="111" t="s">
        <v>3</v>
      </c>
      <c r="D24" s="124">
        <v>3161.62</v>
      </c>
      <c r="E24" s="129"/>
      <c r="F24" s="30">
        <f t="shared" si="0"/>
        <v>0</v>
      </c>
      <c r="G24" s="67"/>
      <c r="H24" s="70"/>
      <c r="I24" s="69"/>
      <c r="J24" s="53"/>
    </row>
    <row r="25" spans="1:10" s="20" customFormat="1" ht="17.25" customHeight="1">
      <c r="A25" s="109">
        <v>912282</v>
      </c>
      <c r="B25" s="110" t="s">
        <v>72</v>
      </c>
      <c r="C25" s="111" t="s">
        <v>37</v>
      </c>
      <c r="D25" s="124">
        <v>84</v>
      </c>
      <c r="E25" s="125"/>
      <c r="F25" s="30">
        <f t="shared" si="0"/>
        <v>0</v>
      </c>
      <c r="G25" s="67"/>
      <c r="H25" s="70"/>
      <c r="I25" s="69"/>
      <c r="J25" s="53"/>
    </row>
    <row r="26" spans="1:10" s="20" customFormat="1" ht="15">
      <c r="A26" s="115">
        <v>915111</v>
      </c>
      <c r="B26" s="116" t="s">
        <v>73</v>
      </c>
      <c r="C26" s="117" t="s">
        <v>2</v>
      </c>
      <c r="D26" s="130">
        <v>513.25</v>
      </c>
      <c r="E26" s="131"/>
      <c r="F26" s="132">
        <f t="shared" si="0"/>
        <v>0</v>
      </c>
      <c r="G26" s="64"/>
      <c r="H26" s="65"/>
      <c r="I26" s="66"/>
      <c r="J26" s="52"/>
    </row>
    <row r="27" spans="1:10" s="20" customFormat="1" ht="15.6" thickBot="1">
      <c r="A27" s="118">
        <v>915211</v>
      </c>
      <c r="B27" s="119" t="s">
        <v>74</v>
      </c>
      <c r="C27" s="120" t="s">
        <v>2</v>
      </c>
      <c r="D27" s="133">
        <v>513.25</v>
      </c>
      <c r="E27" s="134"/>
      <c r="F27" s="32">
        <f t="shared" si="0"/>
        <v>0</v>
      </c>
      <c r="G27" s="74"/>
      <c r="H27" s="74"/>
      <c r="I27" s="75"/>
      <c r="J27" s="76" t="s">
        <v>5</v>
      </c>
    </row>
    <row r="28" spans="1:10" s="20" customFormat="1" ht="15">
      <c r="A28" s="135"/>
      <c r="B28" s="78" t="s">
        <v>13</v>
      </c>
      <c r="C28" s="78"/>
      <c r="D28" s="78"/>
      <c r="E28" s="136" t="s">
        <v>5</v>
      </c>
      <c r="F28" s="79">
        <f>SUM(F12:F27)</f>
        <v>0</v>
      </c>
      <c r="G28" s="72"/>
      <c r="H28" s="72"/>
      <c r="I28" s="73"/>
    </row>
    <row r="29" spans="1:10" s="20" customFormat="1" ht="15">
      <c r="A29" s="137"/>
      <c r="B29" s="28" t="s">
        <v>6</v>
      </c>
      <c r="C29" s="28"/>
      <c r="D29" s="28"/>
      <c r="E29" s="138" t="s">
        <v>5</v>
      </c>
      <c r="F29" s="30">
        <f>F28*0.21</f>
        <v>0</v>
      </c>
      <c r="G29" s="72"/>
      <c r="H29" s="72"/>
      <c r="I29" s="73"/>
    </row>
    <row r="30" spans="1:10" s="20" customFormat="1" ht="15.6" thickBot="1">
      <c r="A30" s="139"/>
      <c r="B30" s="31" t="s">
        <v>14</v>
      </c>
      <c r="C30" s="31"/>
      <c r="D30" s="31"/>
      <c r="E30" s="140" t="s">
        <v>5</v>
      </c>
      <c r="F30" s="32">
        <f>F29+F28</f>
        <v>0</v>
      </c>
      <c r="G30" s="72"/>
      <c r="H30" s="72"/>
      <c r="I30" s="73"/>
    </row>
    <row r="31" spans="1:10" ht="24" customHeight="1">
      <c r="G31" s="72"/>
      <c r="H31" s="72"/>
      <c r="I31" s="73"/>
      <c r="J31" s="20"/>
    </row>
    <row r="32" spans="1:10" ht="12" customHeight="1">
      <c r="G32" s="72"/>
      <c r="H32" s="72"/>
      <c r="I32" s="73"/>
      <c r="J32" s="20"/>
    </row>
    <row r="33" spans="7:10" ht="12" customHeight="1">
      <c r="G33" s="72"/>
      <c r="H33" s="72"/>
      <c r="I33" s="73"/>
      <c r="J33" s="20"/>
    </row>
    <row r="34" spans="7:10" ht="12" customHeight="1">
      <c r="G34" s="72"/>
      <c r="H34" s="72"/>
      <c r="I34" s="20"/>
      <c r="J34" s="20"/>
    </row>
    <row r="35" spans="7:10" ht="12" customHeight="1">
      <c r="G35" s="72"/>
      <c r="H35" s="72"/>
      <c r="I35" s="20"/>
      <c r="J35" s="20"/>
    </row>
    <row r="36" spans="7:10" ht="12" customHeight="1">
      <c r="G36" s="72"/>
      <c r="H36" s="72"/>
      <c r="I36" s="20"/>
      <c r="J36" s="20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88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showGridLines="0" zoomScale="120" zoomScaleNormal="120" workbookViewId="0">
      <selection activeCell="E15" sqref="E15"/>
    </sheetView>
  </sheetViews>
  <sheetFormatPr defaultColWidth="10.42578125" defaultRowHeight="12" customHeight="1"/>
  <cols>
    <col min="1" max="1" width="16.28515625" style="2" customWidth="1"/>
    <col min="2" max="2" width="110.140625" style="3" customWidth="1"/>
    <col min="3" max="3" width="10.140625" style="3" customWidth="1"/>
    <col min="4" max="4" width="15.28515625" style="3" customWidth="1"/>
    <col min="5" max="5" width="17.140625" style="4" customWidth="1"/>
    <col min="6" max="6" width="18.7109375" style="5" customWidth="1"/>
    <col min="7" max="7" width="17.85546875" style="5" customWidth="1"/>
    <col min="8" max="9" width="10.42578125" style="1"/>
    <col min="10" max="10" width="31.28515625" style="1" customWidth="1"/>
    <col min="11" max="16384" width="10.42578125" style="1"/>
  </cols>
  <sheetData>
    <row r="1" spans="1:11" ht="27.75" customHeight="1">
      <c r="A1" s="234" t="s">
        <v>5</v>
      </c>
      <c r="B1" s="234"/>
      <c r="C1" s="234"/>
      <c r="D1" s="234"/>
      <c r="E1" s="234"/>
      <c r="F1" s="234"/>
      <c r="G1" s="234"/>
    </row>
    <row r="2" spans="1:11" ht="21.75" customHeight="1">
      <c r="A2" s="80" t="s">
        <v>50</v>
      </c>
      <c r="B2" s="6"/>
      <c r="C2" s="19" t="s">
        <v>5</v>
      </c>
      <c r="D2" s="6"/>
      <c r="E2" s="6"/>
      <c r="F2" s="6"/>
      <c r="G2" s="6"/>
    </row>
    <row r="3" spans="1:11" ht="21.75" customHeight="1">
      <c r="A3" s="80"/>
      <c r="B3" s="6"/>
      <c r="C3" s="19"/>
      <c r="D3" s="6"/>
      <c r="E3" s="6"/>
      <c r="F3" s="6"/>
      <c r="G3" s="6"/>
    </row>
    <row r="4" spans="1:11" ht="12.75" customHeight="1" thickBot="1">
      <c r="A4" s="18" t="s">
        <v>5</v>
      </c>
      <c r="B4" s="6"/>
      <c r="C4" s="6"/>
      <c r="D4" s="6"/>
      <c r="E4" s="13"/>
      <c r="F4" s="6"/>
      <c r="G4" s="6"/>
    </row>
    <row r="5" spans="1:11" s="20" customFormat="1" ht="35.25" customHeight="1" thickBot="1">
      <c r="A5" s="97" t="s">
        <v>56</v>
      </c>
      <c r="B5" s="21" t="s">
        <v>7</v>
      </c>
      <c r="C5" s="22" t="s">
        <v>0</v>
      </c>
      <c r="D5" s="21" t="s">
        <v>8</v>
      </c>
      <c r="E5" s="21" t="s">
        <v>9</v>
      </c>
      <c r="F5" s="23" t="s">
        <v>10</v>
      </c>
    </row>
    <row r="6" spans="1:11" s="20" customFormat="1" ht="15">
      <c r="A6" s="24">
        <v>21461</v>
      </c>
      <c r="B6" s="25" t="s">
        <v>51</v>
      </c>
      <c r="C6" s="26" t="s">
        <v>2</v>
      </c>
      <c r="D6" s="81">
        <v>1</v>
      </c>
      <c r="E6" s="103"/>
      <c r="F6" s="40">
        <f t="shared" ref="F6:F11" si="0">E6*D6</f>
        <v>0</v>
      </c>
      <c r="I6" s="73"/>
      <c r="K6" s="82"/>
    </row>
    <row r="7" spans="1:11" s="85" customFormat="1" ht="30">
      <c r="A7" s="77" t="s">
        <v>55</v>
      </c>
      <c r="B7" s="83" t="s">
        <v>52</v>
      </c>
      <c r="C7" s="29" t="s">
        <v>3</v>
      </c>
      <c r="D7" s="84">
        <v>0.92</v>
      </c>
      <c r="E7" s="104"/>
      <c r="F7" s="40">
        <f t="shared" si="0"/>
        <v>0</v>
      </c>
      <c r="I7" s="86"/>
      <c r="K7" s="87"/>
    </row>
    <row r="8" spans="1:11" s="20" customFormat="1" ht="15">
      <c r="A8" s="27">
        <v>122938</v>
      </c>
      <c r="B8" s="28" t="s">
        <v>53</v>
      </c>
      <c r="C8" s="29" t="s">
        <v>41</v>
      </c>
      <c r="D8" s="84">
        <v>0.35</v>
      </c>
      <c r="E8" s="104"/>
      <c r="F8" s="40">
        <f t="shared" si="0"/>
        <v>0</v>
      </c>
      <c r="I8" s="73"/>
      <c r="K8" s="82"/>
    </row>
    <row r="9" spans="1:11" s="20" customFormat="1" ht="15">
      <c r="A9" s="27">
        <v>56333</v>
      </c>
      <c r="B9" s="28" t="s">
        <v>54</v>
      </c>
      <c r="C9" s="29" t="s">
        <v>2</v>
      </c>
      <c r="D9" s="84">
        <v>1</v>
      </c>
      <c r="E9" s="104"/>
      <c r="F9" s="40">
        <f t="shared" si="0"/>
        <v>0</v>
      </c>
      <c r="I9" s="73"/>
      <c r="K9" s="82"/>
    </row>
    <row r="10" spans="1:11" s="20" customFormat="1" ht="15">
      <c r="A10" s="27">
        <v>567104</v>
      </c>
      <c r="B10" s="28" t="s">
        <v>65</v>
      </c>
      <c r="C10" s="29" t="s">
        <v>41</v>
      </c>
      <c r="D10" s="84">
        <v>0.13</v>
      </c>
      <c r="E10" s="104"/>
      <c r="F10" s="40">
        <f t="shared" si="0"/>
        <v>0</v>
      </c>
      <c r="I10" s="73"/>
      <c r="K10" s="82"/>
    </row>
    <row r="11" spans="1:11" s="20" customFormat="1" ht="15">
      <c r="A11" s="27">
        <v>572123</v>
      </c>
      <c r="B11" s="28" t="s">
        <v>75</v>
      </c>
      <c r="C11" s="29" t="s">
        <v>2</v>
      </c>
      <c r="D11" s="84">
        <v>1</v>
      </c>
      <c r="E11" s="104"/>
      <c r="F11" s="40">
        <f t="shared" si="0"/>
        <v>0</v>
      </c>
      <c r="I11" s="73"/>
      <c r="K11" s="82"/>
    </row>
    <row r="12" spans="1:11" s="20" customFormat="1" ht="15.6" thickBot="1">
      <c r="A12" s="88" t="s">
        <v>49</v>
      </c>
      <c r="B12" s="33" t="s">
        <v>64</v>
      </c>
      <c r="C12" s="34" t="s">
        <v>41</v>
      </c>
      <c r="D12" s="89">
        <v>7.0000000000000007E-2</v>
      </c>
      <c r="E12" s="105"/>
      <c r="F12" s="90">
        <f>ROUND(E12*D12,0)</f>
        <v>0</v>
      </c>
      <c r="I12" s="73"/>
      <c r="K12" s="82"/>
    </row>
    <row r="13" spans="1:11" s="96" customFormat="1" ht="16.2" thickBot="1">
      <c r="A13" s="91"/>
      <c r="B13" s="92" t="s">
        <v>57</v>
      </c>
      <c r="C13" s="93" t="s">
        <v>2</v>
      </c>
      <c r="D13" s="98">
        <v>1</v>
      </c>
      <c r="E13" s="94" t="s">
        <v>5</v>
      </c>
      <c r="F13" s="95">
        <f>SUM(F6:F12)</f>
        <v>0</v>
      </c>
    </row>
    <row r="14" spans="1:11" ht="24" customHeight="1"/>
    <row r="15" spans="1:11" ht="30" customHeight="1"/>
  </sheetData>
  <mergeCells count="1">
    <mergeCell ref="A1:G1"/>
  </mergeCells>
  <pageMargins left="0.39370079040527345" right="0.39370079040527345" top="0.7874015808105469" bottom="0.7874015808105469" header="0" footer="0"/>
  <pageSetup paperSize="9" scale="61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2021-01-29T05:24:56Z</cp:lastPrinted>
  <dcterms:created xsi:type="dcterms:W3CDTF">2014-05-16T09:31:30Z</dcterms:created>
  <dcterms:modified xsi:type="dcterms:W3CDTF">2025-03-17T11:49:02Z</dcterms:modified>
</cp:coreProperties>
</file>