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raboch_ksus_cz/Documents/Documents/TSU/OPRAVY 2025/ŠKODY PO ZIMĚ 2025/II-605 Loděnice-Cerhovice/II-605 Cerhovice - Lodenice/"/>
    </mc:Choice>
  </mc:AlternateContent>
  <xr:revisionPtr revIDLastSave="0" documentId="14_{F5747881-BB19-4468-AC6F-50C078E25D9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kapitulace" sheetId="3" r:id="rId1"/>
    <sheet name="1.etapa" sheetId="2" r:id="rId2"/>
    <sheet name="2.etapa" sheetId="4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10" i="4"/>
  <c r="F11" i="4"/>
  <c r="F12" i="4"/>
  <c r="F13" i="4"/>
  <c r="A14" i="4"/>
  <c r="C14" i="4"/>
  <c r="F14" i="4"/>
  <c r="F15" i="4"/>
  <c r="A16" i="4"/>
  <c r="F16" i="4"/>
  <c r="F17" i="4"/>
  <c r="F18" i="4"/>
  <c r="F19" i="4"/>
  <c r="F20" i="4"/>
  <c r="F21" i="4"/>
  <c r="A22" i="4"/>
  <c r="C22" i="4"/>
  <c r="F22" i="4"/>
  <c r="C23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 l="1"/>
  <c r="F37" i="4" s="1"/>
  <c r="F38" i="4" s="1"/>
  <c r="F17" i="2" l="1"/>
  <c r="I22" i="3"/>
  <c r="F26" i="2" l="1"/>
  <c r="F25" i="2"/>
  <c r="F27" i="2"/>
  <c r="F36" i="2"/>
  <c r="F35" i="2"/>
  <c r="F30" i="2"/>
  <c r="F16" i="2" l="1"/>
  <c r="F15" i="2"/>
  <c r="A14" i="2"/>
  <c r="C14" i="2"/>
  <c r="F14" i="2"/>
  <c r="A16" i="2"/>
  <c r="A22" i="2" l="1"/>
  <c r="C22" i="2"/>
  <c r="F22" i="2"/>
  <c r="C23" i="2"/>
  <c r="F23" i="2"/>
  <c r="F10" i="2"/>
  <c r="F9" i="2"/>
  <c r="F32" i="2" l="1"/>
  <c r="F31" i="2"/>
  <c r="F38" i="2" l="1"/>
  <c r="F37" i="2"/>
  <c r="F34" i="2"/>
  <c r="F33" i="2"/>
  <c r="F29" i="2"/>
  <c r="F28" i="2"/>
  <c r="F24" i="2"/>
  <c r="F21" i="2"/>
  <c r="F20" i="2"/>
  <c r="F19" i="2"/>
  <c r="F18" i="2"/>
  <c r="F13" i="2"/>
  <c r="F12" i="2"/>
  <c r="F11" i="2" l="1"/>
  <c r="F39" i="2" l="1"/>
  <c r="C14" i="3" s="1"/>
  <c r="F40" i="2" l="1"/>
  <c r="F41" i="2" s="1"/>
  <c r="C22" i="3"/>
  <c r="C25" i="3" s="1"/>
  <c r="F25" i="3" l="1"/>
  <c r="I25" i="3" s="1"/>
  <c r="I24" i="3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<sst xmlns="http://schemas.openxmlformats.org/spreadsheetml/2006/main" count="243" uniqueCount="134">
  <si>
    <t>Krycí list rozpočtu</t>
  </si>
  <si>
    <t>Název stavby:</t>
  </si>
  <si>
    <t>Objednatel:</t>
  </si>
  <si>
    <t>KSÚS Stč kraje přísp. organizace</t>
  </si>
  <si>
    <t>IČ/DIČ:</t>
  </si>
  <si>
    <t>Druh stavby a účel:</t>
  </si>
  <si>
    <t>Projektant:</t>
  </si>
  <si>
    <t xml:space="preserve"> </t>
  </si>
  <si>
    <t>Položkový soupis prací</t>
  </si>
  <si>
    <t>čís.položky</t>
  </si>
  <si>
    <t>popis položky</t>
  </si>
  <si>
    <t>Lokalita:</t>
  </si>
  <si>
    <t>m.jednotka</t>
  </si>
  <si>
    <t>množství</t>
  </si>
  <si>
    <t>jedn.cena</t>
  </si>
  <si>
    <t>Cena celkem</t>
  </si>
  <si>
    <t>Zhotovitel:</t>
  </si>
  <si>
    <t>t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</si>
  <si>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</si>
  <si>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</si>
  <si>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</si>
  <si>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</si>
  <si>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</si>
  <si>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</si>
  <si>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</si>
  <si>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</si>
  <si>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</si>
  <si>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kpl</t>
  </si>
  <si>
    <t>B</t>
  </si>
  <si>
    <t>Doplňkové náklady</t>
  </si>
  <si>
    <t>C</t>
  </si>
  <si>
    <t>Náklady na umístění stavby (NUS)</t>
  </si>
  <si>
    <t>HSV</t>
  </si>
  <si>
    <t>Dodávky</t>
  </si>
  <si>
    <t>FRÉZOVÁNÍ ZPEVNĚNÝCH PLOCH ASFALTOVÝCH, ODVOZ DO 20KM</t>
  </si>
  <si>
    <t>m3</t>
  </si>
  <si>
    <t>Práce přesčas</t>
  </si>
  <si>
    <t>m</t>
  </si>
  <si>
    <t>Zařízení staveniště</t>
  </si>
  <si>
    <t>m2</t>
  </si>
  <si>
    <t>Montáž</t>
  </si>
  <si>
    <t>Bez pevné podl.</t>
  </si>
  <si>
    <t>Malý rozsah prací</t>
  </si>
  <si>
    <t>PSV</t>
  </si>
  <si>
    <t>Kulturní památka</t>
  </si>
  <si>
    <t>Ztížené podmínky</t>
  </si>
  <si>
    <t>Provozní vlivy</t>
  </si>
  <si>
    <t>"M"</t>
  </si>
  <si>
    <t>Ostatní-DIO</t>
  </si>
  <si>
    <t>NUS z rozpočtu</t>
  </si>
  <si>
    <t>Ostatní materiál</t>
  </si>
  <si>
    <t>Přesun hmot a sutí</t>
  </si>
  <si>
    <t>Součet</t>
  </si>
  <si>
    <t>ZRN celkem</t>
  </si>
  <si>
    <t>DPH 21%</t>
  </si>
  <si>
    <t>DN celkem</t>
  </si>
  <si>
    <t>NUS celkem</t>
  </si>
  <si>
    <t>Základ 0%</t>
  </si>
  <si>
    <t>Celkem s DPH</t>
  </si>
  <si>
    <t>DPH 0%</t>
  </si>
  <si>
    <t>Celkem bez DPH</t>
  </si>
  <si>
    <t>Základ 21%</t>
  </si>
  <si>
    <t>Celkem včetně DPH</t>
  </si>
  <si>
    <t>Objednatel</t>
  </si>
  <si>
    <t>Zhotovitel</t>
  </si>
  <si>
    <t>Datum, razítko a podpis</t>
  </si>
  <si>
    <t>00066001</t>
  </si>
  <si>
    <t>bm</t>
  </si>
  <si>
    <t>ČIŠTĚNÍ VOZOVEK SAMOSBĚREM</t>
  </si>
  <si>
    <t>ŘEZÁNÍ ASFALT. KRYTU</t>
  </si>
  <si>
    <t>agregovaná pol.</t>
  </si>
  <si>
    <t>SPOJOVACÍ POSTŘIK Z MODIFIK EMULZE DO 0,5KG/M2</t>
  </si>
  <si>
    <t>žlutě zvýrazněná pole vyplní uchazeč</t>
  </si>
  <si>
    <t xml:space="preserve">574B34         </t>
  </si>
  <si>
    <t xml:space="preserve">91551          </t>
  </si>
  <si>
    <t>VODOROVNÉ DOPRAVNÍ ZNAČENÍ - PŘEDEM PŘIPRAVENÉ SYMBOLY</t>
  </si>
  <si>
    <t>ks</t>
  </si>
  <si>
    <t>VÝŠKOVÁ ÚPRAVA POKLOPŮ A MŘÍŽÍ</t>
  </si>
  <si>
    <t>VÝŠKOVÁ ÚPRAVA KRYCÍCH HRNCŮ</t>
  </si>
  <si>
    <t xml:space="preserve">577A2          </t>
  </si>
  <si>
    <t>VÝSPRAVA TRHLIN ASFALTOVOU ZÁLIVKOU MODIFIK</t>
  </si>
  <si>
    <t xml:space="preserve">ZPEVNĚNÍ KRAJNIC Z RECYKLÁTU DO TL. 100MM  </t>
  </si>
  <si>
    <t>preliminář</t>
  </si>
  <si>
    <t>ASFALTOVÝ BETON PRO OBRUSNÉ VRSTVY MODIFIK ACO 11+ PMB 45/80/65,  tl. 40 mm</t>
  </si>
  <si>
    <t>OSTATNÍ POŽADAVKY - návrh a projednání DIO, GEODETICKÉ ZAMĚŘENÍ SKUTEČNÉHO PROVEDENÍ  po dokončení včetně zaměření zesílení konstrukce, ZJIŠTENÍ A VYTYČENÍ INŽ. SÍTÍ</t>
  </si>
  <si>
    <t>574E46</t>
  </si>
  <si>
    <t>18110</t>
  </si>
  <si>
    <t>ÚPRAVA PLÁNĚ SE ZHUTNĚNÍM V HORNINĚ TŘ. I</t>
  </si>
  <si>
    <t>VOZOVKOVÉ VRSTVY Z MECHANICKY ZPEVNĚNÉHO KAMENIVA TL. 170MM (800m*2,0m*,17m)</t>
  </si>
  <si>
    <t>ASFALTOVÝ BETON PRO PODKLADNÍ VRSTVY  ACP 16+, 16S TL. 50MM v extravilánu 2000m*2,0m=4000m2 a v intravilánu 1000m*2,0m=2000m2</t>
  </si>
  <si>
    <t>ODKOP PRO SPOD STAVBU SILNIC A ŽELEZNIC TŘ. I, ODVOZ DO 20KM,  vzdálenost uvedena orientačně, vč. odvozu na skládku, odstranění degradovaných  podkladních vrstev), tl. 170mm  (800m*2,0m)</t>
  </si>
  <si>
    <t xml:space="preserve">staničení silnice 33,380 - 39,530, délka opravy 6150 km </t>
  </si>
  <si>
    <t>Dopravně inženýrské opatření  preliminářová položka se souhlasem investora  
Pozn. stavební položky budou sestaveny a čerpány v rozsahu potřebném pro 
zajištění  přechodného dopravního značení v max. cenové hladině dle aktuálně platného ceníku OTSKP na základě nejvýhodnější ceny z min. tří cenových nabídek</t>
  </si>
  <si>
    <t>PŘEDLÁŽDĚNÍ KRYTU Z DROBNÝCH KOSTEK</t>
  </si>
  <si>
    <t>SMĚROVÉ SLOUPKY Z PLAST HMOT - DEMONTÁŽ A ZPĚTNÁ MONTÁŽ - předpokládaná průměrná vzdálenost mezi sloupky 40 m, umístění po obou stranách komunikace, tj. 2*4800/40=240 ks</t>
  </si>
  <si>
    <t>9113B1</t>
  </si>
  <si>
    <t>SVODIDLO OCEL SILNIČ JEDNOSTR, ÚROVEŇ ZADRŽ H1 -DODÁVKA A MONTÁŽ
- výměna stávajících svodidel</t>
  </si>
  <si>
    <t>9113A3</t>
  </si>
  <si>
    <t>SVODIDLO OCEL SILNIČ JEDNOSTR, ÚROVEŇ ZADRŽ N1, N2 - DEMONTÁŽ S PŘESUNEM
- výměna stávajících svodidel</t>
  </si>
  <si>
    <t>91781</t>
  </si>
  <si>
    <t>VÝŠKOVÁ ÚPRAVA OBRUBNÍKŮ BETONOVÝCH</t>
  </si>
  <si>
    <t>91784</t>
  </si>
  <si>
    <t>VÝŠKOVÁ ÚPRAVA OBRUB Z DLAŽEB KOSTEK VELKÝCH</t>
  </si>
  <si>
    <t>ČIŠTĚNÍ KRAJNIC OD NÁNOSU TL. DO 100 MM S ODVOZEM NA SKLÁDKU (4540m*2-150m*0,5m)</t>
  </si>
  <si>
    <t>ULOŽENÍ ODPADU ZE STAVBY NA SKLÁDKU s oprávněním k opětovnému využití - recyklační středisko-  zemina s kamenivem  kód  17 05 04    (4465m2x0,1m x 1,3)+ (272m3x2,0)</t>
  </si>
  <si>
    <t>stavební sezona 2025</t>
  </si>
  <si>
    <t xml:space="preserve">obnova obrusné vrstvy </t>
  </si>
  <si>
    <t>okr.Beroun</t>
  </si>
  <si>
    <t>INFILTRAČNÍ POSTŘIK Z EMULZE DO 1,0KG/M2 (6000m2 - 1600m2)</t>
  </si>
  <si>
    <t>TĚSNĚNÍ DILATAČ SPAR ASF ZÁLIVKOU MODIFIK PRŮŘ DO 200MM2</t>
  </si>
  <si>
    <t>FRÉZOVÁNÍ DRÁŽKY PRŮŘEZU DO 200MM2 V ASFALTOVÉ VOZOVCE</t>
  </si>
  <si>
    <t>ULOŽENÍ ODPADU ZE STAVBY NA SKLÁDKU s oprávněním k opětovnému využití - recyklační středisko-  zemina s kamenivem  kód  17 05 04    (771m2x0,1m x 1,3)+ (17m3x2,0)</t>
  </si>
  <si>
    <t>ČIŠTĚNÍ KRAJNIC OD NÁNOSU TL. DO 100 MM S ODVOZEM NA SKLÁDKU (1542m*0,5m)</t>
  </si>
  <si>
    <t>SMĚROVÉ SLOUPKY Z PLAST HMOT - DEMONTÁŽ A ZPĚTNÁ MONTÁŽ - předpokládaná průměrná vzdálenost mezi sloupky 40 m, umístění po obou stranách komunikace, tj. 2*460/40=23 ks</t>
  </si>
  <si>
    <t xml:space="preserve">VÝŠKOVÁ ÚPRAVA POKLOPŮ A MŘÍŽÍ                                                                       </t>
  </si>
  <si>
    <t>SPOJOVACÍ POSTŘIK Z MODIFIK ASFALTU 45/80-50 - 1,0KG/M2 (na příčných trhlinách)</t>
  </si>
  <si>
    <t>VOZOVKOVÉ VÝZTUŽNÉ VRSTVY Z GEOMŘÍŽOVINY S TKANINOU (na příčných trhlinách)</t>
  </si>
  <si>
    <t>57476</t>
  </si>
  <si>
    <t>VÝSPRAVA příčných TRHLIN ASFALTOVOU ZÁLIVKOU MODIFIK</t>
  </si>
  <si>
    <t>ASFALTOVÝ BETON PRO PODKLADNÍ VRSTVY  ACP 16+, 16S TL. 50MM  (400m*2,0m=800m2)</t>
  </si>
  <si>
    <t>INFILTRAČNÍ POSTŘIK Z EMULZE DO 1,0KG/M2 (800m2-100m2)</t>
  </si>
  <si>
    <t>VOZOVKOVÉ VRSTVY Z MECHANICKY ZPEVNĚNÉHO KAMENIVA TL. 170MM (50m*2,0m*0,17m)</t>
  </si>
  <si>
    <t>ODKOP PRO SPOD STAVBU SILNIC A ŽELEZNIC TŘ. I, ODVOZ DO 20KM,  vzdálenost uvedena orientačně, vč. odvozu na skládku, odstranění degradovaných  podkladních vrstev), tl. 170mm  (50m*2,0m*0,17m)</t>
  </si>
  <si>
    <t>FRÉZOVÁNÍ ZPEVNĚNÝCH PLOCH ASFALTOVÝCH, ODVOZ DO 20KM (18636m2*0,1m + 800m2*0,05m)</t>
  </si>
  <si>
    <t xml:space="preserve">staničení silnice 11,588  -9,380, délka opravy 2,208 km </t>
  </si>
  <si>
    <t>574D55</t>
  </si>
  <si>
    <t xml:space="preserve">ASFALTOVÝ BETON PRO LOŽNÍ VRSTVY MODIFIK ACL 16+, 16S TL. 60MM,  </t>
  </si>
  <si>
    <t>VODOR DOPRAV ZNAČ PLASTEM STRUKTURÁLNÍ NEHLUČNÉ - DOD A POKLÁDKA - V4, V2, V1 - 12,5cm, V7 V13a, V11 atd.</t>
  </si>
  <si>
    <t>VDZ V - 12,5 cm BARVOU, ZÁKLADNÍ V1, V2, V3, V13a,V4,V11, V7</t>
  </si>
  <si>
    <t>VODOR DOPRAV ZNAČ PLASTEM STRUKTURÁLNÍ NEHLUČNÉ - DOD A POKLÁDKA - V4, V2, V1- 12,5cm, V7, V13a, V11, V18 atd.</t>
  </si>
  <si>
    <t>VDZ V - 12,5 CM, BARVOU, ZÁKLADNÍ V1, V2, V3, V13a,V4,V7, V11, V18</t>
  </si>
  <si>
    <t>II/605 Loděnice - Cerhovice</t>
  </si>
  <si>
    <t>Název akce : II/605  Loděnice-Cerhovice - 1.etapa</t>
  </si>
  <si>
    <t>Název akce : II/605  Loděnice-Cerhovice - 2.etapa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</si>
</sst>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8"/>
      <color rgb="FF000000"/>
      <name val="Open Sans"/>
    </font>
    <font>
      <sz val="24"/>
      <name val="Arial"/>
      <family val="2"/>
      <charset val="238"/>
    </font>
    <font>
      <sz val="14"/>
      <color rgb="FF000000"/>
      <name val="Arial"/>
      <family val="2"/>
      <charset val="238"/>
    </font>
    <font>
      <sz val="8"/>
      <name val="Open Sans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indexed="8"/>
      <name val="Book Antiqua"/>
      <family val="1"/>
      <charset val="238"/>
    </font>
    <font>
      <b/>
      <sz val="14"/>
      <color rgb="FF000000"/>
      <name val="Arial"/>
      <family val="2"/>
      <charset val="238"/>
    </font>
    <font>
      <sz val="8"/>
      <name val="Open Sans"/>
      <family val="2"/>
    </font>
    <font>
      <strike/>
      <sz val="12"/>
      <name val="Calibri Light"/>
      <family val="2"/>
      <charset val="238"/>
    </font>
    <font>
      <strike/>
      <sz val="8"/>
      <name val="Calibri Light"/>
      <family val="2"/>
      <charset val="238"/>
    </font>
    <font>
      <sz val="8"/>
      <color rgb="FF000000"/>
      <name val="Open Sans"/>
      <family val="2"/>
    </font>
    <font>
      <sz val="10"/>
      <name val="Open Sans"/>
      <family val="2"/>
    </font>
    <font>
      <sz val="8"/>
      <color rgb="FF000000"/>
      <name val="Open Sans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1" fillId="0" borderId="2"/>
    <xf numFmtId="0" fontId="23" fillId="0" borderId="2"/>
  </cellStyleXfs>
  <cellXfs count="179"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4" fontId="8" fillId="0" borderId="13" xfId="0" applyNumberFormat="1" applyFont="1" applyBorder="1" applyAlignment="1">
      <alignment horizontal="center" vertical="top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4" fontId="9" fillId="3" borderId="7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vertical="top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top"/>
    </xf>
    <xf numFmtId="49" fontId="9" fillId="3" borderId="7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21" fillId="0" borderId="2" xfId="1" applyAlignment="1">
      <alignment vertical="top"/>
    </xf>
    <xf numFmtId="0" fontId="10" fillId="0" borderId="35" xfId="1" applyFont="1" applyBorder="1" applyAlignment="1">
      <alignment wrapText="1"/>
    </xf>
    <xf numFmtId="0" fontId="11" fillId="0" borderId="35" xfId="1" applyFont="1" applyBorder="1" applyAlignment="1">
      <alignment vertical="center"/>
    </xf>
    <xf numFmtId="49" fontId="13" fillId="2" borderId="7" xfId="1" applyNumberFormat="1" applyFont="1" applyFill="1" applyBorder="1" applyAlignment="1">
      <alignment horizontal="center" vertical="center"/>
    </xf>
    <xf numFmtId="49" fontId="5" fillId="0" borderId="11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" fontId="6" fillId="0" borderId="7" xfId="1" applyNumberFormat="1" applyFont="1" applyBorder="1" applyAlignment="1">
      <alignment horizontal="right" vertical="center"/>
    </xf>
    <xf numFmtId="49" fontId="5" fillId="0" borderId="4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right" vertical="center"/>
    </xf>
    <xf numFmtId="4" fontId="6" fillId="0" borderId="12" xfId="1" applyNumberFormat="1" applyFont="1" applyBorder="1" applyAlignment="1">
      <alignment horizontal="right" vertical="center"/>
    </xf>
    <xf numFmtId="49" fontId="6" fillId="0" borderId="12" xfId="1" applyNumberFormat="1" applyFont="1" applyBorder="1" applyAlignment="1">
      <alignment horizontal="right" vertical="center"/>
    </xf>
    <xf numFmtId="2" fontId="6" fillId="0" borderId="37" xfId="1" applyNumberFormat="1" applyFont="1" applyBorder="1"/>
    <xf numFmtId="0" fontId="18" fillId="0" borderId="2" xfId="1" applyFont="1"/>
    <xf numFmtId="4" fontId="5" fillId="2" borderId="21" xfId="1" applyNumberFormat="1" applyFont="1" applyFill="1" applyBorder="1" applyAlignment="1">
      <alignment horizontal="right" vertical="center"/>
    </xf>
    <xf numFmtId="4" fontId="5" fillId="7" borderId="21" xfId="1" applyNumberFormat="1" applyFont="1" applyFill="1" applyBorder="1" applyAlignment="1">
      <alignment horizontal="right" vertical="center"/>
    </xf>
    <xf numFmtId="49" fontId="6" fillId="0" borderId="27" xfId="1" applyNumberFormat="1" applyFont="1" applyBorder="1" applyAlignment="1">
      <alignment horizontal="left" vertical="center"/>
    </xf>
    <xf numFmtId="0" fontId="18" fillId="0" borderId="28" xfId="1" applyFont="1" applyBorder="1" applyAlignment="1">
      <alignment vertical="top"/>
    </xf>
    <xf numFmtId="0" fontId="16" fillId="0" borderId="2" xfId="1" applyFont="1" applyAlignment="1">
      <alignment horizontal="left" vertical="center"/>
    </xf>
    <xf numFmtId="49" fontId="16" fillId="0" borderId="2" xfId="1" applyNumberFormat="1" applyFont="1" applyAlignment="1">
      <alignment horizontal="left" vertical="center"/>
    </xf>
    <xf numFmtId="49" fontId="6" fillId="4" borderId="27" xfId="1" applyNumberFormat="1" applyFont="1" applyFill="1" applyBorder="1" applyAlignment="1">
      <alignment horizontal="left" vertical="center"/>
    </xf>
    <xf numFmtId="0" fontId="21" fillId="4" borderId="2" xfId="1" applyFill="1" applyAlignment="1">
      <alignment vertical="top"/>
    </xf>
    <xf numFmtId="0" fontId="18" fillId="4" borderId="28" xfId="1" applyFont="1" applyFill="1" applyBorder="1" applyAlignment="1">
      <alignment vertical="top"/>
    </xf>
    <xf numFmtId="0" fontId="23" fillId="0" borderId="2" xfId="2" applyAlignment="1">
      <alignment vertical="top"/>
    </xf>
    <xf numFmtId="0" fontId="6" fillId="0" borderId="2" xfId="2" applyFont="1" applyAlignment="1">
      <alignment vertical="top"/>
    </xf>
    <xf numFmtId="0" fontId="6" fillId="4" borderId="2" xfId="2" applyFont="1" applyFill="1" applyAlignment="1">
      <alignment vertical="top"/>
    </xf>
    <xf numFmtId="164" fontId="8" fillId="0" borderId="13" xfId="2" applyNumberFormat="1" applyFont="1" applyBorder="1" applyAlignment="1">
      <alignment horizontal="center" vertical="top"/>
    </xf>
    <xf numFmtId="164" fontId="9" fillId="0" borderId="10" xfId="2" applyNumberFormat="1" applyFont="1" applyBorder="1" applyAlignment="1">
      <alignment horizontal="center" vertical="top"/>
    </xf>
    <xf numFmtId="164" fontId="8" fillId="0" borderId="6" xfId="2" applyNumberFormat="1" applyFont="1" applyBorder="1" applyAlignment="1">
      <alignment horizontal="center" vertical="top"/>
    </xf>
    <xf numFmtId="164" fontId="9" fillId="0" borderId="13" xfId="2" applyNumberFormat="1" applyFont="1" applyBorder="1" applyAlignment="1">
      <alignment horizontal="center" vertical="center"/>
    </xf>
    <xf numFmtId="164" fontId="9" fillId="4" borderId="12" xfId="2" applyNumberFormat="1" applyFont="1" applyFill="1" applyBorder="1" applyAlignment="1">
      <alignment horizontal="center" vertical="center"/>
    </xf>
    <xf numFmtId="4" fontId="9" fillId="0" borderId="12" xfId="2" applyNumberFormat="1" applyFont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0" borderId="1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/>
    </xf>
    <xf numFmtId="164" fontId="9" fillId="0" borderId="30" xfId="2" applyNumberFormat="1" applyFont="1" applyBorder="1" applyAlignment="1">
      <alignment horizontal="center" vertical="center"/>
    </xf>
    <xf numFmtId="164" fontId="9" fillId="4" borderId="11" xfId="2" applyNumberFormat="1" applyFont="1" applyFill="1" applyBorder="1" applyAlignment="1">
      <alignment horizontal="center" vertical="center"/>
    </xf>
    <xf numFmtId="4" fontId="9" fillId="0" borderId="11" xfId="2" applyNumberFormat="1" applyFont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0" borderId="11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/>
    </xf>
    <xf numFmtId="164" fontId="9" fillId="0" borderId="10" xfId="2" applyNumberFormat="1" applyFont="1" applyBorder="1" applyAlignment="1">
      <alignment horizontal="center" vertical="center"/>
    </xf>
    <xf numFmtId="164" fontId="9" fillId="4" borderId="7" xfId="2" applyNumberFormat="1" applyFont="1" applyFill="1" applyBorder="1" applyAlignment="1">
      <alignment horizontal="center" vertical="center"/>
    </xf>
    <xf numFmtId="4" fontId="9" fillId="0" borderId="7" xfId="2" applyNumberFormat="1" applyFont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/>
    </xf>
    <xf numFmtId="4" fontId="9" fillId="3" borderId="7" xfId="2" applyNumberFormat="1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left" vertical="center" wrapText="1"/>
    </xf>
    <xf numFmtId="0" fontId="9" fillId="3" borderId="7" xfId="2" applyFont="1" applyFill="1" applyBorder="1" applyAlignment="1">
      <alignment horizontal="left" vertical="center"/>
    </xf>
    <xf numFmtId="49" fontId="9" fillId="3" borderId="7" xfId="2" applyNumberFormat="1" applyFont="1" applyFill="1" applyBorder="1" applyAlignment="1">
      <alignment horizontal="left" vertical="center"/>
    </xf>
    <xf numFmtId="164" fontId="9" fillId="0" borderId="6" xfId="2" applyNumberFormat="1" applyFont="1" applyBorder="1" applyAlignment="1">
      <alignment horizontal="center" vertical="center"/>
    </xf>
    <xf numFmtId="164" fontId="9" fillId="4" borderId="4" xfId="2" applyNumberFormat="1" applyFont="1" applyFill="1" applyBorder="1" applyAlignment="1">
      <alignment horizontal="center" vertical="center"/>
    </xf>
    <xf numFmtId="4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 wrapText="1"/>
    </xf>
    <xf numFmtId="49" fontId="9" fillId="0" borderId="4" xfId="2" applyNumberFormat="1" applyFont="1" applyBorder="1" applyAlignment="1">
      <alignment horizontal="left" vertical="top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17" fillId="0" borderId="2" xfId="2" applyFont="1" applyAlignment="1">
      <alignment vertical="top"/>
    </xf>
    <xf numFmtId="49" fontId="1" fillId="0" borderId="2" xfId="1" applyNumberFormat="1" applyFont="1" applyAlignment="1">
      <alignment horizontal="center" vertical="center"/>
    </xf>
    <xf numFmtId="0" fontId="21" fillId="0" borderId="2" xfId="1" applyAlignment="1">
      <alignment vertical="top"/>
    </xf>
    <xf numFmtId="49" fontId="2" fillId="0" borderId="31" xfId="1" applyNumberFormat="1" applyFont="1" applyBorder="1" applyAlignment="1">
      <alignment horizontal="left" vertical="center"/>
    </xf>
    <xf numFmtId="0" fontId="18" fillId="0" borderId="32" xfId="1" applyFont="1" applyBorder="1" applyAlignment="1">
      <alignment vertical="top"/>
    </xf>
    <xf numFmtId="0" fontId="18" fillId="0" borderId="34" xfId="1" applyFont="1" applyBorder="1" applyAlignment="1">
      <alignment vertical="top"/>
    </xf>
    <xf numFmtId="49" fontId="4" fillId="5" borderId="2" xfId="1" applyNumberFormat="1" applyFont="1" applyFill="1" applyAlignment="1">
      <alignment horizontal="left" vertical="center" wrapText="1"/>
    </xf>
    <xf numFmtId="49" fontId="18" fillId="0" borderId="32" xfId="1" applyNumberFormat="1" applyFont="1" applyBorder="1" applyAlignment="1">
      <alignment horizontal="left" vertical="center"/>
    </xf>
    <xf numFmtId="49" fontId="4" fillId="0" borderId="32" xfId="1" applyNumberFormat="1" applyFont="1" applyBorder="1" applyAlignment="1">
      <alignment horizontal="left" vertical="center"/>
    </xf>
    <xf numFmtId="49" fontId="22" fillId="0" borderId="33" xfId="1" applyNumberFormat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top"/>
    </xf>
    <xf numFmtId="49" fontId="18" fillId="0" borderId="35" xfId="1" applyNumberFormat="1" applyFont="1" applyBorder="1" applyAlignment="1">
      <alignment horizontal="left" vertical="center"/>
    </xf>
    <xf numFmtId="0" fontId="18" fillId="0" borderId="35" xfId="1" applyFont="1" applyBorder="1" applyAlignment="1">
      <alignment vertical="top"/>
    </xf>
    <xf numFmtId="49" fontId="18" fillId="0" borderId="34" xfId="1" applyNumberFormat="1" applyFont="1" applyBorder="1" applyAlignment="1">
      <alignment horizontal="left" vertical="center"/>
    </xf>
    <xf numFmtId="49" fontId="7" fillId="3" borderId="2" xfId="1" applyNumberFormat="1" applyFont="1" applyFill="1" applyAlignment="1">
      <alignment horizontal="left" vertical="center"/>
    </xf>
    <xf numFmtId="49" fontId="18" fillId="0" borderId="2" xfId="1" applyNumberFormat="1" applyFont="1" applyAlignment="1">
      <alignment horizontal="left" vertical="center"/>
    </xf>
    <xf numFmtId="49" fontId="18" fillId="5" borderId="2" xfId="1" applyNumberFormat="1" applyFont="1" applyFill="1" applyAlignment="1">
      <alignment horizontal="left" vertical="center" wrapText="1"/>
    </xf>
    <xf numFmtId="0" fontId="18" fillId="3" borderId="2" xfId="1" applyFont="1" applyFill="1" applyAlignment="1">
      <alignment vertical="top"/>
    </xf>
    <xf numFmtId="49" fontId="8" fillId="6" borderId="2" xfId="1" applyNumberFormat="1" applyFont="1" applyFill="1" applyAlignment="1">
      <alignment horizontal="left" vertical="center"/>
    </xf>
    <xf numFmtId="0" fontId="18" fillId="4" borderId="2" xfId="1" applyFont="1" applyFill="1" applyAlignment="1">
      <alignment vertical="top"/>
    </xf>
    <xf numFmtId="49" fontId="19" fillId="0" borderId="8" xfId="1" applyNumberFormat="1" applyFont="1" applyBorder="1" applyAlignment="1">
      <alignment horizontal="left" vertical="center"/>
    </xf>
    <xf numFmtId="0" fontId="20" fillId="0" borderId="21" xfId="1" applyFont="1" applyBorder="1" applyAlignment="1">
      <alignment vertical="top"/>
    </xf>
    <xf numFmtId="0" fontId="18" fillId="0" borderId="36" xfId="1" applyFont="1" applyBorder="1" applyAlignment="1">
      <alignment vertical="top"/>
    </xf>
    <xf numFmtId="0" fontId="18" fillId="0" borderId="5" xfId="1" applyFont="1" applyBorder="1" applyAlignment="1">
      <alignment vertical="top"/>
    </xf>
    <xf numFmtId="14" fontId="18" fillId="6" borderId="35" xfId="1" applyNumberFormat="1" applyFont="1" applyFill="1" applyBorder="1" applyAlignment="1">
      <alignment horizontal="left"/>
    </xf>
    <xf numFmtId="0" fontId="18" fillId="4" borderId="17" xfId="1" applyFont="1" applyFill="1" applyBorder="1" applyAlignment="1">
      <alignment vertical="top"/>
    </xf>
    <xf numFmtId="49" fontId="12" fillId="0" borderId="2" xfId="1" applyNumberFormat="1" applyFont="1" applyAlignment="1">
      <alignment horizontal="center" vertical="center"/>
    </xf>
    <xf numFmtId="49" fontId="14" fillId="0" borderId="8" xfId="1" applyNumberFormat="1" applyFont="1" applyBorder="1" applyAlignment="1">
      <alignment horizontal="left" vertical="center"/>
    </xf>
    <xf numFmtId="0" fontId="18" fillId="0" borderId="21" xfId="1" applyFont="1" applyBorder="1" applyAlignment="1">
      <alignment vertical="top"/>
    </xf>
    <xf numFmtId="49" fontId="6" fillId="0" borderId="8" xfId="1" applyNumberFormat="1" applyFont="1" applyBorder="1" applyAlignment="1">
      <alignment horizontal="left" vertical="center"/>
    </xf>
    <xf numFmtId="49" fontId="5" fillId="0" borderId="8" xfId="1" applyNumberFormat="1" applyFont="1" applyBorder="1" applyAlignment="1">
      <alignment horizontal="left" vertical="center"/>
    </xf>
    <xf numFmtId="49" fontId="5" fillId="0" borderId="14" xfId="1" applyNumberFormat="1" applyFont="1" applyBorder="1" applyAlignment="1">
      <alignment horizontal="left" vertical="center"/>
    </xf>
    <xf numFmtId="0" fontId="18" fillId="0" borderId="15" xfId="1" applyFont="1" applyBorder="1" applyAlignment="1">
      <alignment vertical="top"/>
    </xf>
    <xf numFmtId="49" fontId="6" fillId="0" borderId="14" xfId="1" applyNumberFormat="1" applyFont="1" applyBorder="1" applyAlignment="1">
      <alignment horizontal="left" vertical="center"/>
    </xf>
    <xf numFmtId="49" fontId="5" fillId="2" borderId="8" xfId="1" applyNumberFormat="1" applyFont="1" applyFill="1" applyBorder="1" applyAlignment="1">
      <alignment horizontal="left" vertical="center"/>
    </xf>
    <xf numFmtId="0" fontId="18" fillId="0" borderId="20" xfId="1" applyFont="1" applyBorder="1" applyAlignment="1">
      <alignment vertical="top"/>
    </xf>
    <xf numFmtId="49" fontId="5" fillId="7" borderId="8" xfId="1" applyNumberFormat="1" applyFont="1" applyFill="1" applyBorder="1" applyAlignment="1">
      <alignment horizontal="left" vertical="center"/>
    </xf>
    <xf numFmtId="0" fontId="18" fillId="8" borderId="20" xfId="1" applyFont="1" applyFill="1" applyBorder="1" applyAlignment="1">
      <alignment vertical="top"/>
    </xf>
    <xf numFmtId="49" fontId="6" fillId="0" borderId="24" xfId="1" applyNumberFormat="1" applyFont="1" applyBorder="1" applyAlignment="1">
      <alignment horizontal="left" vertical="center"/>
    </xf>
    <xf numFmtId="0" fontId="18" fillId="0" borderId="25" xfId="1" applyFont="1" applyBorder="1" applyAlignment="1">
      <alignment vertical="top"/>
    </xf>
    <xf numFmtId="0" fontId="18" fillId="0" borderId="26" xfId="1" applyFont="1" applyBorder="1" applyAlignment="1">
      <alignment vertical="top"/>
    </xf>
    <xf numFmtId="49" fontId="15" fillId="0" borderId="24" xfId="1" applyNumberFormat="1" applyFont="1" applyBorder="1" applyAlignment="1">
      <alignment horizontal="left" vertical="center"/>
    </xf>
    <xf numFmtId="49" fontId="6" fillId="4" borderId="24" xfId="1" applyNumberFormat="1" applyFont="1" applyFill="1" applyBorder="1" applyAlignment="1">
      <alignment horizontal="left" vertical="center"/>
    </xf>
    <xf numFmtId="0" fontId="18" fillId="4" borderId="25" xfId="1" applyFont="1" applyFill="1" applyBorder="1" applyAlignment="1">
      <alignment vertical="top"/>
    </xf>
    <xf numFmtId="0" fontId="18" fillId="4" borderId="26" xfId="1" applyFont="1" applyFill="1" applyBorder="1" applyAlignment="1">
      <alignment vertical="top"/>
    </xf>
    <xf numFmtId="49" fontId="6" fillId="0" borderId="27" xfId="1" applyNumberFormat="1" applyFont="1" applyBorder="1" applyAlignment="1">
      <alignment horizontal="left" vertical="center"/>
    </xf>
    <xf numFmtId="0" fontId="18" fillId="0" borderId="28" xfId="1" applyFont="1" applyBorder="1" applyAlignment="1">
      <alignment vertical="top"/>
    </xf>
    <xf numFmtId="49" fontId="16" fillId="0" borderId="38" xfId="1" applyNumberFormat="1" applyFont="1" applyBorder="1" applyAlignment="1">
      <alignment horizontal="left" vertical="center"/>
    </xf>
    <xf numFmtId="0" fontId="16" fillId="0" borderId="2" xfId="1" applyFont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49" fontId="16" fillId="4" borderId="38" xfId="1" applyNumberFormat="1" applyFont="1" applyFill="1" applyBorder="1" applyAlignment="1">
      <alignment horizontal="left" vertical="center"/>
    </xf>
    <xf numFmtId="0" fontId="16" fillId="4" borderId="2" xfId="1" applyFont="1" applyFill="1" applyAlignment="1">
      <alignment horizontal="left" vertical="center"/>
    </xf>
    <xf numFmtId="0" fontId="16" fillId="4" borderId="29" xfId="1" applyFont="1" applyFill="1" applyBorder="1" applyAlignment="1">
      <alignment horizontal="left" vertical="center"/>
    </xf>
    <xf numFmtId="49" fontId="15" fillId="0" borderId="40" xfId="1" applyNumberFormat="1" applyFont="1" applyBorder="1" applyAlignment="1">
      <alignment horizontal="left" vertical="center"/>
    </xf>
    <xf numFmtId="0" fontId="18" fillId="0" borderId="41" xfId="1" applyFont="1" applyBorder="1" applyAlignment="1">
      <alignment vertical="top"/>
    </xf>
    <xf numFmtId="0" fontId="18" fillId="0" borderId="42" xfId="1" applyFont="1" applyBorder="1" applyAlignment="1">
      <alignment vertical="top"/>
    </xf>
    <xf numFmtId="49" fontId="15" fillId="4" borderId="40" xfId="1" applyNumberFormat="1" applyFont="1" applyFill="1" applyBorder="1" applyAlignment="1">
      <alignment horizontal="left" vertical="center"/>
    </xf>
    <xf numFmtId="0" fontId="18" fillId="4" borderId="41" xfId="1" applyFont="1" applyFill="1" applyBorder="1" applyAlignment="1">
      <alignment vertical="top"/>
    </xf>
    <xf numFmtId="0" fontId="18" fillId="4" borderId="42" xfId="1" applyFont="1" applyFill="1" applyBorder="1" applyAlignment="1">
      <alignment vertical="top"/>
    </xf>
    <xf numFmtId="0" fontId="0" fillId="0" borderId="0" xfId="0" applyAlignment="1">
      <alignment vertical="top"/>
    </xf>
    <xf numFmtId="0" fontId="8" fillId="0" borderId="16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8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23" fillId="0" borderId="2" xfId="2" applyAlignment="1">
      <alignment vertical="top"/>
    </xf>
    <xf numFmtId="0" fontId="8" fillId="0" borderId="16" xfId="2" applyFont="1" applyBorder="1" applyAlignment="1">
      <alignment horizontal="left" vertical="top"/>
    </xf>
    <xf numFmtId="0" fontId="3" fillId="0" borderId="5" xfId="2" applyFont="1" applyBorder="1" applyAlignment="1">
      <alignment vertical="top"/>
    </xf>
    <xf numFmtId="0" fontId="3" fillId="0" borderId="17" xfId="2" applyFont="1" applyBorder="1" applyAlignment="1">
      <alignment vertical="top"/>
    </xf>
    <xf numFmtId="0" fontId="8" fillId="0" borderId="18" xfId="2" applyFont="1" applyBorder="1" applyAlignment="1">
      <alignment horizontal="left" vertical="top"/>
    </xf>
    <xf numFmtId="0" fontId="3" fillId="0" borderId="20" xfId="2" applyFont="1" applyBorder="1" applyAlignment="1">
      <alignment vertical="top"/>
    </xf>
    <xf numFmtId="0" fontId="3" fillId="0" borderId="21" xfId="2" applyFont="1" applyBorder="1" applyAlignment="1">
      <alignment vertical="top"/>
    </xf>
    <xf numFmtId="0" fontId="8" fillId="0" borderId="22" xfId="2" applyFont="1" applyBorder="1" applyAlignment="1">
      <alignment horizontal="left" vertical="top"/>
    </xf>
    <xf numFmtId="0" fontId="3" fillId="0" borderId="23" xfId="2" applyFont="1" applyBorder="1" applyAlignment="1">
      <alignment vertical="top"/>
    </xf>
    <xf numFmtId="0" fontId="3" fillId="0" borderId="15" xfId="2" applyFont="1" applyBorder="1" applyAlignment="1">
      <alignment vertical="top"/>
    </xf>
    <xf numFmtId="0" fontId="6" fillId="0" borderId="2" xfId="2" applyFont="1" applyAlignment="1">
      <alignment vertical="top"/>
    </xf>
  </cellXfs>
  <cellStyles count="3">
    <cellStyle name="Normální" xfId="0" builtinId="0"/>
    <cellStyle name="Normální 2" xfId="1" xr:uid="{BE2943F1-34E1-4622-9BD4-C9FEE9E393C9}"/>
    <cellStyle name="Normální 3" xfId="2" xr:uid="{33CE2FB0-0975-48F7-9DBC-B664BB4FB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23/09/relationships/Python" Target="python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871202</xdr:colOff>
      <xdr:row>29</xdr:row>
      <xdr:rowOff>16822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2B8116-0818-47F1-B232-E2811249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43575"/>
          <a:ext cx="271905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suscz-my.sharepoint.com/personal/josef_raboch_ksus_cz/Documents/Documents/TSU/OPRAVY%202024/&#352;KODY%20PO%20ZIM&#282;%202024/MOJE%20STAVBY/III-2365%20Hudlice-Zaho&#345;any/III-2365%20Hudlice%20-%20Zaho&#345;any%20REF%20rozpo&#269;et.xlsx" TargetMode="External"/><Relationship Id="rId1" Type="http://schemas.openxmlformats.org/officeDocument/2006/relationships/externalLinkPath" Target="/personal/josef_raboch_ksus_cz/Documents/Documents/TSU/OPRAVY%202024/&#352;KODY%20PO%20ZIM&#282;%202024/MOJE%20STAVBY/III-2365%20Hudlice-Zaho&#345;any/III-2365%20Hudlice%20-%20Zaho&#345;any%20REF%20rozpo&#269;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suscz-my.sharepoint.com/personal/josef_raboch_ksus_cz/Documents/Documents/TSU/OPRAVY%202024/III-241%20Horom&#283;&#345;ice/rozpo&#269;et/II-241%20Horom&#283;&#345;ice%20REF%20rozpo&#269;et-Rev2.xls" TargetMode="External"/><Relationship Id="rId1" Type="http://schemas.openxmlformats.org/officeDocument/2006/relationships/externalLinkPath" Target="/personal/josef_raboch_ksus_cz/Documents/Documents/TSU/OPRAVY%202024/III-241%20Horom&#283;&#345;ice/rozpo&#269;et/II-241%20Horom&#283;&#345;ice%20REF%20rozpo&#269;et-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1. úsek "/>
      <sheetName val="2. úsek"/>
      <sheetName val="propustek"/>
    </sheetNames>
    <sheetDataSet>
      <sheetData sheetId="0"/>
      <sheetData sheetId="1">
        <row r="15">
          <cell r="B15">
            <v>123738</v>
          </cell>
          <cell r="D15" t="str">
            <v>m3</v>
          </cell>
        </row>
        <row r="18">
          <cell r="B18">
            <v>56313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rozpočtu"/>
      <sheetName val="rozpočet"/>
    </sheetNames>
    <sheetDataSet>
      <sheetData sheetId="0"/>
      <sheetData sheetId="1">
        <row r="29">
          <cell r="A29">
            <v>113762</v>
          </cell>
          <cell r="C29" t="str">
            <v>M</v>
          </cell>
        </row>
        <row r="30">
          <cell r="C30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7308-4689-4520-987D-2EB61FAF9A44}">
  <sheetPr>
    <pageSetUpPr fitToPage="1"/>
  </sheetPr>
  <dimension ref="A1:I30"/>
  <sheetViews>
    <sheetView workbookViewId="0">
      <selection activeCell="C2" sqref="C2:D3"/>
    </sheetView>
  </sheetViews>
  <sheetFormatPr defaultColWidth="16.83203125" defaultRowHeight="15" customHeight="1" x14ac:dyDescent="0.25"/>
  <cols>
    <col min="1" max="1" width="14" style="39" customWidth="1"/>
    <col min="2" max="2" width="18.33203125" style="39" customWidth="1"/>
    <col min="3" max="3" width="23.1640625" style="39" customWidth="1"/>
    <col min="4" max="4" width="14" style="39" customWidth="1"/>
    <col min="5" max="5" width="20.6640625" style="39" customWidth="1"/>
    <col min="6" max="6" width="23.6640625" style="39" customWidth="1"/>
    <col min="7" max="7" width="24.1640625" style="39" customWidth="1"/>
    <col min="8" max="8" width="18" style="39" customWidth="1"/>
    <col min="9" max="9" width="30.33203125" style="39" customWidth="1"/>
    <col min="10" max="10" width="43.1640625" style="39" customWidth="1"/>
    <col min="11" max="26" width="15.6640625" style="39" customWidth="1"/>
    <col min="27" max="16384" width="16.83203125" style="39"/>
  </cols>
  <sheetData>
    <row r="1" spans="1:9" ht="22.5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9" ht="12.75" x14ac:dyDescent="0.25">
      <c r="A2" s="101" t="s">
        <v>1</v>
      </c>
      <c r="B2" s="102"/>
      <c r="C2" s="104" t="s">
        <v>131</v>
      </c>
      <c r="D2" s="104"/>
      <c r="E2" s="105" t="s">
        <v>2</v>
      </c>
      <c r="F2" s="106" t="s">
        <v>3</v>
      </c>
      <c r="G2" s="102"/>
      <c r="H2" s="105" t="s">
        <v>4</v>
      </c>
      <c r="I2" s="107" t="s">
        <v>66</v>
      </c>
    </row>
    <row r="3" spans="1:9" ht="33" customHeight="1" x14ac:dyDescent="0.25">
      <c r="A3" s="103"/>
      <c r="B3" s="100"/>
      <c r="C3" s="104"/>
      <c r="D3" s="104"/>
      <c r="E3" s="100"/>
      <c r="F3" s="100"/>
      <c r="G3" s="100"/>
      <c r="H3" s="100"/>
      <c r="I3" s="108"/>
    </row>
    <row r="4" spans="1:9" ht="13.5" customHeight="1" x14ac:dyDescent="0.25">
      <c r="A4" s="111" t="s">
        <v>5</v>
      </c>
      <c r="B4" s="100"/>
      <c r="C4" s="112" t="s">
        <v>106</v>
      </c>
      <c r="D4" s="112"/>
      <c r="E4" s="113" t="s">
        <v>6</v>
      </c>
      <c r="F4" s="113"/>
      <c r="G4" s="100"/>
      <c r="H4" s="113" t="s">
        <v>4</v>
      </c>
      <c r="I4" s="109" t="s">
        <v>7</v>
      </c>
    </row>
    <row r="5" spans="1:9" ht="12.75" x14ac:dyDescent="0.25">
      <c r="A5" s="103"/>
      <c r="B5" s="100"/>
      <c r="C5" s="112"/>
      <c r="D5" s="112"/>
      <c r="E5" s="100"/>
      <c r="F5" s="100"/>
      <c r="G5" s="100"/>
      <c r="H5" s="100"/>
      <c r="I5" s="110"/>
    </row>
    <row r="6" spans="1:9" ht="13.5" customHeight="1" x14ac:dyDescent="0.25">
      <c r="A6" s="111" t="s">
        <v>11</v>
      </c>
      <c r="B6" s="100"/>
      <c r="C6" s="114" t="s">
        <v>107</v>
      </c>
      <c r="D6" s="115"/>
      <c r="E6" s="113" t="s">
        <v>16</v>
      </c>
      <c r="F6" s="116"/>
      <c r="G6" s="117"/>
      <c r="H6" s="113" t="s">
        <v>4</v>
      </c>
      <c r="I6" s="109"/>
    </row>
    <row r="7" spans="1:9" ht="19.5" customHeight="1" x14ac:dyDescent="0.25">
      <c r="A7" s="103"/>
      <c r="B7" s="100"/>
      <c r="C7" s="115"/>
      <c r="D7" s="115"/>
      <c r="E7" s="100"/>
      <c r="F7" s="117"/>
      <c r="G7" s="117"/>
      <c r="H7" s="100"/>
      <c r="I7" s="110"/>
    </row>
    <row r="8" spans="1:9" ht="18" customHeight="1" x14ac:dyDescent="0.25">
      <c r="A8" s="111" t="s">
        <v>18</v>
      </c>
      <c r="B8" s="100"/>
      <c r="C8" s="113" t="s">
        <v>105</v>
      </c>
      <c r="D8" s="100"/>
      <c r="E8" s="113" t="s">
        <v>19</v>
      </c>
      <c r="F8" s="113"/>
      <c r="G8" s="100"/>
      <c r="H8" s="113" t="s">
        <v>20</v>
      </c>
      <c r="I8" s="40"/>
    </row>
    <row r="9" spans="1:9" ht="18" customHeight="1" x14ac:dyDescent="0.25">
      <c r="A9" s="103"/>
      <c r="B9" s="100"/>
      <c r="C9" s="100"/>
      <c r="D9" s="100"/>
      <c r="E9" s="100"/>
      <c r="F9" s="100"/>
      <c r="G9" s="100"/>
      <c r="H9" s="100"/>
      <c r="I9" s="41"/>
    </row>
    <row r="10" spans="1:9" ht="18" customHeight="1" x14ac:dyDescent="0.25">
      <c r="A10" s="111" t="s">
        <v>21</v>
      </c>
      <c r="B10" s="100"/>
      <c r="C10" s="113" t="s">
        <v>7</v>
      </c>
      <c r="D10" s="100"/>
      <c r="E10" s="113" t="s">
        <v>22</v>
      </c>
      <c r="F10" s="113"/>
      <c r="G10" s="100"/>
      <c r="H10" s="113" t="s">
        <v>23</v>
      </c>
      <c r="I10" s="122" t="s">
        <v>7</v>
      </c>
    </row>
    <row r="11" spans="1:9" ht="18" customHeight="1" x14ac:dyDescent="0.25">
      <c r="A11" s="120"/>
      <c r="B11" s="121"/>
      <c r="C11" s="121"/>
      <c r="D11" s="121"/>
      <c r="E11" s="121"/>
      <c r="F11" s="121"/>
      <c r="G11" s="121"/>
      <c r="H11" s="121"/>
      <c r="I11" s="123"/>
    </row>
    <row r="12" spans="1:9" ht="18" customHeight="1" x14ac:dyDescent="0.25">
      <c r="A12" s="124" t="s">
        <v>24</v>
      </c>
      <c r="B12" s="100"/>
      <c r="C12" s="100"/>
      <c r="D12" s="100"/>
      <c r="E12" s="100"/>
      <c r="F12" s="100"/>
      <c r="G12" s="100"/>
      <c r="H12" s="100"/>
      <c r="I12" s="100"/>
    </row>
    <row r="13" spans="1:9" ht="18" customHeight="1" x14ac:dyDescent="0.25">
      <c r="A13" s="42" t="s">
        <v>25</v>
      </c>
      <c r="B13" s="125" t="s">
        <v>26</v>
      </c>
      <c r="C13" s="126"/>
      <c r="D13" s="42" t="s">
        <v>28</v>
      </c>
      <c r="E13" s="125" t="s">
        <v>29</v>
      </c>
      <c r="F13" s="126"/>
      <c r="G13" s="42" t="s">
        <v>30</v>
      </c>
      <c r="H13" s="125" t="s">
        <v>31</v>
      </c>
      <c r="I13" s="126"/>
    </row>
    <row r="14" spans="1:9" ht="29.25" customHeight="1" x14ac:dyDescent="0.25">
      <c r="A14" s="43" t="s">
        <v>32</v>
      </c>
      <c r="B14" s="44" t="s">
        <v>33</v>
      </c>
      <c r="C14" s="45">
        <f>'1.etapa'!F39+'2.etapa'!F36</f>
        <v>400000</v>
      </c>
      <c r="D14" s="118" t="s">
        <v>36</v>
      </c>
      <c r="E14" s="119"/>
      <c r="F14" s="45">
        <v>0</v>
      </c>
      <c r="G14" s="118" t="s">
        <v>38</v>
      </c>
      <c r="H14" s="119"/>
      <c r="I14" s="45"/>
    </row>
    <row r="15" spans="1:9" ht="29.25" customHeight="1" x14ac:dyDescent="0.25">
      <c r="A15" s="46" t="s">
        <v>7</v>
      </c>
      <c r="B15" s="44" t="s">
        <v>40</v>
      </c>
      <c r="C15" s="45">
        <v>0</v>
      </c>
      <c r="D15" s="118" t="s">
        <v>41</v>
      </c>
      <c r="E15" s="119"/>
      <c r="F15" s="45">
        <v>0</v>
      </c>
      <c r="G15" s="118" t="s">
        <v>42</v>
      </c>
      <c r="H15" s="119"/>
      <c r="I15" s="45"/>
    </row>
    <row r="16" spans="1:9" ht="18" customHeight="1" x14ac:dyDescent="0.25">
      <c r="A16" s="43" t="s">
        <v>43</v>
      </c>
      <c r="B16" s="44" t="s">
        <v>33</v>
      </c>
      <c r="C16" s="45">
        <v>0</v>
      </c>
      <c r="D16" s="118" t="s">
        <v>44</v>
      </c>
      <c r="E16" s="119"/>
      <c r="F16" s="45">
        <v>0</v>
      </c>
      <c r="G16" s="118" t="s">
        <v>45</v>
      </c>
      <c r="H16" s="119"/>
      <c r="I16" s="45"/>
    </row>
    <row r="17" spans="1:9" ht="16.5" customHeight="1" x14ac:dyDescent="0.25">
      <c r="A17" s="46" t="s">
        <v>7</v>
      </c>
      <c r="B17" s="44" t="s">
        <v>40</v>
      </c>
      <c r="C17" s="45">
        <v>0</v>
      </c>
      <c r="D17" s="127" t="s">
        <v>7</v>
      </c>
      <c r="E17" s="126"/>
      <c r="F17" s="47" t="s">
        <v>7</v>
      </c>
      <c r="G17" s="118" t="s">
        <v>46</v>
      </c>
      <c r="H17" s="119"/>
      <c r="I17" s="45"/>
    </row>
    <row r="18" spans="1:9" ht="16.5" customHeight="1" x14ac:dyDescent="0.25">
      <c r="A18" s="43" t="s">
        <v>47</v>
      </c>
      <c r="B18" s="44" t="s">
        <v>33</v>
      </c>
      <c r="C18" s="45">
        <v>0</v>
      </c>
      <c r="D18" s="127" t="s">
        <v>7</v>
      </c>
      <c r="E18" s="126"/>
      <c r="F18" s="47" t="s">
        <v>7</v>
      </c>
      <c r="G18" s="118" t="s">
        <v>48</v>
      </c>
      <c r="H18" s="119"/>
      <c r="I18" s="45"/>
    </row>
    <row r="19" spans="1:9" ht="16.5" customHeight="1" x14ac:dyDescent="0.25">
      <c r="A19" s="46" t="s">
        <v>7</v>
      </c>
      <c r="B19" s="44" t="s">
        <v>40</v>
      </c>
      <c r="C19" s="45">
        <v>0</v>
      </c>
      <c r="D19" s="127" t="s">
        <v>7</v>
      </c>
      <c r="E19" s="126"/>
      <c r="F19" s="47" t="s">
        <v>7</v>
      </c>
      <c r="G19" s="118" t="s">
        <v>49</v>
      </c>
      <c r="H19" s="119"/>
      <c r="I19" s="45"/>
    </row>
    <row r="20" spans="1:9" ht="13.5" customHeight="1" x14ac:dyDescent="0.25">
      <c r="A20" s="128" t="s">
        <v>50</v>
      </c>
      <c r="B20" s="126"/>
      <c r="C20" s="45">
        <v>0</v>
      </c>
      <c r="D20" s="127" t="s">
        <v>7</v>
      </c>
      <c r="E20" s="126"/>
      <c r="F20" s="47" t="s">
        <v>7</v>
      </c>
      <c r="G20" s="127" t="s">
        <v>7</v>
      </c>
      <c r="H20" s="126"/>
      <c r="I20" s="47" t="s">
        <v>7</v>
      </c>
    </row>
    <row r="21" spans="1:9" ht="13.5" customHeight="1" thickBot="1" x14ac:dyDescent="0.3">
      <c r="A21" s="129" t="s">
        <v>51</v>
      </c>
      <c r="B21" s="130"/>
      <c r="C21" s="48">
        <v>0</v>
      </c>
      <c r="D21" s="131" t="s">
        <v>7</v>
      </c>
      <c r="E21" s="130"/>
      <c r="F21" s="49" t="s">
        <v>7</v>
      </c>
      <c r="G21" s="131" t="s">
        <v>7</v>
      </c>
      <c r="H21" s="130"/>
      <c r="I21" s="49" t="s">
        <v>7</v>
      </c>
    </row>
    <row r="22" spans="1:9" ht="20.25" customHeight="1" x14ac:dyDescent="0.2">
      <c r="A22" s="128" t="s">
        <v>53</v>
      </c>
      <c r="B22" s="126"/>
      <c r="C22" s="45">
        <f>SUM(C14:C21)</f>
        <v>400000</v>
      </c>
      <c r="D22" s="128" t="s">
        <v>55</v>
      </c>
      <c r="E22" s="126"/>
      <c r="F22" s="45">
        <v>0</v>
      </c>
      <c r="G22" s="128" t="s">
        <v>56</v>
      </c>
      <c r="H22" s="126"/>
      <c r="I22" s="50">
        <f>SUM(I14:I19)</f>
        <v>0</v>
      </c>
    </row>
    <row r="23" spans="1:9" ht="1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</row>
    <row r="24" spans="1:9" ht="15" customHeight="1" x14ac:dyDescent="0.25">
      <c r="A24" s="132" t="s">
        <v>57</v>
      </c>
      <c r="B24" s="133"/>
      <c r="C24" s="52">
        <v>0</v>
      </c>
      <c r="D24" s="132" t="s">
        <v>59</v>
      </c>
      <c r="E24" s="133"/>
      <c r="F24" s="52">
        <v>0</v>
      </c>
      <c r="G24" s="132" t="s">
        <v>60</v>
      </c>
      <c r="H24" s="133"/>
      <c r="I24" s="52">
        <f>C25</f>
        <v>400000</v>
      </c>
    </row>
    <row r="25" spans="1:9" ht="13.5" customHeight="1" thickBot="1" x14ac:dyDescent="0.3">
      <c r="A25" s="132" t="s">
        <v>61</v>
      </c>
      <c r="B25" s="133"/>
      <c r="C25" s="52">
        <f>C22+I22</f>
        <v>400000</v>
      </c>
      <c r="D25" s="132" t="s">
        <v>54</v>
      </c>
      <c r="E25" s="133"/>
      <c r="F25" s="52">
        <f>ROUND(C25*(21/100),2)</f>
        <v>84000</v>
      </c>
      <c r="G25" s="134" t="s">
        <v>62</v>
      </c>
      <c r="H25" s="135"/>
      <c r="I25" s="53">
        <f>SUM(C25:F25)</f>
        <v>484000</v>
      </c>
    </row>
    <row r="26" spans="1:9" ht="13.5" customHeight="1" x14ac:dyDescent="0.25">
      <c r="A26" s="136" t="s">
        <v>7</v>
      </c>
      <c r="B26" s="137"/>
      <c r="C26" s="138"/>
      <c r="D26" s="139" t="s">
        <v>63</v>
      </c>
      <c r="E26" s="137"/>
      <c r="F26" s="138"/>
      <c r="G26" s="140" t="s">
        <v>64</v>
      </c>
      <c r="H26" s="141"/>
      <c r="I26" s="142"/>
    </row>
    <row r="27" spans="1:9" ht="13.5" customHeight="1" x14ac:dyDescent="0.25">
      <c r="A27" s="143"/>
      <c r="B27" s="100"/>
      <c r="C27" s="144"/>
      <c r="D27" s="145" t="s">
        <v>7</v>
      </c>
      <c r="E27" s="146"/>
      <c r="F27" s="147"/>
      <c r="G27" s="148" t="s">
        <v>7</v>
      </c>
      <c r="H27" s="149"/>
      <c r="I27" s="150"/>
    </row>
    <row r="28" spans="1:9" ht="12" customHeight="1" x14ac:dyDescent="0.25">
      <c r="A28" s="143"/>
      <c r="B28" s="100"/>
      <c r="C28" s="144"/>
      <c r="D28" s="145" t="s">
        <v>7</v>
      </c>
      <c r="E28" s="146"/>
      <c r="F28" s="147"/>
      <c r="G28" s="148" t="s">
        <v>7</v>
      </c>
      <c r="H28" s="149"/>
      <c r="I28" s="150"/>
    </row>
    <row r="29" spans="1:9" ht="12" customHeight="1" x14ac:dyDescent="0.25">
      <c r="A29" s="54"/>
      <c r="C29" s="55"/>
      <c r="D29" s="57"/>
      <c r="E29" s="56"/>
      <c r="F29" s="56"/>
      <c r="G29" s="58"/>
      <c r="H29" s="59"/>
      <c r="I29" s="60"/>
    </row>
    <row r="30" spans="1:9" ht="12.75" customHeight="1" thickBot="1" x14ac:dyDescent="0.3">
      <c r="A30" s="151" t="s">
        <v>7</v>
      </c>
      <c r="B30" s="152"/>
      <c r="C30" s="153"/>
      <c r="D30" s="151" t="s">
        <v>65</v>
      </c>
      <c r="E30" s="152"/>
      <c r="F30" s="153"/>
      <c r="G30" s="154" t="s">
        <v>65</v>
      </c>
      <c r="H30" s="155"/>
      <c r="I30" s="156"/>
    </row>
  </sheetData>
  <mergeCells count="73">
    <mergeCell ref="A28:C28"/>
    <mergeCell ref="D28:F28"/>
    <mergeCell ref="G28:I28"/>
    <mergeCell ref="A30:C30"/>
    <mergeCell ref="D30:F30"/>
    <mergeCell ref="G30:I30"/>
    <mergeCell ref="A26:C26"/>
    <mergeCell ref="D26:F26"/>
    <mergeCell ref="G26:I26"/>
    <mergeCell ref="A27:C27"/>
    <mergeCell ref="D27:F27"/>
    <mergeCell ref="G27:I27"/>
    <mergeCell ref="A24:B24"/>
    <mergeCell ref="D24:E24"/>
    <mergeCell ref="G24:H24"/>
    <mergeCell ref="A25:B25"/>
    <mergeCell ref="D25:E25"/>
    <mergeCell ref="G25:H25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I10:I11"/>
    <mergeCell ref="A12:I12"/>
    <mergeCell ref="B13:C13"/>
    <mergeCell ref="E13:F13"/>
    <mergeCell ref="H13:I13"/>
    <mergeCell ref="D14:E14"/>
    <mergeCell ref="G14:H14"/>
    <mergeCell ref="A8:B9"/>
    <mergeCell ref="C8:D9"/>
    <mergeCell ref="E8:E9"/>
    <mergeCell ref="F8:G9"/>
    <mergeCell ref="H8:H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70866141732283472" right="0.70866141732283472" top="0.78740157480314965" bottom="0.78740157480314965" header="0" footer="0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16"/>
  <sheetViews>
    <sheetView topLeftCell="A3" workbookViewId="0">
      <selection activeCell="B9" sqref="B9"/>
    </sheetView>
  </sheetViews>
  <sheetFormatPr defaultColWidth="16.83203125" defaultRowHeight="15" customHeight="1" x14ac:dyDescent="0.25"/>
  <cols>
    <col min="1" max="1" width="22" customWidth="1"/>
    <col min="2" max="2" width="97.6640625" customWidth="1"/>
    <col min="3" max="4" width="18.5" customWidth="1"/>
    <col min="5" max="5" width="24.83203125" customWidth="1"/>
    <col min="6" max="6" width="27.6640625" customWidth="1"/>
    <col min="7" max="25" width="10.1640625" customWidth="1"/>
  </cols>
  <sheetData>
    <row r="1" spans="1:25" x14ac:dyDescent="0.25">
      <c r="A1" s="157"/>
      <c r="B1" s="157"/>
      <c r="C1" s="157"/>
      <c r="D1" s="157"/>
      <c r="E1" s="157"/>
      <c r="F1" s="15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x14ac:dyDescent="0.25">
      <c r="A3" s="38" t="s">
        <v>132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 t="s">
        <v>91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67" t="s">
        <v>8</v>
      </c>
      <c r="B6" s="1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5.5" customHeight="1" x14ac:dyDescent="0.25">
      <c r="A8" s="2" t="s">
        <v>9</v>
      </c>
      <c r="B8" s="3" t="s">
        <v>10</v>
      </c>
      <c r="C8" s="2" t="s">
        <v>12</v>
      </c>
      <c r="D8" s="2" t="s">
        <v>13</v>
      </c>
      <c r="E8" s="2" t="s">
        <v>14</v>
      </c>
      <c r="F8" s="4" t="s">
        <v>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8.25" customHeight="1" x14ac:dyDescent="0.25">
      <c r="A9" s="35" t="s">
        <v>70</v>
      </c>
      <c r="B9" s="14" t="s">
        <v>84</v>
      </c>
      <c r="C9" s="5" t="s">
        <v>27</v>
      </c>
      <c r="D9" s="6">
        <v>1</v>
      </c>
      <c r="E9" s="25">
        <v>0</v>
      </c>
      <c r="F9" s="7">
        <f>D9*E9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61.5" customHeight="1" x14ac:dyDescent="0.25">
      <c r="A10" s="35" t="s">
        <v>82</v>
      </c>
      <c r="B10" s="14" t="s">
        <v>92</v>
      </c>
      <c r="C10" s="5" t="s">
        <v>27</v>
      </c>
      <c r="D10" s="6">
        <v>1</v>
      </c>
      <c r="E10" s="25">
        <v>200000</v>
      </c>
      <c r="F10" s="7">
        <f>D10*E10</f>
        <v>200000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9.5" customHeight="1" x14ac:dyDescent="0.25">
      <c r="A11" s="31">
        <v>113728</v>
      </c>
      <c r="B11" s="15" t="s">
        <v>34</v>
      </c>
      <c r="C11" s="21" t="s">
        <v>35</v>
      </c>
      <c r="D11" s="8">
        <v>5233.04</v>
      </c>
      <c r="E11" s="26">
        <v>0</v>
      </c>
      <c r="F11" s="9">
        <f t="shared" ref="F11:F38" si="0">D11*E11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 x14ac:dyDescent="0.25">
      <c r="A12" s="31">
        <v>919111</v>
      </c>
      <c r="B12" s="15" t="s">
        <v>69</v>
      </c>
      <c r="C12" s="21" t="s">
        <v>67</v>
      </c>
      <c r="D12" s="8">
        <v>506</v>
      </c>
      <c r="E12" s="26">
        <v>0</v>
      </c>
      <c r="F12" s="9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7.25" customHeight="1" x14ac:dyDescent="0.25">
      <c r="A13" s="32">
        <v>93818</v>
      </c>
      <c r="B13" s="22" t="s">
        <v>68</v>
      </c>
      <c r="C13" s="21" t="s">
        <v>39</v>
      </c>
      <c r="D13" s="23">
        <v>50256</v>
      </c>
      <c r="E13" s="26">
        <v>0</v>
      </c>
      <c r="F13" s="9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7.5" customHeight="1" x14ac:dyDescent="0.25">
      <c r="A14" s="32">
        <f>'[1]1. úsek '!B15</f>
        <v>123738</v>
      </c>
      <c r="B14" s="22" t="s">
        <v>90</v>
      </c>
      <c r="C14" s="21" t="str">
        <f>'[1]1. úsek '!D15</f>
        <v>m3</v>
      </c>
      <c r="D14" s="23">
        <v>272</v>
      </c>
      <c r="E14" s="26">
        <v>0</v>
      </c>
      <c r="F14" s="9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7.25" customHeight="1" x14ac:dyDescent="0.25">
      <c r="A15" s="32" t="s">
        <v>86</v>
      </c>
      <c r="B15" s="22" t="s">
        <v>87</v>
      </c>
      <c r="C15" s="21" t="s">
        <v>39</v>
      </c>
      <c r="D15" s="23">
        <v>1600</v>
      </c>
      <c r="E15" s="26">
        <v>0</v>
      </c>
      <c r="F15" s="9">
        <f t="shared" ref="F15:F17" si="1">SUM(D15*E15)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5" customHeight="1" x14ac:dyDescent="0.25">
      <c r="A16" s="32">
        <f>'[1]1. úsek '!B18</f>
        <v>56313</v>
      </c>
      <c r="B16" s="22" t="s">
        <v>88</v>
      </c>
      <c r="C16" s="21" t="s">
        <v>35</v>
      </c>
      <c r="D16" s="23">
        <v>272</v>
      </c>
      <c r="E16" s="26">
        <v>0</v>
      </c>
      <c r="F16" s="9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5" customHeight="1" x14ac:dyDescent="0.25">
      <c r="A17" s="32">
        <v>572123</v>
      </c>
      <c r="B17" s="22" t="s">
        <v>108</v>
      </c>
      <c r="C17" s="21" t="s">
        <v>39</v>
      </c>
      <c r="D17" s="23">
        <v>4400</v>
      </c>
      <c r="E17" s="26">
        <v>0</v>
      </c>
      <c r="F17" s="9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" customHeight="1" x14ac:dyDescent="0.25">
      <c r="A18" s="32">
        <v>572214</v>
      </c>
      <c r="B18" s="22" t="s">
        <v>71</v>
      </c>
      <c r="C18" s="21" t="s">
        <v>39</v>
      </c>
      <c r="D18" s="23">
        <v>98806</v>
      </c>
      <c r="E18" s="26">
        <v>0</v>
      </c>
      <c r="F18" s="9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.75" customHeight="1" x14ac:dyDescent="0.25">
      <c r="A19" s="36" t="s">
        <v>85</v>
      </c>
      <c r="B19" s="22" t="s">
        <v>89</v>
      </c>
      <c r="C19" s="21" t="s">
        <v>39</v>
      </c>
      <c r="D19" s="23">
        <v>6000</v>
      </c>
      <c r="E19" s="26">
        <v>0</v>
      </c>
      <c r="F19" s="9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5">
      <c r="A20" s="32" t="s">
        <v>125</v>
      </c>
      <c r="B20" s="22" t="s">
        <v>126</v>
      </c>
      <c r="C20" s="21" t="s">
        <v>39</v>
      </c>
      <c r="D20" s="23">
        <v>49040</v>
      </c>
      <c r="E20" s="26">
        <v>0</v>
      </c>
      <c r="F20" s="9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5">
      <c r="A21" s="32" t="s">
        <v>73</v>
      </c>
      <c r="B21" s="22" t="s">
        <v>83</v>
      </c>
      <c r="C21" s="21" t="s">
        <v>39</v>
      </c>
      <c r="D21" s="23">
        <v>49766</v>
      </c>
      <c r="E21" s="26">
        <v>0</v>
      </c>
      <c r="F21" s="9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2.5" customHeight="1" x14ac:dyDescent="0.25">
      <c r="A22" s="31">
        <f>[2]rozpočet!A29</f>
        <v>113762</v>
      </c>
      <c r="B22" s="15" t="s">
        <v>110</v>
      </c>
      <c r="C22" s="21" t="str">
        <f>[2]rozpočet!C29</f>
        <v>M</v>
      </c>
      <c r="D22" s="8">
        <v>506</v>
      </c>
      <c r="E22" s="26">
        <v>0</v>
      </c>
      <c r="F22" s="9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 x14ac:dyDescent="0.25">
      <c r="A23" s="31">
        <v>931322</v>
      </c>
      <c r="B23" s="15" t="s">
        <v>109</v>
      </c>
      <c r="C23" s="21" t="str">
        <f>[2]rozpočet!C30</f>
        <v>M</v>
      </c>
      <c r="D23" s="8">
        <v>506</v>
      </c>
      <c r="E23" s="26">
        <v>0</v>
      </c>
      <c r="F23" s="9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33" t="s">
        <v>79</v>
      </c>
      <c r="B24" s="16" t="s">
        <v>80</v>
      </c>
      <c r="C24" s="29" t="s">
        <v>37</v>
      </c>
      <c r="D24" s="10">
        <v>200</v>
      </c>
      <c r="E24" s="27">
        <v>0</v>
      </c>
      <c r="F24" s="11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33">
        <v>587202</v>
      </c>
      <c r="B25" s="16" t="s">
        <v>93</v>
      </c>
      <c r="C25" s="29" t="s">
        <v>39</v>
      </c>
      <c r="D25" s="10">
        <v>196.8</v>
      </c>
      <c r="E25" s="27">
        <v>0</v>
      </c>
      <c r="F25" s="11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33" t="s">
        <v>101</v>
      </c>
      <c r="B26" s="16" t="s">
        <v>102</v>
      </c>
      <c r="C26" s="29" t="s">
        <v>37</v>
      </c>
      <c r="D26" s="10">
        <v>12</v>
      </c>
      <c r="E26" s="27">
        <v>0</v>
      </c>
      <c r="F26" s="11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33" t="s">
        <v>99</v>
      </c>
      <c r="B27" s="16" t="s">
        <v>100</v>
      </c>
      <c r="C27" s="29" t="s">
        <v>37</v>
      </c>
      <c r="D27" s="10">
        <v>12</v>
      </c>
      <c r="E27" s="27">
        <v>0</v>
      </c>
      <c r="F27" s="11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33">
        <v>89921</v>
      </c>
      <c r="B28" s="16" t="s">
        <v>77</v>
      </c>
      <c r="C28" s="29" t="s">
        <v>76</v>
      </c>
      <c r="D28" s="10">
        <v>51</v>
      </c>
      <c r="E28" s="27">
        <v>0</v>
      </c>
      <c r="F28" s="11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33">
        <v>89923</v>
      </c>
      <c r="B29" s="16" t="s">
        <v>78</v>
      </c>
      <c r="C29" s="29" t="s">
        <v>76</v>
      </c>
      <c r="D29" s="10">
        <v>27</v>
      </c>
      <c r="E29" s="27">
        <v>0</v>
      </c>
      <c r="F29" s="11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8.25" x14ac:dyDescent="0.25">
      <c r="A30" s="33">
        <v>912282</v>
      </c>
      <c r="B30" s="16" t="s">
        <v>94</v>
      </c>
      <c r="C30" s="29" t="s">
        <v>76</v>
      </c>
      <c r="D30" s="10">
        <v>240</v>
      </c>
      <c r="E30" s="27">
        <v>0</v>
      </c>
      <c r="F30" s="11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x14ac:dyDescent="0.25">
      <c r="A31" s="33">
        <v>12922</v>
      </c>
      <c r="B31" s="16" t="s">
        <v>103</v>
      </c>
      <c r="C31" s="29" t="s">
        <v>39</v>
      </c>
      <c r="D31" s="10">
        <v>4465</v>
      </c>
      <c r="E31" s="27">
        <v>0</v>
      </c>
      <c r="F31" s="11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33">
        <v>56962</v>
      </c>
      <c r="B32" s="16" t="s">
        <v>81</v>
      </c>
      <c r="C32" s="29" t="s">
        <v>39</v>
      </c>
      <c r="D32" s="10">
        <v>4465</v>
      </c>
      <c r="E32" s="27">
        <v>0</v>
      </c>
      <c r="F32" s="11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x14ac:dyDescent="0.25">
      <c r="A33" s="33">
        <v>15111</v>
      </c>
      <c r="B33" s="16" t="s">
        <v>104</v>
      </c>
      <c r="C33" s="29" t="s">
        <v>17</v>
      </c>
      <c r="D33" s="10">
        <v>1124.45</v>
      </c>
      <c r="E33" s="27">
        <v>0</v>
      </c>
      <c r="F33" s="11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33">
        <v>915111</v>
      </c>
      <c r="B34" s="16" t="s">
        <v>130</v>
      </c>
      <c r="C34" s="29" t="s">
        <v>39</v>
      </c>
      <c r="D34" s="10">
        <v>2617</v>
      </c>
      <c r="E34" s="27">
        <v>0</v>
      </c>
      <c r="F34" s="11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5.5" x14ac:dyDescent="0.25">
      <c r="A35" s="33" t="s">
        <v>95</v>
      </c>
      <c r="B35" s="16" t="s">
        <v>96</v>
      </c>
      <c r="C35" s="37" t="s">
        <v>37</v>
      </c>
      <c r="D35" s="10">
        <v>18</v>
      </c>
      <c r="E35" s="27">
        <v>0</v>
      </c>
      <c r="F35" s="11">
        <f t="shared" si="0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5.5" x14ac:dyDescent="0.25">
      <c r="A36" s="33" t="s">
        <v>97</v>
      </c>
      <c r="B36" s="16" t="s">
        <v>98</v>
      </c>
      <c r="C36" s="37" t="s">
        <v>37</v>
      </c>
      <c r="D36" s="10">
        <v>18</v>
      </c>
      <c r="E36" s="27">
        <v>0</v>
      </c>
      <c r="F36" s="11">
        <f t="shared" si="0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33" t="s">
        <v>74</v>
      </c>
      <c r="B37" s="16" t="s">
        <v>75</v>
      </c>
      <c r="C37" s="29" t="s">
        <v>76</v>
      </c>
      <c r="D37" s="10">
        <v>14</v>
      </c>
      <c r="E37" s="27">
        <v>0</v>
      </c>
      <c r="F37" s="11">
        <f t="shared" si="0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4.75" customHeight="1" x14ac:dyDescent="0.25">
      <c r="A38" s="34">
        <v>915221</v>
      </c>
      <c r="B38" s="17" t="s">
        <v>129</v>
      </c>
      <c r="C38" s="30" t="s">
        <v>39</v>
      </c>
      <c r="D38" s="12">
        <v>2617</v>
      </c>
      <c r="E38" s="28">
        <v>0</v>
      </c>
      <c r="F38" s="13">
        <f t="shared" si="0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58" t="s">
        <v>52</v>
      </c>
      <c r="C39" s="159"/>
      <c r="D39" s="159"/>
      <c r="E39" s="160"/>
      <c r="F39" s="18">
        <f>SUM(F9:F38)</f>
        <v>200000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61" t="s">
        <v>54</v>
      </c>
      <c r="C40" s="162"/>
      <c r="D40" s="162"/>
      <c r="E40" s="163"/>
      <c r="F40" s="19">
        <f>F39*0.21</f>
        <v>42000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64" t="s">
        <v>58</v>
      </c>
      <c r="C41" s="165"/>
      <c r="D41" s="165"/>
      <c r="E41" s="166"/>
      <c r="F41" s="20">
        <f>F39+F40</f>
        <v>242000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24" t="s">
        <v>72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</sheetData>
  <mergeCells count="5">
    <mergeCell ref="A1:F1"/>
    <mergeCell ref="B39:E39"/>
    <mergeCell ref="B40:E40"/>
    <mergeCell ref="B41:E41"/>
    <mergeCell ref="A6:B6"/>
  </mergeCells>
  <pageMargins left="0.70866141732283472" right="0.70866141732283472" top="0.78740157480314965" bottom="0.78740157480314965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6734-3655-494F-9064-EF47902088A7}">
  <sheetPr>
    <pageSetUpPr fitToPage="1"/>
  </sheetPr>
  <dimension ref="A1:Y1013"/>
  <sheetViews>
    <sheetView tabSelected="1" workbookViewId="0">
      <selection activeCell="A3" sqref="A3"/>
    </sheetView>
  </sheetViews>
  <sheetFormatPr defaultColWidth="16.83203125" defaultRowHeight="15" customHeight="1" x14ac:dyDescent="0.25"/>
  <cols>
    <col min="1" max="1" width="22" style="61" customWidth="1"/>
    <col min="2" max="2" width="97.6640625" style="61" customWidth="1"/>
    <col min="3" max="4" width="18.5" style="61" customWidth="1"/>
    <col min="5" max="5" width="24.83203125" style="61" customWidth="1"/>
    <col min="6" max="6" width="27.6640625" style="61" customWidth="1"/>
    <col min="7" max="25" width="10.1640625" style="61" customWidth="1"/>
    <col min="26" max="16384" width="16.83203125" style="61"/>
  </cols>
  <sheetData>
    <row r="1" spans="1:25" x14ac:dyDescent="0.25">
      <c r="A1" s="168"/>
      <c r="B1" s="168"/>
      <c r="C1" s="168"/>
      <c r="D1" s="168"/>
      <c r="E1" s="168"/>
      <c r="F1" s="168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18" x14ac:dyDescent="0.25">
      <c r="A3" s="98" t="s">
        <v>133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5">
      <c r="A4" s="62" t="s">
        <v>124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x14ac:dyDescent="0.25">
      <c r="A6" s="178" t="s">
        <v>8</v>
      </c>
      <c r="B6" s="168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15.75" thickBot="1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5.5" customHeight="1" thickBot="1" x14ac:dyDescent="0.3">
      <c r="A8" s="96" t="s">
        <v>9</v>
      </c>
      <c r="B8" s="97" t="s">
        <v>10</v>
      </c>
      <c r="C8" s="96" t="s">
        <v>12</v>
      </c>
      <c r="D8" s="96" t="s">
        <v>13</v>
      </c>
      <c r="E8" s="96" t="s">
        <v>14</v>
      </c>
      <c r="F8" s="95" t="s">
        <v>15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38.25" customHeight="1" x14ac:dyDescent="0.25">
      <c r="A9" s="94" t="s">
        <v>70</v>
      </c>
      <c r="B9" s="93" t="s">
        <v>84</v>
      </c>
      <c r="C9" s="92" t="s">
        <v>27</v>
      </c>
      <c r="D9" s="91">
        <v>1</v>
      </c>
      <c r="E9" s="90">
        <v>0</v>
      </c>
      <c r="F9" s="89">
        <f t="shared" ref="F9:F14" si="0">D9*E9</f>
        <v>0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ht="61.5" customHeight="1" x14ac:dyDescent="0.25">
      <c r="A10" s="94" t="s">
        <v>82</v>
      </c>
      <c r="B10" s="93" t="s">
        <v>92</v>
      </c>
      <c r="C10" s="92" t="s">
        <v>27</v>
      </c>
      <c r="D10" s="91">
        <v>1</v>
      </c>
      <c r="E10" s="90">
        <v>200000</v>
      </c>
      <c r="F10" s="89">
        <f t="shared" si="0"/>
        <v>200000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5" ht="29.25" customHeight="1" x14ac:dyDescent="0.25">
      <c r="A11" s="84">
        <v>113728</v>
      </c>
      <c r="B11" s="83" t="s">
        <v>123</v>
      </c>
      <c r="C11" s="82" t="s">
        <v>35</v>
      </c>
      <c r="D11" s="81">
        <v>1876.3</v>
      </c>
      <c r="E11" s="80">
        <v>0</v>
      </c>
      <c r="F11" s="79">
        <f t="shared" si="0"/>
        <v>0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16.5" customHeight="1" x14ac:dyDescent="0.25">
      <c r="A12" s="84">
        <v>919111</v>
      </c>
      <c r="B12" s="83" t="s">
        <v>69</v>
      </c>
      <c r="C12" s="82" t="s">
        <v>67</v>
      </c>
      <c r="D12" s="81">
        <v>704</v>
      </c>
      <c r="E12" s="80">
        <v>0</v>
      </c>
      <c r="F12" s="79">
        <f t="shared" si="0"/>
        <v>0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17.25" customHeight="1" x14ac:dyDescent="0.25">
      <c r="A13" s="87">
        <v>93818</v>
      </c>
      <c r="B13" s="86" t="s">
        <v>68</v>
      </c>
      <c r="C13" s="82" t="s">
        <v>39</v>
      </c>
      <c r="D13" s="85">
        <v>18636</v>
      </c>
      <c r="E13" s="80">
        <v>0</v>
      </c>
      <c r="F13" s="79">
        <f t="shared" si="0"/>
        <v>0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ht="37.5" customHeight="1" x14ac:dyDescent="0.25">
      <c r="A14" s="87">
        <f>'[1]1. úsek '!B15</f>
        <v>123738</v>
      </c>
      <c r="B14" s="86" t="s">
        <v>122</v>
      </c>
      <c r="C14" s="82" t="str">
        <f>'[1]1. úsek '!D15</f>
        <v>m3</v>
      </c>
      <c r="D14" s="85">
        <v>17</v>
      </c>
      <c r="E14" s="80">
        <v>0</v>
      </c>
      <c r="F14" s="79">
        <f t="shared" si="0"/>
        <v>0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ht="17.25" customHeight="1" x14ac:dyDescent="0.25">
      <c r="A15" s="87" t="s">
        <v>86</v>
      </c>
      <c r="B15" s="86" t="s">
        <v>87</v>
      </c>
      <c r="C15" s="82" t="s">
        <v>39</v>
      </c>
      <c r="D15" s="85">
        <v>100</v>
      </c>
      <c r="E15" s="80">
        <v>0</v>
      </c>
      <c r="F15" s="79">
        <f>SUM(D15*E15)</f>
        <v>0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ht="25.5" customHeight="1" x14ac:dyDescent="0.25">
      <c r="A16" s="87">
        <f>'[1]1. úsek '!B18</f>
        <v>56313</v>
      </c>
      <c r="B16" s="86" t="s">
        <v>121</v>
      </c>
      <c r="C16" s="82" t="s">
        <v>35</v>
      </c>
      <c r="D16" s="85">
        <v>17</v>
      </c>
      <c r="E16" s="80">
        <v>0</v>
      </c>
      <c r="F16" s="79">
        <f>SUM(D16*E16)</f>
        <v>0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25.5" customHeight="1" x14ac:dyDescent="0.25">
      <c r="A17" s="87">
        <v>572123</v>
      </c>
      <c r="B17" s="86" t="s">
        <v>120</v>
      </c>
      <c r="C17" s="82" t="s">
        <v>39</v>
      </c>
      <c r="D17" s="85">
        <v>700</v>
      </c>
      <c r="E17" s="80">
        <v>0</v>
      </c>
      <c r="F17" s="79">
        <f>SUM(D17*E17)</f>
        <v>0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18" customHeight="1" x14ac:dyDescent="0.25">
      <c r="A18" s="87">
        <v>572214</v>
      </c>
      <c r="B18" s="86" t="s">
        <v>71</v>
      </c>
      <c r="C18" s="82" t="s">
        <v>39</v>
      </c>
      <c r="D18" s="85">
        <v>37272</v>
      </c>
      <c r="E18" s="80">
        <v>0</v>
      </c>
      <c r="F18" s="79">
        <f t="shared" ref="F18:F35" si="1">D18*E18</f>
        <v>0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30.75" customHeight="1" x14ac:dyDescent="0.25">
      <c r="A19" s="88" t="s">
        <v>85</v>
      </c>
      <c r="B19" s="86" t="s">
        <v>119</v>
      </c>
      <c r="C19" s="82" t="s">
        <v>39</v>
      </c>
      <c r="D19" s="85">
        <v>800</v>
      </c>
      <c r="E19" s="80">
        <v>0</v>
      </c>
      <c r="F19" s="79">
        <f t="shared" si="1"/>
        <v>0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19.5" customHeight="1" x14ac:dyDescent="0.25">
      <c r="A20" s="87" t="s">
        <v>125</v>
      </c>
      <c r="B20" s="86" t="s">
        <v>126</v>
      </c>
      <c r="C20" s="82" t="s">
        <v>39</v>
      </c>
      <c r="D20" s="85">
        <v>18636</v>
      </c>
      <c r="E20" s="80">
        <v>0</v>
      </c>
      <c r="F20" s="79">
        <f t="shared" si="1"/>
        <v>0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19.5" customHeight="1" x14ac:dyDescent="0.25">
      <c r="A21" s="87" t="s">
        <v>73</v>
      </c>
      <c r="B21" s="86" t="s">
        <v>83</v>
      </c>
      <c r="C21" s="82" t="s">
        <v>39</v>
      </c>
      <c r="D21" s="85">
        <v>18636</v>
      </c>
      <c r="E21" s="80">
        <v>0</v>
      </c>
      <c r="F21" s="79">
        <f t="shared" si="1"/>
        <v>0</v>
      </c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25" ht="22.5" customHeight="1" x14ac:dyDescent="0.25">
      <c r="A22" s="84">
        <f>[2]rozpočet!A29</f>
        <v>113762</v>
      </c>
      <c r="B22" s="83" t="s">
        <v>110</v>
      </c>
      <c r="C22" s="82" t="str">
        <f>[2]rozpočet!C29</f>
        <v>M</v>
      </c>
      <c r="D22" s="81">
        <v>704</v>
      </c>
      <c r="E22" s="80">
        <v>0</v>
      </c>
      <c r="F22" s="79">
        <f t="shared" si="1"/>
        <v>0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spans="1:25" ht="21.75" customHeight="1" x14ac:dyDescent="0.25">
      <c r="A23" s="84">
        <v>931322</v>
      </c>
      <c r="B23" s="83" t="s">
        <v>109</v>
      </c>
      <c r="C23" s="82" t="str">
        <f>[2]rozpočet!C30</f>
        <v>M</v>
      </c>
      <c r="D23" s="81">
        <v>704</v>
      </c>
      <c r="E23" s="80">
        <v>0</v>
      </c>
      <c r="F23" s="79">
        <f t="shared" si="1"/>
        <v>0</v>
      </c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25" ht="19.5" customHeight="1" x14ac:dyDescent="0.25">
      <c r="A24" s="78" t="s">
        <v>79</v>
      </c>
      <c r="B24" s="77" t="s">
        <v>118</v>
      </c>
      <c r="C24" s="76" t="s">
        <v>37</v>
      </c>
      <c r="D24" s="75">
        <v>221</v>
      </c>
      <c r="E24" s="74">
        <v>0</v>
      </c>
      <c r="F24" s="73">
        <f t="shared" si="1"/>
        <v>0</v>
      </c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ht="21.75" customHeight="1" x14ac:dyDescent="0.25">
      <c r="A25" s="78" t="s">
        <v>117</v>
      </c>
      <c r="B25" s="77" t="s">
        <v>116</v>
      </c>
      <c r="C25" s="76" t="s">
        <v>39</v>
      </c>
      <c r="D25" s="75">
        <v>442</v>
      </c>
      <c r="E25" s="74">
        <v>0</v>
      </c>
      <c r="F25" s="73">
        <f t="shared" si="1"/>
        <v>0</v>
      </c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spans="1:25" ht="21.75" customHeight="1" x14ac:dyDescent="0.25">
      <c r="A26" s="78">
        <v>572222</v>
      </c>
      <c r="B26" s="77" t="s">
        <v>115</v>
      </c>
      <c r="C26" s="76" t="s">
        <v>39</v>
      </c>
      <c r="D26" s="75">
        <v>442</v>
      </c>
      <c r="E26" s="74">
        <v>0</v>
      </c>
      <c r="F26" s="73">
        <f t="shared" si="1"/>
        <v>0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1:25" ht="23.25" customHeight="1" x14ac:dyDescent="0.25">
      <c r="A27" s="78">
        <v>89921</v>
      </c>
      <c r="B27" s="77" t="s">
        <v>114</v>
      </c>
      <c r="C27" s="76" t="s">
        <v>76</v>
      </c>
      <c r="D27" s="75">
        <v>47</v>
      </c>
      <c r="E27" s="74">
        <v>0</v>
      </c>
      <c r="F27" s="73">
        <f t="shared" si="1"/>
        <v>0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5" ht="25.5" customHeight="1" x14ac:dyDescent="0.25">
      <c r="A28" s="78">
        <v>89923</v>
      </c>
      <c r="B28" s="77" t="s">
        <v>78</v>
      </c>
      <c r="C28" s="76" t="s">
        <v>76</v>
      </c>
      <c r="D28" s="75">
        <v>14</v>
      </c>
      <c r="E28" s="74">
        <v>0</v>
      </c>
      <c r="F28" s="73">
        <f t="shared" si="1"/>
        <v>0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1:25" ht="38.25" x14ac:dyDescent="0.25">
      <c r="A29" s="78">
        <v>912282</v>
      </c>
      <c r="B29" s="77" t="s">
        <v>113</v>
      </c>
      <c r="C29" s="76" t="s">
        <v>76</v>
      </c>
      <c r="D29" s="75">
        <v>23</v>
      </c>
      <c r="E29" s="74">
        <v>0</v>
      </c>
      <c r="F29" s="73">
        <f t="shared" si="1"/>
        <v>0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5" x14ac:dyDescent="0.25">
      <c r="A30" s="78">
        <v>12922</v>
      </c>
      <c r="B30" s="77" t="s">
        <v>112</v>
      </c>
      <c r="C30" s="76" t="s">
        <v>39</v>
      </c>
      <c r="D30" s="75">
        <v>771</v>
      </c>
      <c r="E30" s="74">
        <v>0</v>
      </c>
      <c r="F30" s="73">
        <f t="shared" si="1"/>
        <v>0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5" x14ac:dyDescent="0.25">
      <c r="A31" s="78">
        <v>56962</v>
      </c>
      <c r="B31" s="77" t="s">
        <v>81</v>
      </c>
      <c r="C31" s="76" t="s">
        <v>39</v>
      </c>
      <c r="D31" s="75">
        <v>771</v>
      </c>
      <c r="E31" s="74">
        <v>0</v>
      </c>
      <c r="F31" s="73">
        <f t="shared" si="1"/>
        <v>0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ht="25.5" x14ac:dyDescent="0.25">
      <c r="A32" s="78">
        <v>15111</v>
      </c>
      <c r="B32" s="77" t="s">
        <v>111</v>
      </c>
      <c r="C32" s="76" t="s">
        <v>17</v>
      </c>
      <c r="D32" s="75">
        <v>134.22999999999999</v>
      </c>
      <c r="E32" s="74">
        <v>0</v>
      </c>
      <c r="F32" s="73">
        <f t="shared" si="1"/>
        <v>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1:25" x14ac:dyDescent="0.25">
      <c r="A33" s="78">
        <v>915111</v>
      </c>
      <c r="B33" s="77" t="s">
        <v>128</v>
      </c>
      <c r="C33" s="76" t="s">
        <v>39</v>
      </c>
      <c r="D33" s="75">
        <v>932</v>
      </c>
      <c r="E33" s="74">
        <v>0</v>
      </c>
      <c r="F33" s="73">
        <f t="shared" si="1"/>
        <v>0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1:25" x14ac:dyDescent="0.25">
      <c r="A34" s="78" t="s">
        <v>74</v>
      </c>
      <c r="B34" s="77" t="s">
        <v>75</v>
      </c>
      <c r="C34" s="76" t="s">
        <v>76</v>
      </c>
      <c r="D34" s="75">
        <v>21</v>
      </c>
      <c r="E34" s="74">
        <v>0</v>
      </c>
      <c r="F34" s="73">
        <f t="shared" si="1"/>
        <v>0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1:25" ht="24.75" customHeight="1" thickBot="1" x14ac:dyDescent="0.3">
      <c r="A35" s="72">
        <v>915221</v>
      </c>
      <c r="B35" s="71" t="s">
        <v>127</v>
      </c>
      <c r="C35" s="70" t="s">
        <v>39</v>
      </c>
      <c r="D35" s="69">
        <v>932</v>
      </c>
      <c r="E35" s="68">
        <v>0</v>
      </c>
      <c r="F35" s="67">
        <f t="shared" si="1"/>
        <v>0</v>
      </c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</row>
    <row r="36" spans="1:25" ht="15.75" customHeight="1" x14ac:dyDescent="0.25">
      <c r="A36" s="62"/>
      <c r="B36" s="169" t="s">
        <v>52</v>
      </c>
      <c r="C36" s="170"/>
      <c r="D36" s="170"/>
      <c r="E36" s="171"/>
      <c r="F36" s="66">
        <f>SUM(F9:F35)</f>
        <v>200000</v>
      </c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ht="15.75" customHeight="1" x14ac:dyDescent="0.25">
      <c r="A37" s="62"/>
      <c r="B37" s="172" t="s">
        <v>54</v>
      </c>
      <c r="C37" s="173"/>
      <c r="D37" s="173"/>
      <c r="E37" s="174"/>
      <c r="F37" s="65">
        <f>F36*0.21</f>
        <v>42000</v>
      </c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ht="15.75" customHeight="1" thickBot="1" x14ac:dyDescent="0.3">
      <c r="A38" s="62"/>
      <c r="B38" s="175" t="s">
        <v>58</v>
      </c>
      <c r="C38" s="176"/>
      <c r="D38" s="176"/>
      <c r="E38" s="177"/>
      <c r="F38" s="64">
        <f>F36+F37</f>
        <v>242000</v>
      </c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ht="15.75" customHeigh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spans="1:25" ht="15.75" customHeight="1" x14ac:dyDescent="0.25">
      <c r="A40" s="62"/>
      <c r="B40" s="63" t="s">
        <v>72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1:25" ht="15.75" customHeight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spans="1:25" ht="15.75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ht="15.75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5" ht="15.7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5" ht="15.75" customHeight="1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ht="15.75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ht="15.75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ht="15.75" customHeigh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25" ht="15.75" customHeight="1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</row>
    <row r="50" spans="1:25" ht="15.75" customHeight="1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5" ht="15.75" customHeight="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 ht="15.75" customHeight="1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.75" customHeight="1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ht="15.75" customHeight="1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ht="15.75" customHeight="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ht="15.75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 ht="15.75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 ht="15.75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 ht="15.75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5" ht="15.7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5" ht="15.7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</row>
    <row r="62" spans="1:25" ht="15.7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5" ht="15.7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5" ht="15.75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</row>
    <row r="65" spans="1:25" ht="15.75" customHeight="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1:25" ht="15.75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</row>
    <row r="67" spans="1:25" ht="15.7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</row>
    <row r="68" spans="1:25" ht="15.7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  <row r="69" spans="1:25" ht="15.7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</row>
    <row r="70" spans="1:25" ht="15.7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</row>
    <row r="71" spans="1:25" ht="15.7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5" ht="15.75" customHeight="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ht="15.75" customHeight="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</row>
    <row r="74" spans="1:25" ht="15.75" customHeigh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15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15.7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15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</row>
    <row r="78" spans="1:25" ht="15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15.75" customHeigh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15.75" customHeigh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ht="15.75" customHeight="1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15.75" customHeigh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1:25" ht="15.75" customHeight="1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1:25" ht="15.75" customHeight="1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ht="15.75" customHeight="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.75" customHeight="1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15.75" customHeigh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ht="15.75" customHeight="1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15.75" customHeight="1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ht="15.75" customHeight="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ht="15.75" customHeight="1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ht="15.75" customHeight="1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ht="15.75" customHeight="1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ht="15.75" customHeight="1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ht="15.75" customHeight="1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ht="15.75" customHeight="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ht="15.75" customHeight="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ht="15.75" customHeight="1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ht="15.75" customHeight="1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ht="15.75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ht="15.75" customHeight="1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ht="15.7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ht="15.75" customHeight="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ht="15.75" customHeight="1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ht="15.75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15.75" customHeight="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15.75" customHeight="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15.75" customHeight="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ht="15.75" customHeight="1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ht="15.75" customHeight="1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ht="15.75" customHeight="1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ht="15.75" customHeight="1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ht="15.7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ht="15.75" customHeight="1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ht="15.75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ht="15.75" customHeight="1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ht="15.75" customHeight="1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ht="15.75" customHeight="1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ht="15.75" customHeight="1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.75" customHeight="1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ht="15.75" customHeight="1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ht="15.75" customHeight="1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ht="15.75" customHeight="1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ht="15.75" customHeight="1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ht="15.75" customHeight="1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ht="15.75" customHeight="1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ht="15.75" customHeight="1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 ht="15.75" customHeight="1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 ht="15.75" customHeight="1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 ht="15.75" customHeight="1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 ht="15.75" customHeight="1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 ht="15.75" customHeight="1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 ht="15.75" customHeight="1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 ht="15.75" customHeight="1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 ht="15.75" customHeight="1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ht="15.75" customHeight="1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ht="15.75" customHeight="1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ht="15.75" customHeight="1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 ht="15.75" customHeight="1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 ht="15.75" customHeight="1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 ht="15.75" customHeight="1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 ht="15.75" customHeight="1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 ht="15.75" customHeight="1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 ht="15.75" customHeight="1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 ht="15.7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 ht="15.75" customHeight="1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ht="15.75" customHeight="1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ht="15.75" customHeight="1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ht="15.75" customHeight="1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 ht="15.75" customHeight="1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 ht="15.75" customHeight="1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 ht="15.75" customHeight="1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ht="15.75" customHeight="1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ht="15.75" customHeight="1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ht="15.75" customHeight="1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ht="15.75" customHeight="1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ht="15.75" customHeight="1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ht="15.75" customHeight="1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ht="15.75" customHeight="1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ht="15.75" customHeight="1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ht="15.75" customHeight="1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ht="15.75" customHeight="1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ht="15.75" customHeight="1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ht="15.75" customHeight="1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ht="15.75" customHeight="1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ht="15.75" customHeight="1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ht="15.75" customHeight="1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ht="15.75" customHeight="1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ht="15.75" customHeight="1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ht="15.75" customHeight="1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ht="15.75" customHeight="1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ht="15.75" customHeight="1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ht="15.75" customHeight="1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ht="15.75" customHeight="1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ht="15.75" customHeight="1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ht="15.75" customHeight="1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ht="15.75" customHeight="1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ht="15.75" customHeight="1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ht="15.75" customHeight="1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ht="15.75" customHeight="1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ht="15.75" customHeight="1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ht="15.75" customHeight="1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ht="15.75" customHeight="1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ht="15.75" customHeight="1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ht="15.75" customHeight="1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ht="15.75" customHeight="1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ht="15.75" customHeight="1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ht="15.75" customHeight="1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ht="15.75" customHeight="1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ht="15.75" customHeight="1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ht="15.75" customHeight="1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ht="15.75" customHeight="1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ht="15.75" customHeight="1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ht="15.75" customHeight="1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ht="15.75" customHeight="1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ht="15.75" customHeight="1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ht="15.75" customHeight="1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ht="15.75" customHeight="1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ht="15.75" customHeight="1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ht="15.75" customHeight="1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ht="15.75" customHeight="1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ht="15.75" customHeight="1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ht="15.75" customHeight="1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ht="15.75" customHeight="1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ht="15.75" customHeight="1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15.75" customHeight="1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ht="15.75" customHeight="1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ht="15.75" customHeight="1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ht="15.75" customHeight="1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ht="15.75" customHeight="1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ht="15.75" customHeight="1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ht="15.75" customHeight="1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ht="15.75" customHeight="1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ht="15.75" customHeight="1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ht="15.75" customHeight="1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6" spans="1:25" ht="15.75" customHeight="1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</row>
    <row r="217" spans="1:25" ht="15.75" customHeight="1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</row>
    <row r="218" spans="1:25" ht="15.75" customHeight="1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</row>
    <row r="219" spans="1:25" ht="15.75" customHeight="1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</row>
    <row r="220" spans="1:25" ht="15.75" customHeight="1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</row>
    <row r="221" spans="1:25" ht="15.75" customHeight="1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</row>
    <row r="222" spans="1:25" ht="15.75" customHeight="1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</row>
    <row r="223" spans="1:25" ht="15.75" customHeight="1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</row>
    <row r="224" spans="1:25" ht="15.75" customHeight="1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</row>
    <row r="225" spans="1:25" ht="15.75" customHeight="1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</row>
    <row r="226" spans="1:25" ht="15.75" customHeight="1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</row>
    <row r="227" spans="1:25" ht="15.75" customHeight="1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</row>
    <row r="228" spans="1:25" ht="15.75" customHeight="1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</row>
    <row r="229" spans="1:25" ht="15.75" customHeight="1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</row>
    <row r="230" spans="1:25" ht="15.75" customHeight="1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</row>
    <row r="231" spans="1:25" ht="15.75" customHeight="1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</row>
    <row r="232" spans="1:25" ht="15.75" customHeight="1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</row>
    <row r="233" spans="1:25" ht="15.75" customHeight="1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</row>
    <row r="234" spans="1:25" ht="15.75" customHeight="1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</row>
    <row r="235" spans="1:25" ht="15.75" customHeight="1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</row>
    <row r="236" spans="1:25" ht="15.75" customHeight="1" x14ac:dyDescent="0.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</row>
    <row r="237" spans="1:25" ht="15.75" customHeight="1" x14ac:dyDescent="0.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</row>
    <row r="238" spans="1:25" ht="15.75" customHeight="1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</row>
    <row r="239" spans="1:25" ht="15.75" customHeight="1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</row>
    <row r="240" spans="1:25" ht="15.75" customHeight="1" x14ac:dyDescent="0.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</row>
    <row r="241" spans="1:25" ht="15.75" customHeight="1" x14ac:dyDescent="0.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</row>
    <row r="242" spans="1:25" ht="15.75" customHeight="1" x14ac:dyDescent="0.2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</row>
    <row r="243" spans="1:25" ht="15.75" customHeight="1" x14ac:dyDescent="0.2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</row>
    <row r="244" spans="1:25" ht="15.75" customHeight="1" x14ac:dyDescent="0.2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</row>
    <row r="245" spans="1:25" ht="15.75" customHeight="1" x14ac:dyDescent="0.2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</row>
    <row r="246" spans="1:25" ht="15.75" customHeight="1" x14ac:dyDescent="0.2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</row>
    <row r="247" spans="1:25" ht="15.75" customHeight="1" x14ac:dyDescent="0.2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</row>
    <row r="248" spans="1:25" ht="15.75" customHeight="1" x14ac:dyDescent="0.2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</row>
    <row r="249" spans="1:25" ht="15.75" customHeight="1" x14ac:dyDescent="0.2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</row>
    <row r="250" spans="1:25" ht="15.75" customHeight="1" x14ac:dyDescent="0.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</row>
    <row r="251" spans="1:25" ht="15.75" customHeight="1" x14ac:dyDescent="0.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</row>
    <row r="252" spans="1:25" ht="15.75" customHeight="1" x14ac:dyDescent="0.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</row>
    <row r="253" spans="1:25" ht="15.75" customHeight="1" x14ac:dyDescent="0.2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</row>
    <row r="254" spans="1:25" ht="15.75" customHeight="1" x14ac:dyDescent="0.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</row>
    <row r="255" spans="1:25" ht="15.75" customHeight="1" x14ac:dyDescent="0.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</row>
    <row r="256" spans="1:25" ht="15.75" customHeight="1" x14ac:dyDescent="0.2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</row>
    <row r="257" spans="1:25" ht="15.75" customHeight="1" x14ac:dyDescent="0.2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</row>
    <row r="258" spans="1:25" ht="15.75" customHeight="1" x14ac:dyDescent="0.2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</row>
    <row r="259" spans="1:25" ht="15.75" customHeight="1" x14ac:dyDescent="0.2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</row>
    <row r="260" spans="1:25" ht="15.75" customHeight="1" x14ac:dyDescent="0.2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</row>
    <row r="261" spans="1:25" ht="15.75" customHeight="1" x14ac:dyDescent="0.2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</row>
    <row r="262" spans="1:25" ht="15.75" customHeight="1" x14ac:dyDescent="0.2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</row>
    <row r="263" spans="1:25" ht="15.75" customHeight="1" x14ac:dyDescent="0.2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</row>
    <row r="264" spans="1:25" ht="15.75" customHeight="1" x14ac:dyDescent="0.2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</row>
    <row r="265" spans="1:25" ht="15.75" customHeight="1" x14ac:dyDescent="0.2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</row>
    <row r="266" spans="1:25" ht="15.75" customHeight="1" x14ac:dyDescent="0.2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</row>
    <row r="267" spans="1:25" ht="15.75" customHeight="1" x14ac:dyDescent="0.2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</row>
    <row r="268" spans="1:25" ht="15.75" customHeight="1" x14ac:dyDescent="0.2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</row>
    <row r="269" spans="1:25" ht="15.75" customHeight="1" x14ac:dyDescent="0.2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</row>
    <row r="270" spans="1:25" ht="15.75" customHeight="1" x14ac:dyDescent="0.2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</row>
    <row r="271" spans="1:25" ht="15.75" customHeight="1" x14ac:dyDescent="0.2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</row>
    <row r="272" spans="1:25" ht="15.75" customHeight="1" x14ac:dyDescent="0.2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</row>
    <row r="273" spans="1:25" ht="15.75" customHeight="1" x14ac:dyDescent="0.2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</row>
    <row r="274" spans="1:25" ht="15.75" customHeight="1" x14ac:dyDescent="0.2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</row>
    <row r="275" spans="1:25" ht="15.75" customHeight="1" x14ac:dyDescent="0.2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</row>
    <row r="276" spans="1:25" ht="15.75" customHeight="1" x14ac:dyDescent="0.2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</row>
    <row r="277" spans="1:25" ht="15.75" customHeight="1" x14ac:dyDescent="0.2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</row>
    <row r="278" spans="1:25" ht="15.75" customHeight="1" x14ac:dyDescent="0.2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</row>
    <row r="279" spans="1:25" ht="15.75" customHeight="1" x14ac:dyDescent="0.2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</row>
    <row r="280" spans="1:25" ht="15.75" customHeight="1" x14ac:dyDescent="0.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</row>
    <row r="281" spans="1:25" ht="15.75" customHeight="1" x14ac:dyDescent="0.2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</row>
    <row r="282" spans="1:25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</row>
    <row r="283" spans="1:25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</row>
    <row r="284" spans="1:25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</row>
    <row r="285" spans="1:25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</row>
    <row r="286" spans="1:25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</row>
    <row r="287" spans="1:25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</row>
    <row r="288" spans="1:25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</row>
    <row r="289" spans="1:25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</row>
    <row r="290" spans="1:25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</row>
    <row r="291" spans="1:25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</row>
    <row r="292" spans="1:25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</row>
    <row r="293" spans="1:25" ht="15.75" customHeight="1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</row>
    <row r="294" spans="1:25" ht="15.75" customHeight="1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</row>
    <row r="295" spans="1:25" ht="15.75" customHeight="1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</row>
    <row r="296" spans="1:25" ht="15.75" customHeight="1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</row>
    <row r="297" spans="1:25" ht="15.75" customHeight="1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</row>
    <row r="298" spans="1:25" ht="15.75" customHeight="1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</row>
    <row r="299" spans="1:25" ht="15.75" customHeight="1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</row>
    <row r="300" spans="1:25" ht="15.75" customHeight="1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</row>
    <row r="301" spans="1:25" ht="15.75" customHeight="1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</row>
    <row r="302" spans="1:25" ht="15.75" customHeight="1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</row>
    <row r="303" spans="1:25" ht="15.75" customHeight="1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</row>
    <row r="304" spans="1:25" ht="15.75" customHeight="1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</row>
    <row r="305" spans="1:25" ht="15.75" customHeight="1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</row>
    <row r="306" spans="1:25" ht="15.75" customHeight="1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</row>
    <row r="307" spans="1:25" ht="15.75" customHeight="1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</row>
    <row r="308" spans="1:25" ht="15.75" customHeight="1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</row>
    <row r="309" spans="1:25" ht="15.75" customHeight="1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</row>
    <row r="310" spans="1:25" ht="15.75" customHeight="1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</row>
    <row r="311" spans="1:25" ht="15.75" customHeight="1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</row>
    <row r="312" spans="1:25" ht="15.75" customHeight="1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</row>
    <row r="313" spans="1:25" ht="15.75" customHeight="1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</row>
    <row r="314" spans="1:25" ht="15.75" customHeight="1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</row>
    <row r="315" spans="1:25" ht="15.75" customHeight="1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</row>
    <row r="316" spans="1:25" ht="15.75" customHeight="1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</row>
    <row r="317" spans="1:25" ht="15.75" customHeight="1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</row>
    <row r="318" spans="1:25" ht="15.75" customHeight="1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</row>
    <row r="319" spans="1:25" ht="15.75" customHeight="1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</row>
    <row r="320" spans="1:25" ht="15.75" customHeight="1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</row>
    <row r="321" spans="1:25" ht="15.75" customHeight="1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</row>
    <row r="322" spans="1:25" ht="15.75" customHeight="1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</row>
    <row r="323" spans="1:25" ht="15.75" customHeight="1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</row>
    <row r="324" spans="1:25" ht="15.75" customHeight="1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</row>
    <row r="325" spans="1:25" ht="15.75" customHeight="1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</row>
    <row r="326" spans="1:25" ht="15.75" customHeight="1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</row>
    <row r="327" spans="1:25" ht="15.75" customHeight="1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</row>
    <row r="328" spans="1:25" ht="15.75" customHeight="1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</row>
    <row r="329" spans="1:25" ht="15.75" customHeight="1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</row>
    <row r="330" spans="1:25" ht="15.75" customHeight="1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</row>
    <row r="331" spans="1:25" ht="15.75" customHeight="1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</row>
    <row r="332" spans="1:25" ht="15.75" customHeight="1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</row>
    <row r="333" spans="1:25" ht="15.75" customHeight="1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</row>
    <row r="334" spans="1:25" ht="15.75" customHeight="1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</row>
    <row r="335" spans="1:25" ht="15.75" customHeight="1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</row>
    <row r="336" spans="1:25" ht="15.75" customHeight="1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</row>
    <row r="337" spans="1:25" ht="15.75" customHeight="1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</row>
    <row r="338" spans="1:25" ht="15.75" customHeight="1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</row>
    <row r="339" spans="1:25" ht="15.75" customHeight="1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</row>
    <row r="340" spans="1:25" ht="15.75" customHeight="1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</row>
    <row r="341" spans="1:25" ht="15.75" customHeight="1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</row>
    <row r="342" spans="1:25" ht="15.75" customHeight="1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</row>
    <row r="343" spans="1:25" ht="15.75" customHeight="1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</row>
    <row r="344" spans="1:25" ht="15.75" customHeight="1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</row>
    <row r="345" spans="1:25" ht="15.75" customHeight="1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</row>
    <row r="346" spans="1:25" ht="15.75" customHeight="1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</row>
    <row r="347" spans="1:25" ht="15.75" customHeight="1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</row>
    <row r="348" spans="1:25" ht="15.75" customHeight="1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</row>
    <row r="349" spans="1:25" ht="15.75" customHeight="1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</row>
    <row r="350" spans="1:25" ht="15.75" customHeight="1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</row>
    <row r="351" spans="1:25" ht="15.75" customHeight="1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</row>
    <row r="352" spans="1:25" ht="15.75" customHeight="1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</row>
    <row r="353" spans="1:25" ht="15.75" customHeight="1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</row>
    <row r="354" spans="1:25" ht="15.75" customHeight="1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</row>
    <row r="355" spans="1:25" ht="15.75" customHeight="1" x14ac:dyDescent="0.2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</row>
    <row r="356" spans="1:25" ht="15.75" customHeight="1" x14ac:dyDescent="0.25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</row>
    <row r="357" spans="1:25" ht="15.75" customHeight="1" x14ac:dyDescent="0.25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</row>
    <row r="358" spans="1:25" ht="15.75" customHeight="1" x14ac:dyDescent="0.25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</row>
    <row r="359" spans="1:25" ht="15.75" customHeight="1" x14ac:dyDescent="0.25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</row>
    <row r="360" spans="1:25" ht="15.75" customHeight="1" x14ac:dyDescent="0.25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</row>
    <row r="361" spans="1:25" ht="15.75" customHeight="1" x14ac:dyDescent="0.25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</row>
    <row r="362" spans="1:25" ht="15.75" customHeight="1" x14ac:dyDescent="0.25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</row>
    <row r="363" spans="1:25" ht="15.75" customHeight="1" x14ac:dyDescent="0.2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</row>
    <row r="364" spans="1:25" ht="15.75" customHeight="1" x14ac:dyDescent="0.2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</row>
    <row r="365" spans="1:25" ht="15.75" customHeight="1" x14ac:dyDescent="0.2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</row>
    <row r="366" spans="1:25" ht="15.75" customHeight="1" x14ac:dyDescent="0.25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</row>
    <row r="367" spans="1:25" ht="15.75" customHeight="1" x14ac:dyDescent="0.25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</row>
    <row r="368" spans="1:25" ht="15.75" customHeight="1" x14ac:dyDescent="0.25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</row>
    <row r="369" spans="1:25" ht="15.75" customHeight="1" x14ac:dyDescent="0.2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</row>
    <row r="370" spans="1:25" ht="15.75" customHeight="1" x14ac:dyDescent="0.2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</row>
    <row r="371" spans="1:25" ht="15.75" customHeight="1" x14ac:dyDescent="0.2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</row>
    <row r="372" spans="1:25" ht="15.75" customHeight="1" x14ac:dyDescent="0.2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</row>
    <row r="373" spans="1:25" ht="15.75" customHeight="1" x14ac:dyDescent="0.2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</row>
    <row r="374" spans="1:25" ht="15.75" customHeight="1" x14ac:dyDescent="0.2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</row>
    <row r="375" spans="1:25" ht="15.75" customHeight="1" x14ac:dyDescent="0.2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</row>
    <row r="376" spans="1:25" ht="15.75" customHeight="1" x14ac:dyDescent="0.25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</row>
    <row r="377" spans="1:25" ht="15.75" customHeight="1" x14ac:dyDescent="0.25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</row>
    <row r="378" spans="1:25" ht="15.75" customHeight="1" x14ac:dyDescent="0.25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</row>
    <row r="379" spans="1:25" ht="15.75" customHeight="1" x14ac:dyDescent="0.2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</row>
    <row r="380" spans="1:25" ht="15.75" customHeight="1" x14ac:dyDescent="0.2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</row>
    <row r="381" spans="1:25" ht="15.75" customHeight="1" x14ac:dyDescent="0.2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</row>
    <row r="382" spans="1:25" ht="15.75" customHeight="1" x14ac:dyDescent="0.2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</row>
    <row r="383" spans="1:25" ht="15.75" customHeight="1" x14ac:dyDescent="0.2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</row>
    <row r="384" spans="1:25" ht="15.75" customHeight="1" x14ac:dyDescent="0.2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</row>
    <row r="385" spans="1:25" ht="15.75" customHeight="1" x14ac:dyDescent="0.2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</row>
    <row r="386" spans="1:25" ht="15.75" customHeight="1" x14ac:dyDescent="0.2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</row>
    <row r="387" spans="1:25" ht="15.75" customHeight="1" x14ac:dyDescent="0.2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</row>
    <row r="388" spans="1:25" ht="15.75" customHeight="1" x14ac:dyDescent="0.25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</row>
    <row r="389" spans="1:25" ht="15.75" customHeight="1" x14ac:dyDescent="0.25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</row>
    <row r="390" spans="1:25" ht="15.75" customHeight="1" x14ac:dyDescent="0.25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</row>
    <row r="391" spans="1:25" ht="15.75" customHeight="1" x14ac:dyDescent="0.25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</row>
    <row r="392" spans="1:25" ht="15.75" customHeight="1" x14ac:dyDescent="0.25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</row>
    <row r="393" spans="1:25" ht="15.75" customHeight="1" x14ac:dyDescent="0.25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</row>
    <row r="394" spans="1:25" ht="15.75" customHeight="1" x14ac:dyDescent="0.25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</row>
    <row r="395" spans="1:25" ht="15.75" customHeight="1" x14ac:dyDescent="0.2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</row>
    <row r="396" spans="1:25" ht="15.75" customHeight="1" x14ac:dyDescent="0.25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</row>
    <row r="397" spans="1:25" ht="15.75" customHeight="1" x14ac:dyDescent="0.25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</row>
    <row r="398" spans="1:25" ht="15.75" customHeight="1" x14ac:dyDescent="0.25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</row>
    <row r="399" spans="1:25" ht="15.75" customHeight="1" x14ac:dyDescent="0.25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</row>
    <row r="400" spans="1:25" ht="15.75" customHeight="1" x14ac:dyDescent="0.2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</row>
    <row r="401" spans="1:25" ht="15.75" customHeight="1" x14ac:dyDescent="0.2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</row>
    <row r="402" spans="1:25" ht="15.75" customHeight="1" x14ac:dyDescent="0.25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</row>
    <row r="403" spans="1:25" ht="15.75" customHeight="1" x14ac:dyDescent="0.25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</row>
    <row r="404" spans="1:25" ht="15.75" customHeight="1" x14ac:dyDescent="0.25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</row>
    <row r="405" spans="1:25" ht="15.75" customHeight="1" x14ac:dyDescent="0.2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</row>
    <row r="406" spans="1:25" ht="15.75" customHeight="1" x14ac:dyDescent="0.25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</row>
    <row r="407" spans="1:25" ht="15.75" customHeight="1" x14ac:dyDescent="0.25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</row>
    <row r="408" spans="1:25" ht="15.75" customHeight="1" x14ac:dyDescent="0.25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</row>
    <row r="409" spans="1:25" ht="15.75" customHeight="1" x14ac:dyDescent="0.25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</row>
    <row r="410" spans="1:25" ht="15.75" customHeight="1" x14ac:dyDescent="0.25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</row>
    <row r="411" spans="1:25" ht="15.75" customHeight="1" x14ac:dyDescent="0.25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</row>
    <row r="412" spans="1:25" ht="15.75" customHeight="1" x14ac:dyDescent="0.25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</row>
    <row r="413" spans="1:25" ht="15.75" customHeight="1" x14ac:dyDescent="0.25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</row>
    <row r="414" spans="1:25" ht="15.75" customHeight="1" x14ac:dyDescent="0.25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</row>
    <row r="415" spans="1:25" ht="15.75" customHeight="1" x14ac:dyDescent="0.2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</row>
    <row r="416" spans="1:25" ht="15.75" customHeight="1" x14ac:dyDescent="0.25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</row>
    <row r="417" spans="1:25" ht="15.75" customHeight="1" x14ac:dyDescent="0.25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</row>
    <row r="418" spans="1:25" ht="15.75" customHeight="1" x14ac:dyDescent="0.25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</row>
    <row r="419" spans="1:25" ht="15.75" customHeight="1" x14ac:dyDescent="0.25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</row>
    <row r="420" spans="1:25" ht="15.75" customHeight="1" x14ac:dyDescent="0.25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</row>
    <row r="421" spans="1:25" ht="15.75" customHeight="1" x14ac:dyDescent="0.25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</row>
    <row r="422" spans="1:25" ht="15.75" customHeight="1" x14ac:dyDescent="0.25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</row>
    <row r="423" spans="1:25" ht="15.75" customHeight="1" x14ac:dyDescent="0.25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</row>
    <row r="424" spans="1:25" ht="15.75" customHeight="1" x14ac:dyDescent="0.2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</row>
    <row r="425" spans="1:25" ht="15.75" customHeight="1" x14ac:dyDescent="0.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</row>
    <row r="426" spans="1:25" ht="15.75" customHeight="1" x14ac:dyDescent="0.2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</row>
    <row r="427" spans="1:25" ht="15.75" customHeight="1" x14ac:dyDescent="0.2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</row>
    <row r="428" spans="1:25" ht="15.75" customHeight="1" x14ac:dyDescent="0.2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</row>
    <row r="429" spans="1:25" ht="15.75" customHeight="1" x14ac:dyDescent="0.2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</row>
    <row r="430" spans="1:25" ht="15.75" customHeight="1" x14ac:dyDescent="0.2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</row>
    <row r="431" spans="1:25" ht="15.75" customHeight="1" x14ac:dyDescent="0.2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</row>
    <row r="432" spans="1:25" ht="15.75" customHeight="1" x14ac:dyDescent="0.2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</row>
    <row r="433" spans="1:25" ht="15.75" customHeight="1" x14ac:dyDescent="0.2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</row>
    <row r="434" spans="1:25" ht="15.75" customHeight="1" x14ac:dyDescent="0.2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</row>
    <row r="435" spans="1:25" ht="15.75" customHeight="1" x14ac:dyDescent="0.2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</row>
    <row r="436" spans="1:25" ht="15.75" customHeight="1" x14ac:dyDescent="0.2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</row>
    <row r="437" spans="1:25" ht="15.75" customHeight="1" x14ac:dyDescent="0.2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</row>
    <row r="438" spans="1:25" ht="15.75" customHeight="1" x14ac:dyDescent="0.2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</row>
    <row r="439" spans="1:25" ht="15.75" customHeight="1" x14ac:dyDescent="0.2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</row>
    <row r="440" spans="1:25" ht="15.75" customHeight="1" x14ac:dyDescent="0.2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</row>
    <row r="441" spans="1:25" ht="15.75" customHeight="1" x14ac:dyDescent="0.2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</row>
    <row r="442" spans="1:25" ht="15.75" customHeight="1" x14ac:dyDescent="0.2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</row>
    <row r="443" spans="1:25" ht="15.75" customHeight="1" x14ac:dyDescent="0.2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</row>
    <row r="444" spans="1:25" ht="15.75" customHeight="1" x14ac:dyDescent="0.2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</row>
    <row r="445" spans="1:25" ht="15.75" customHeight="1" x14ac:dyDescent="0.2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</row>
    <row r="446" spans="1:25" ht="15.75" customHeight="1" x14ac:dyDescent="0.2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</row>
    <row r="447" spans="1:25" ht="15.75" customHeight="1" x14ac:dyDescent="0.2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</row>
    <row r="448" spans="1:25" ht="15.75" customHeight="1" x14ac:dyDescent="0.2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</row>
    <row r="449" spans="1:25" ht="15.75" customHeight="1" x14ac:dyDescent="0.25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</row>
    <row r="450" spans="1:25" ht="15.75" customHeight="1" x14ac:dyDescent="0.25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</row>
    <row r="451" spans="1:25" ht="15.75" customHeight="1" x14ac:dyDescent="0.25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</row>
    <row r="452" spans="1:25" ht="15.75" customHeight="1" x14ac:dyDescent="0.2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</row>
    <row r="453" spans="1:25" ht="15.75" customHeight="1" x14ac:dyDescent="0.25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</row>
    <row r="454" spans="1:25" ht="15.75" customHeight="1" x14ac:dyDescent="0.25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</row>
    <row r="455" spans="1:25" ht="15.75" customHeight="1" x14ac:dyDescent="0.2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</row>
    <row r="456" spans="1:25" ht="15.75" customHeight="1" x14ac:dyDescent="0.25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</row>
    <row r="457" spans="1:25" ht="15.75" customHeight="1" x14ac:dyDescent="0.25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</row>
    <row r="458" spans="1:25" ht="15.75" customHeight="1" x14ac:dyDescent="0.2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</row>
    <row r="459" spans="1:25" ht="15.75" customHeight="1" x14ac:dyDescent="0.25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</row>
    <row r="460" spans="1:25" ht="15.75" customHeight="1" x14ac:dyDescent="0.25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</row>
    <row r="461" spans="1:25" ht="15.75" customHeight="1" x14ac:dyDescent="0.25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</row>
    <row r="462" spans="1:25" ht="15.75" customHeight="1" x14ac:dyDescent="0.25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</row>
    <row r="463" spans="1:25" ht="15.75" customHeight="1" x14ac:dyDescent="0.25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</row>
    <row r="464" spans="1:25" ht="15.75" customHeight="1" x14ac:dyDescent="0.25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</row>
    <row r="465" spans="1:25" ht="15.75" customHeight="1" x14ac:dyDescent="0.2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</row>
    <row r="466" spans="1:25" ht="15.75" customHeight="1" x14ac:dyDescent="0.25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</row>
    <row r="467" spans="1:25" ht="15.75" customHeight="1" x14ac:dyDescent="0.25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</row>
    <row r="468" spans="1:25" ht="15.75" customHeight="1" x14ac:dyDescent="0.25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</row>
    <row r="469" spans="1:25" ht="15.75" customHeight="1" x14ac:dyDescent="0.25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</row>
    <row r="470" spans="1:25" ht="15.75" customHeight="1" x14ac:dyDescent="0.25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</row>
    <row r="471" spans="1:25" ht="15.75" customHeight="1" x14ac:dyDescent="0.25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</row>
    <row r="472" spans="1:25" ht="15.75" customHeight="1" x14ac:dyDescent="0.25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</row>
    <row r="473" spans="1:25" ht="15.75" customHeight="1" x14ac:dyDescent="0.25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</row>
    <row r="474" spans="1:25" ht="15.75" customHeight="1" x14ac:dyDescent="0.25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</row>
    <row r="475" spans="1:25" ht="15.75" customHeight="1" x14ac:dyDescent="0.2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</row>
    <row r="476" spans="1:25" ht="15.75" customHeight="1" x14ac:dyDescent="0.25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</row>
    <row r="477" spans="1:25" ht="15.75" customHeight="1" x14ac:dyDescent="0.25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</row>
    <row r="478" spans="1:25" ht="15.75" customHeight="1" x14ac:dyDescent="0.25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</row>
    <row r="479" spans="1:25" ht="15.75" customHeight="1" x14ac:dyDescent="0.25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</row>
    <row r="480" spans="1:25" ht="15.75" customHeight="1" x14ac:dyDescent="0.25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</row>
    <row r="481" spans="1:25" ht="15.75" customHeight="1" x14ac:dyDescent="0.25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</row>
    <row r="482" spans="1:25" ht="15.75" customHeight="1" x14ac:dyDescent="0.25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</row>
    <row r="483" spans="1:25" ht="15.75" customHeight="1" x14ac:dyDescent="0.25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</row>
    <row r="484" spans="1:25" ht="15.75" customHeight="1" x14ac:dyDescent="0.25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</row>
    <row r="485" spans="1:25" ht="15.75" customHeight="1" x14ac:dyDescent="0.2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</row>
    <row r="486" spans="1:25" ht="15.75" customHeight="1" x14ac:dyDescent="0.25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</row>
    <row r="487" spans="1:25" ht="15.75" customHeight="1" x14ac:dyDescent="0.25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</row>
    <row r="488" spans="1:25" ht="15.75" customHeight="1" x14ac:dyDescent="0.25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</row>
    <row r="489" spans="1:25" ht="15.75" customHeight="1" x14ac:dyDescent="0.25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</row>
    <row r="490" spans="1:25" ht="15.75" customHeight="1" x14ac:dyDescent="0.25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</row>
    <row r="491" spans="1:25" ht="15.75" customHeight="1" x14ac:dyDescent="0.25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</row>
    <row r="492" spans="1:25" ht="15.75" customHeight="1" x14ac:dyDescent="0.25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</row>
    <row r="493" spans="1:25" ht="15.75" customHeight="1" x14ac:dyDescent="0.25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</row>
    <row r="494" spans="1:25" ht="15.75" customHeight="1" x14ac:dyDescent="0.25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</row>
    <row r="495" spans="1:25" ht="15.75" customHeight="1" x14ac:dyDescent="0.2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</row>
    <row r="496" spans="1:25" ht="15.75" customHeight="1" x14ac:dyDescent="0.25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</row>
    <row r="497" spans="1:25" ht="15.75" customHeight="1" x14ac:dyDescent="0.25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</row>
    <row r="498" spans="1:25" ht="15.75" customHeight="1" x14ac:dyDescent="0.25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</row>
    <row r="499" spans="1:25" ht="15.75" customHeight="1" x14ac:dyDescent="0.25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</row>
    <row r="500" spans="1:25" ht="15.75" customHeight="1" x14ac:dyDescent="0.25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</row>
    <row r="501" spans="1:25" ht="15.75" customHeight="1" x14ac:dyDescent="0.25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</row>
    <row r="502" spans="1:25" ht="15.75" customHeight="1" x14ac:dyDescent="0.25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</row>
    <row r="503" spans="1:25" ht="15.75" customHeight="1" x14ac:dyDescent="0.25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</row>
    <row r="504" spans="1:25" ht="15.75" customHeight="1" x14ac:dyDescent="0.25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</row>
    <row r="505" spans="1:25" ht="15.75" customHeight="1" x14ac:dyDescent="0.2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</row>
    <row r="506" spans="1:25" ht="15.75" customHeight="1" x14ac:dyDescent="0.25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</row>
    <row r="507" spans="1:25" ht="15.75" customHeight="1" x14ac:dyDescent="0.25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</row>
    <row r="508" spans="1:25" ht="15.75" customHeight="1" x14ac:dyDescent="0.25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</row>
    <row r="509" spans="1:25" ht="15.75" customHeight="1" x14ac:dyDescent="0.25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</row>
    <row r="510" spans="1:25" ht="15.75" customHeight="1" x14ac:dyDescent="0.25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</row>
    <row r="511" spans="1:25" ht="15.75" customHeight="1" x14ac:dyDescent="0.25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</row>
    <row r="512" spans="1:25" ht="15.75" customHeight="1" x14ac:dyDescent="0.25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</row>
    <row r="513" spans="1:25" ht="15.75" customHeight="1" x14ac:dyDescent="0.25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</row>
    <row r="514" spans="1:25" ht="15.75" customHeight="1" x14ac:dyDescent="0.25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</row>
    <row r="515" spans="1:25" ht="15.75" customHeight="1" x14ac:dyDescent="0.2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</row>
    <row r="516" spans="1:25" ht="15.75" customHeight="1" x14ac:dyDescent="0.25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</row>
    <row r="517" spans="1:25" ht="15.75" customHeight="1" x14ac:dyDescent="0.25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</row>
    <row r="518" spans="1:25" ht="15.75" customHeight="1" x14ac:dyDescent="0.25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</row>
    <row r="519" spans="1:25" ht="15.75" customHeight="1" x14ac:dyDescent="0.25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</row>
    <row r="520" spans="1:25" ht="15.75" customHeight="1" x14ac:dyDescent="0.25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</row>
    <row r="521" spans="1:25" ht="15.75" customHeight="1" x14ac:dyDescent="0.25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</row>
    <row r="522" spans="1:25" ht="15.75" customHeight="1" x14ac:dyDescent="0.25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</row>
    <row r="523" spans="1:25" ht="15.75" customHeight="1" x14ac:dyDescent="0.25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</row>
    <row r="524" spans="1:25" ht="15.75" customHeight="1" x14ac:dyDescent="0.25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</row>
    <row r="525" spans="1:25" ht="15.75" customHeight="1" x14ac:dyDescent="0.2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</row>
    <row r="526" spans="1:25" ht="15.75" customHeight="1" x14ac:dyDescent="0.25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</row>
    <row r="527" spans="1:25" ht="15.75" customHeight="1" x14ac:dyDescent="0.25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</row>
    <row r="528" spans="1:25" ht="15.75" customHeight="1" x14ac:dyDescent="0.25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</row>
    <row r="529" spans="1:25" ht="15.75" customHeight="1" x14ac:dyDescent="0.25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</row>
    <row r="530" spans="1:25" ht="15.75" customHeight="1" x14ac:dyDescent="0.25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</row>
    <row r="531" spans="1:25" ht="15.75" customHeight="1" x14ac:dyDescent="0.25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</row>
    <row r="532" spans="1:25" ht="15.75" customHeight="1" x14ac:dyDescent="0.25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</row>
    <row r="533" spans="1:25" ht="15.75" customHeight="1" x14ac:dyDescent="0.25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</row>
    <row r="534" spans="1:25" ht="15.75" customHeight="1" x14ac:dyDescent="0.25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</row>
    <row r="535" spans="1:25" ht="15.75" customHeight="1" x14ac:dyDescent="0.2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</row>
    <row r="536" spans="1:25" ht="15.75" customHeight="1" x14ac:dyDescent="0.25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</row>
    <row r="537" spans="1:25" ht="15.75" customHeight="1" x14ac:dyDescent="0.25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</row>
    <row r="538" spans="1:25" ht="15.75" customHeight="1" x14ac:dyDescent="0.25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</row>
    <row r="539" spans="1:25" ht="15.75" customHeight="1" x14ac:dyDescent="0.25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</row>
    <row r="540" spans="1:25" ht="15.75" customHeight="1" x14ac:dyDescent="0.25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</row>
    <row r="541" spans="1:25" ht="15.75" customHeight="1" x14ac:dyDescent="0.25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</row>
    <row r="542" spans="1:25" ht="15.75" customHeight="1" x14ac:dyDescent="0.25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</row>
    <row r="543" spans="1:25" ht="15.75" customHeight="1" x14ac:dyDescent="0.25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</row>
    <row r="544" spans="1:25" ht="15.75" customHeight="1" x14ac:dyDescent="0.25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</row>
    <row r="545" spans="1:25" ht="15.75" customHeight="1" x14ac:dyDescent="0.2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</row>
    <row r="546" spans="1:25" ht="15.75" customHeight="1" x14ac:dyDescent="0.25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</row>
    <row r="547" spans="1:25" ht="15.75" customHeight="1" x14ac:dyDescent="0.25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</row>
    <row r="548" spans="1:25" ht="15.75" customHeight="1" x14ac:dyDescent="0.25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</row>
    <row r="549" spans="1:25" ht="15.75" customHeight="1" x14ac:dyDescent="0.25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</row>
    <row r="550" spans="1:25" ht="15.75" customHeight="1" x14ac:dyDescent="0.25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</row>
    <row r="551" spans="1:25" ht="15.75" customHeight="1" x14ac:dyDescent="0.25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</row>
    <row r="552" spans="1:25" ht="15.75" customHeight="1" x14ac:dyDescent="0.25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</row>
    <row r="553" spans="1:25" ht="15.75" customHeight="1" x14ac:dyDescent="0.25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</row>
    <row r="554" spans="1:25" ht="15.75" customHeight="1" x14ac:dyDescent="0.25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</row>
    <row r="555" spans="1:25" ht="15.75" customHeight="1" x14ac:dyDescent="0.2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</row>
    <row r="556" spans="1:25" ht="15.75" customHeight="1" x14ac:dyDescent="0.25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</row>
    <row r="557" spans="1:25" ht="15.75" customHeight="1" x14ac:dyDescent="0.25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</row>
    <row r="558" spans="1:25" ht="15.75" customHeight="1" x14ac:dyDescent="0.25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</row>
    <row r="559" spans="1:25" ht="15.75" customHeight="1" x14ac:dyDescent="0.25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</row>
    <row r="560" spans="1:25" ht="15.75" customHeight="1" x14ac:dyDescent="0.25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</row>
    <row r="561" spans="1:25" ht="15.75" customHeight="1" x14ac:dyDescent="0.25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</row>
    <row r="562" spans="1:25" ht="15.75" customHeight="1" x14ac:dyDescent="0.25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</row>
    <row r="563" spans="1:25" ht="15.75" customHeight="1" x14ac:dyDescent="0.25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</row>
    <row r="564" spans="1:25" ht="15.75" customHeight="1" x14ac:dyDescent="0.25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</row>
    <row r="565" spans="1:25" ht="15.75" customHeight="1" x14ac:dyDescent="0.2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</row>
    <row r="566" spans="1:25" ht="15.75" customHeight="1" x14ac:dyDescent="0.25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</row>
    <row r="567" spans="1:25" ht="15.75" customHeight="1" x14ac:dyDescent="0.25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</row>
    <row r="568" spans="1:25" ht="15.75" customHeight="1" x14ac:dyDescent="0.25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</row>
    <row r="569" spans="1:25" ht="15.75" customHeight="1" x14ac:dyDescent="0.25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</row>
    <row r="570" spans="1:25" ht="15.75" customHeight="1" x14ac:dyDescent="0.25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</row>
    <row r="571" spans="1:25" ht="15.75" customHeight="1" x14ac:dyDescent="0.25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</row>
    <row r="572" spans="1:25" ht="15.75" customHeight="1" x14ac:dyDescent="0.25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</row>
    <row r="573" spans="1:25" ht="15.75" customHeight="1" x14ac:dyDescent="0.25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</row>
    <row r="574" spans="1:25" ht="15.75" customHeight="1" x14ac:dyDescent="0.25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</row>
    <row r="575" spans="1:25" ht="15.75" customHeight="1" x14ac:dyDescent="0.2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</row>
    <row r="576" spans="1:25" ht="15.75" customHeight="1" x14ac:dyDescent="0.25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</row>
    <row r="577" spans="1:25" ht="15.75" customHeight="1" x14ac:dyDescent="0.25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</row>
    <row r="578" spans="1:25" ht="15.75" customHeight="1" x14ac:dyDescent="0.25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</row>
    <row r="579" spans="1:25" ht="15.75" customHeight="1" x14ac:dyDescent="0.25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</row>
    <row r="580" spans="1:25" ht="15.75" customHeight="1" x14ac:dyDescent="0.25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</row>
    <row r="581" spans="1:25" ht="15.75" customHeight="1" x14ac:dyDescent="0.25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</row>
    <row r="582" spans="1:25" ht="15.75" customHeight="1" x14ac:dyDescent="0.25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</row>
    <row r="583" spans="1:25" ht="15.75" customHeight="1" x14ac:dyDescent="0.25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</row>
    <row r="584" spans="1:25" ht="15.75" customHeight="1" x14ac:dyDescent="0.25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</row>
    <row r="585" spans="1:25" ht="15.75" customHeight="1" x14ac:dyDescent="0.2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</row>
    <row r="586" spans="1:25" ht="15.75" customHeight="1" x14ac:dyDescent="0.25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</row>
    <row r="587" spans="1:25" ht="15.75" customHeight="1" x14ac:dyDescent="0.25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</row>
    <row r="588" spans="1:25" ht="15.75" customHeight="1" x14ac:dyDescent="0.25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</row>
    <row r="589" spans="1:25" ht="15.75" customHeight="1" x14ac:dyDescent="0.25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</row>
    <row r="590" spans="1:25" ht="15.75" customHeight="1" x14ac:dyDescent="0.25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</row>
    <row r="591" spans="1:25" ht="15.75" customHeight="1" x14ac:dyDescent="0.25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</row>
    <row r="592" spans="1:25" ht="15.75" customHeight="1" x14ac:dyDescent="0.25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</row>
    <row r="593" spans="1:25" ht="15.75" customHeight="1" x14ac:dyDescent="0.25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</row>
    <row r="594" spans="1:25" ht="15.75" customHeight="1" x14ac:dyDescent="0.25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</row>
    <row r="595" spans="1:25" ht="15.75" customHeight="1" x14ac:dyDescent="0.2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</row>
    <row r="596" spans="1:25" ht="15.75" customHeight="1" x14ac:dyDescent="0.25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</row>
    <row r="597" spans="1:25" ht="15.75" customHeight="1" x14ac:dyDescent="0.25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</row>
    <row r="598" spans="1:25" ht="15.75" customHeight="1" x14ac:dyDescent="0.25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</row>
    <row r="599" spans="1:25" ht="15.75" customHeight="1" x14ac:dyDescent="0.25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</row>
    <row r="600" spans="1:25" ht="15.75" customHeight="1" x14ac:dyDescent="0.25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</row>
    <row r="601" spans="1:25" ht="15.75" customHeight="1" x14ac:dyDescent="0.25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</row>
    <row r="602" spans="1:25" ht="15.75" customHeight="1" x14ac:dyDescent="0.25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</row>
    <row r="603" spans="1:25" ht="15.75" customHeight="1" x14ac:dyDescent="0.25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</row>
    <row r="604" spans="1:25" ht="15.75" customHeight="1" x14ac:dyDescent="0.25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</row>
    <row r="605" spans="1:25" ht="15.75" customHeight="1" x14ac:dyDescent="0.2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</row>
    <row r="606" spans="1:25" ht="15.75" customHeight="1" x14ac:dyDescent="0.25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</row>
    <row r="607" spans="1:25" ht="15.75" customHeight="1" x14ac:dyDescent="0.25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</row>
    <row r="608" spans="1:25" ht="15.75" customHeight="1" x14ac:dyDescent="0.25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</row>
    <row r="609" spans="1:25" ht="15.75" customHeight="1" x14ac:dyDescent="0.25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</row>
    <row r="610" spans="1:25" ht="15.75" customHeight="1" x14ac:dyDescent="0.25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</row>
    <row r="611" spans="1:25" ht="15.75" customHeight="1" x14ac:dyDescent="0.25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</row>
    <row r="612" spans="1:25" ht="15.75" customHeight="1" x14ac:dyDescent="0.25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</row>
    <row r="613" spans="1:25" ht="15.75" customHeight="1" x14ac:dyDescent="0.25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</row>
    <row r="614" spans="1:25" ht="15.75" customHeight="1" x14ac:dyDescent="0.25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</row>
    <row r="615" spans="1:25" ht="15.75" customHeight="1" x14ac:dyDescent="0.2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</row>
    <row r="616" spans="1:25" ht="15.75" customHeight="1" x14ac:dyDescent="0.25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</row>
    <row r="617" spans="1:25" ht="15.75" customHeight="1" x14ac:dyDescent="0.25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</row>
    <row r="618" spans="1:25" ht="15.75" customHeight="1" x14ac:dyDescent="0.25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</row>
    <row r="619" spans="1:25" ht="15.75" customHeight="1" x14ac:dyDescent="0.25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</row>
    <row r="620" spans="1:25" ht="15.75" customHeight="1" x14ac:dyDescent="0.25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</row>
    <row r="621" spans="1:25" ht="15.75" customHeight="1" x14ac:dyDescent="0.25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</row>
    <row r="622" spans="1:25" ht="15.75" customHeight="1" x14ac:dyDescent="0.25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</row>
    <row r="623" spans="1:25" ht="15.75" customHeight="1" x14ac:dyDescent="0.25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</row>
    <row r="624" spans="1:25" ht="15.75" customHeight="1" x14ac:dyDescent="0.25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</row>
    <row r="625" spans="1:25" ht="15.75" customHeight="1" x14ac:dyDescent="0.2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</row>
    <row r="626" spans="1:25" ht="15.75" customHeight="1" x14ac:dyDescent="0.25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</row>
    <row r="627" spans="1:25" ht="15.75" customHeight="1" x14ac:dyDescent="0.25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</row>
    <row r="628" spans="1:25" ht="15.75" customHeight="1" x14ac:dyDescent="0.25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</row>
    <row r="629" spans="1:25" ht="15.75" customHeight="1" x14ac:dyDescent="0.25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</row>
    <row r="630" spans="1:25" ht="15.75" customHeight="1" x14ac:dyDescent="0.25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</row>
    <row r="631" spans="1:25" ht="15.75" customHeight="1" x14ac:dyDescent="0.25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</row>
    <row r="632" spans="1:25" ht="15.75" customHeight="1" x14ac:dyDescent="0.25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</row>
    <row r="633" spans="1:25" ht="15.75" customHeight="1" x14ac:dyDescent="0.25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</row>
    <row r="634" spans="1:25" ht="15.75" customHeight="1" x14ac:dyDescent="0.25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</row>
    <row r="635" spans="1:25" ht="15.75" customHeight="1" x14ac:dyDescent="0.2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</row>
    <row r="636" spans="1:25" ht="15.75" customHeight="1" x14ac:dyDescent="0.25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</row>
    <row r="637" spans="1:25" ht="15.75" customHeight="1" x14ac:dyDescent="0.25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</row>
    <row r="638" spans="1:25" ht="15.75" customHeight="1" x14ac:dyDescent="0.25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</row>
    <row r="639" spans="1:25" ht="15.75" customHeight="1" x14ac:dyDescent="0.25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</row>
    <row r="640" spans="1:25" ht="15.75" customHeight="1" x14ac:dyDescent="0.25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</row>
    <row r="641" spans="1:25" ht="15.75" customHeight="1" x14ac:dyDescent="0.25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</row>
    <row r="642" spans="1:25" ht="15.75" customHeight="1" x14ac:dyDescent="0.25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</row>
    <row r="643" spans="1:25" ht="15.75" customHeight="1" x14ac:dyDescent="0.25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</row>
    <row r="644" spans="1:25" ht="15.75" customHeight="1" x14ac:dyDescent="0.25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</row>
    <row r="645" spans="1:25" ht="15.75" customHeight="1" x14ac:dyDescent="0.2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</row>
    <row r="646" spans="1:25" ht="15.75" customHeight="1" x14ac:dyDescent="0.25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</row>
    <row r="647" spans="1:25" ht="15.75" customHeight="1" x14ac:dyDescent="0.25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</row>
    <row r="648" spans="1:25" ht="15.75" customHeight="1" x14ac:dyDescent="0.25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</row>
    <row r="649" spans="1:25" ht="15.75" customHeight="1" x14ac:dyDescent="0.25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</row>
    <row r="650" spans="1:25" ht="15.75" customHeight="1" x14ac:dyDescent="0.25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</row>
    <row r="651" spans="1:25" ht="15.75" customHeight="1" x14ac:dyDescent="0.25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</row>
    <row r="652" spans="1:25" ht="15.75" customHeight="1" x14ac:dyDescent="0.25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</row>
    <row r="653" spans="1:25" ht="15.75" customHeight="1" x14ac:dyDescent="0.25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</row>
    <row r="654" spans="1:25" ht="15.75" customHeight="1" x14ac:dyDescent="0.25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</row>
    <row r="655" spans="1:25" ht="15.75" customHeight="1" x14ac:dyDescent="0.2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</row>
    <row r="656" spans="1:25" ht="15.75" customHeight="1" x14ac:dyDescent="0.25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</row>
    <row r="657" spans="1:25" ht="15.75" customHeight="1" x14ac:dyDescent="0.25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</row>
    <row r="658" spans="1:25" ht="15.75" customHeight="1" x14ac:dyDescent="0.25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</row>
    <row r="659" spans="1:25" ht="15.75" customHeight="1" x14ac:dyDescent="0.25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</row>
    <row r="660" spans="1:25" ht="15.75" customHeight="1" x14ac:dyDescent="0.25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</row>
    <row r="661" spans="1:25" ht="15.75" customHeight="1" x14ac:dyDescent="0.25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</row>
    <row r="662" spans="1:25" ht="15.75" customHeight="1" x14ac:dyDescent="0.25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</row>
    <row r="663" spans="1:25" ht="15.75" customHeight="1" x14ac:dyDescent="0.25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</row>
    <row r="664" spans="1:25" ht="15.75" customHeight="1" x14ac:dyDescent="0.25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</row>
    <row r="665" spans="1:25" ht="15.75" customHeight="1" x14ac:dyDescent="0.2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</row>
    <row r="666" spans="1:25" ht="15.75" customHeight="1" x14ac:dyDescent="0.25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</row>
    <row r="667" spans="1:25" ht="15.75" customHeight="1" x14ac:dyDescent="0.25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</row>
    <row r="668" spans="1:25" ht="15.75" customHeight="1" x14ac:dyDescent="0.25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</row>
    <row r="669" spans="1:25" ht="15.75" customHeight="1" x14ac:dyDescent="0.25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</row>
    <row r="670" spans="1:25" ht="15.75" customHeight="1" x14ac:dyDescent="0.25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</row>
    <row r="671" spans="1:25" ht="15.75" customHeight="1" x14ac:dyDescent="0.25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</row>
    <row r="672" spans="1:25" ht="15.75" customHeight="1" x14ac:dyDescent="0.25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</row>
    <row r="673" spans="1:25" ht="15.75" customHeight="1" x14ac:dyDescent="0.25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</row>
    <row r="674" spans="1:25" ht="15.75" customHeight="1" x14ac:dyDescent="0.25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</row>
    <row r="675" spans="1:25" ht="15.75" customHeight="1" x14ac:dyDescent="0.2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</row>
    <row r="676" spans="1:25" ht="15.75" customHeight="1" x14ac:dyDescent="0.25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</row>
    <row r="677" spans="1:25" ht="15.75" customHeight="1" x14ac:dyDescent="0.25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</row>
    <row r="678" spans="1:25" ht="15.75" customHeight="1" x14ac:dyDescent="0.25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</row>
    <row r="679" spans="1:25" ht="15.75" customHeight="1" x14ac:dyDescent="0.25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</row>
    <row r="680" spans="1:25" ht="15.75" customHeight="1" x14ac:dyDescent="0.25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</row>
    <row r="681" spans="1:25" ht="15.75" customHeight="1" x14ac:dyDescent="0.25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</row>
    <row r="682" spans="1:25" ht="15.75" customHeight="1" x14ac:dyDescent="0.25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</row>
    <row r="683" spans="1:25" ht="15.75" customHeight="1" x14ac:dyDescent="0.25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</row>
    <row r="684" spans="1:25" ht="15.75" customHeight="1" x14ac:dyDescent="0.25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</row>
    <row r="685" spans="1:25" ht="15.75" customHeight="1" x14ac:dyDescent="0.2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</row>
    <row r="686" spans="1:25" ht="15.75" customHeight="1" x14ac:dyDescent="0.25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</row>
    <row r="687" spans="1:25" ht="15.75" customHeight="1" x14ac:dyDescent="0.25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</row>
    <row r="688" spans="1:25" ht="15.75" customHeight="1" x14ac:dyDescent="0.25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</row>
    <row r="689" spans="1:25" ht="15.75" customHeight="1" x14ac:dyDescent="0.25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</row>
    <row r="690" spans="1:25" ht="15.75" customHeight="1" x14ac:dyDescent="0.25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</row>
    <row r="691" spans="1:25" ht="15.75" customHeight="1" x14ac:dyDescent="0.25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</row>
    <row r="692" spans="1:25" ht="15.75" customHeight="1" x14ac:dyDescent="0.25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</row>
    <row r="693" spans="1:25" ht="15.75" customHeight="1" x14ac:dyDescent="0.25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</row>
    <row r="694" spans="1:25" ht="15.75" customHeight="1" x14ac:dyDescent="0.25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</row>
    <row r="695" spans="1:25" ht="15.75" customHeight="1" x14ac:dyDescent="0.2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</row>
    <row r="696" spans="1:25" ht="15.75" customHeight="1" x14ac:dyDescent="0.25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</row>
    <row r="697" spans="1:25" ht="15.75" customHeight="1" x14ac:dyDescent="0.25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</row>
    <row r="698" spans="1:25" ht="15.75" customHeight="1" x14ac:dyDescent="0.25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</row>
    <row r="699" spans="1:25" ht="15.75" customHeight="1" x14ac:dyDescent="0.25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</row>
    <row r="700" spans="1:25" ht="15.75" customHeight="1" x14ac:dyDescent="0.25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</row>
    <row r="701" spans="1:25" ht="15.75" customHeight="1" x14ac:dyDescent="0.25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</row>
    <row r="702" spans="1:25" ht="15.75" customHeight="1" x14ac:dyDescent="0.25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</row>
    <row r="703" spans="1:25" ht="15.75" customHeight="1" x14ac:dyDescent="0.25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</row>
    <row r="704" spans="1:25" ht="15.75" customHeight="1" x14ac:dyDescent="0.25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</row>
    <row r="705" spans="1:25" ht="15.75" customHeight="1" x14ac:dyDescent="0.2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</row>
    <row r="706" spans="1:25" ht="15.75" customHeight="1" x14ac:dyDescent="0.25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</row>
    <row r="707" spans="1:25" ht="15.75" customHeight="1" x14ac:dyDescent="0.25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</row>
    <row r="708" spans="1:25" ht="15.75" customHeight="1" x14ac:dyDescent="0.25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</row>
    <row r="709" spans="1:25" ht="15.75" customHeight="1" x14ac:dyDescent="0.25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</row>
    <row r="710" spans="1:25" ht="15.75" customHeight="1" x14ac:dyDescent="0.25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</row>
    <row r="711" spans="1:25" ht="15.75" customHeight="1" x14ac:dyDescent="0.25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</row>
    <row r="712" spans="1:25" ht="15.75" customHeight="1" x14ac:dyDescent="0.25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</row>
    <row r="713" spans="1:25" ht="15.75" customHeight="1" x14ac:dyDescent="0.25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</row>
    <row r="714" spans="1:25" ht="15.75" customHeight="1" x14ac:dyDescent="0.25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</row>
    <row r="715" spans="1:25" ht="15.75" customHeight="1" x14ac:dyDescent="0.2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</row>
    <row r="716" spans="1:25" ht="15.75" customHeight="1" x14ac:dyDescent="0.25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</row>
    <row r="717" spans="1:25" ht="15.75" customHeight="1" x14ac:dyDescent="0.25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</row>
    <row r="718" spans="1:25" ht="15.75" customHeight="1" x14ac:dyDescent="0.25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</row>
    <row r="719" spans="1:25" ht="15.75" customHeight="1" x14ac:dyDescent="0.25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</row>
    <row r="720" spans="1:25" ht="15.75" customHeight="1" x14ac:dyDescent="0.25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</row>
    <row r="721" spans="1:25" ht="15.75" customHeight="1" x14ac:dyDescent="0.25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</row>
    <row r="722" spans="1:25" ht="15.75" customHeight="1" x14ac:dyDescent="0.25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</row>
    <row r="723" spans="1:25" ht="15.75" customHeight="1" x14ac:dyDescent="0.25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</row>
    <row r="724" spans="1:25" ht="15.75" customHeight="1" x14ac:dyDescent="0.25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</row>
    <row r="725" spans="1:25" ht="15.75" customHeight="1" x14ac:dyDescent="0.2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</row>
    <row r="726" spans="1:25" ht="15.75" customHeight="1" x14ac:dyDescent="0.25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</row>
    <row r="727" spans="1:25" ht="15.75" customHeight="1" x14ac:dyDescent="0.25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</row>
    <row r="728" spans="1:25" ht="15.75" customHeight="1" x14ac:dyDescent="0.25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</row>
    <row r="729" spans="1:25" ht="15.75" customHeight="1" x14ac:dyDescent="0.25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</row>
    <row r="730" spans="1:25" ht="15.75" customHeight="1" x14ac:dyDescent="0.25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</row>
    <row r="731" spans="1:25" ht="15.75" customHeight="1" x14ac:dyDescent="0.25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</row>
    <row r="732" spans="1:25" ht="15.75" customHeight="1" x14ac:dyDescent="0.25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</row>
    <row r="733" spans="1:25" ht="15.75" customHeight="1" x14ac:dyDescent="0.25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</row>
    <row r="734" spans="1:25" ht="15.75" customHeight="1" x14ac:dyDescent="0.25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</row>
    <row r="735" spans="1:25" ht="15.75" customHeight="1" x14ac:dyDescent="0.2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</row>
    <row r="736" spans="1:25" ht="15.75" customHeight="1" x14ac:dyDescent="0.25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</row>
    <row r="737" spans="1:25" ht="15.75" customHeight="1" x14ac:dyDescent="0.25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</row>
    <row r="738" spans="1:25" ht="15.75" customHeight="1" x14ac:dyDescent="0.25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</row>
    <row r="739" spans="1:25" ht="15.75" customHeight="1" x14ac:dyDescent="0.25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</row>
    <row r="740" spans="1:25" ht="15.75" customHeight="1" x14ac:dyDescent="0.25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</row>
    <row r="741" spans="1:25" ht="15.75" customHeight="1" x14ac:dyDescent="0.25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</row>
    <row r="742" spans="1:25" ht="15.75" customHeight="1" x14ac:dyDescent="0.25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</row>
    <row r="743" spans="1:25" ht="15.75" customHeight="1" x14ac:dyDescent="0.25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</row>
    <row r="744" spans="1:25" ht="15.75" customHeight="1" x14ac:dyDescent="0.25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</row>
    <row r="745" spans="1:25" ht="15.75" customHeight="1" x14ac:dyDescent="0.2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</row>
    <row r="746" spans="1:25" ht="15.75" customHeight="1" x14ac:dyDescent="0.25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</row>
    <row r="747" spans="1:25" ht="15.75" customHeight="1" x14ac:dyDescent="0.25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</row>
    <row r="748" spans="1:25" ht="15.75" customHeight="1" x14ac:dyDescent="0.25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</row>
    <row r="749" spans="1:25" ht="15.75" customHeight="1" x14ac:dyDescent="0.25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</row>
    <row r="750" spans="1:25" ht="15.75" customHeight="1" x14ac:dyDescent="0.25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</row>
    <row r="751" spans="1:25" ht="15.75" customHeight="1" x14ac:dyDescent="0.25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</row>
    <row r="752" spans="1:25" ht="15.75" customHeight="1" x14ac:dyDescent="0.25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</row>
    <row r="753" spans="1:25" ht="15.75" customHeight="1" x14ac:dyDescent="0.25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</row>
    <row r="754" spans="1:25" ht="15.75" customHeight="1" x14ac:dyDescent="0.25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</row>
    <row r="755" spans="1:25" ht="15.75" customHeight="1" x14ac:dyDescent="0.2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</row>
    <row r="756" spans="1:25" ht="15.75" customHeight="1" x14ac:dyDescent="0.25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</row>
    <row r="757" spans="1:25" ht="15.75" customHeight="1" x14ac:dyDescent="0.25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</row>
    <row r="758" spans="1:25" ht="15.75" customHeight="1" x14ac:dyDescent="0.25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</row>
    <row r="759" spans="1:25" ht="15.75" customHeight="1" x14ac:dyDescent="0.25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</row>
    <row r="760" spans="1:25" ht="15.75" customHeight="1" x14ac:dyDescent="0.25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</row>
    <row r="761" spans="1:25" ht="15.75" customHeight="1" x14ac:dyDescent="0.25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</row>
    <row r="762" spans="1:25" ht="15.75" customHeight="1" x14ac:dyDescent="0.25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</row>
    <row r="763" spans="1:25" ht="15.75" customHeight="1" x14ac:dyDescent="0.25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</row>
    <row r="764" spans="1:25" ht="15.75" customHeight="1" x14ac:dyDescent="0.25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</row>
    <row r="765" spans="1:25" ht="15.75" customHeight="1" x14ac:dyDescent="0.2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</row>
    <row r="766" spans="1:25" ht="15.75" customHeight="1" x14ac:dyDescent="0.25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</row>
    <row r="767" spans="1:25" ht="15.75" customHeight="1" x14ac:dyDescent="0.25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</row>
    <row r="768" spans="1:25" ht="15.75" customHeight="1" x14ac:dyDescent="0.25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</row>
    <row r="769" spans="1:25" ht="15.75" customHeight="1" x14ac:dyDescent="0.25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</row>
    <row r="770" spans="1:25" ht="15.75" customHeight="1" x14ac:dyDescent="0.25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</row>
    <row r="771" spans="1:25" ht="15.75" customHeight="1" x14ac:dyDescent="0.25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</row>
    <row r="772" spans="1:25" ht="15.75" customHeight="1" x14ac:dyDescent="0.25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</row>
    <row r="773" spans="1:25" ht="15.75" customHeight="1" x14ac:dyDescent="0.25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</row>
    <row r="774" spans="1:25" ht="15.75" customHeight="1" x14ac:dyDescent="0.25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</row>
    <row r="775" spans="1:25" ht="15.75" customHeight="1" x14ac:dyDescent="0.2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</row>
    <row r="776" spans="1:25" ht="15.75" customHeight="1" x14ac:dyDescent="0.25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</row>
    <row r="777" spans="1:25" ht="15.75" customHeight="1" x14ac:dyDescent="0.25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</row>
    <row r="778" spans="1:25" ht="15.75" customHeight="1" x14ac:dyDescent="0.25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</row>
    <row r="779" spans="1:25" ht="15.75" customHeight="1" x14ac:dyDescent="0.25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</row>
    <row r="780" spans="1:25" ht="15.75" customHeight="1" x14ac:dyDescent="0.25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</row>
    <row r="781" spans="1:25" ht="15.75" customHeight="1" x14ac:dyDescent="0.25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</row>
    <row r="782" spans="1:25" ht="15.75" customHeight="1" x14ac:dyDescent="0.25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</row>
    <row r="783" spans="1:25" ht="15.75" customHeight="1" x14ac:dyDescent="0.25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</row>
    <row r="784" spans="1:25" ht="15.75" customHeight="1" x14ac:dyDescent="0.25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</row>
    <row r="785" spans="1:25" ht="15.75" customHeight="1" x14ac:dyDescent="0.2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</row>
    <row r="786" spans="1:25" ht="15.75" customHeight="1" x14ac:dyDescent="0.25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</row>
    <row r="787" spans="1:25" ht="15.75" customHeight="1" x14ac:dyDescent="0.25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</row>
    <row r="788" spans="1:25" ht="15.75" customHeight="1" x14ac:dyDescent="0.25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</row>
    <row r="789" spans="1:25" ht="15.75" customHeight="1" x14ac:dyDescent="0.25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</row>
    <row r="790" spans="1:25" ht="15.75" customHeight="1" x14ac:dyDescent="0.25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</row>
    <row r="791" spans="1:25" ht="15.75" customHeight="1" x14ac:dyDescent="0.25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</row>
    <row r="792" spans="1:25" ht="15.75" customHeight="1" x14ac:dyDescent="0.25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</row>
    <row r="793" spans="1:25" ht="15.75" customHeight="1" x14ac:dyDescent="0.25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</row>
    <row r="794" spans="1:25" ht="15.75" customHeight="1" x14ac:dyDescent="0.25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</row>
    <row r="795" spans="1:25" ht="15.75" customHeight="1" x14ac:dyDescent="0.2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</row>
    <row r="796" spans="1:25" ht="15.75" customHeight="1" x14ac:dyDescent="0.25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</row>
    <row r="797" spans="1:25" ht="15.75" customHeight="1" x14ac:dyDescent="0.25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</row>
    <row r="798" spans="1:25" ht="15.75" customHeight="1" x14ac:dyDescent="0.25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</row>
    <row r="799" spans="1:25" ht="15.75" customHeight="1" x14ac:dyDescent="0.25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</row>
    <row r="800" spans="1:25" ht="15.75" customHeight="1" x14ac:dyDescent="0.25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</row>
    <row r="801" spans="1:25" ht="15.75" customHeight="1" x14ac:dyDescent="0.25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</row>
    <row r="802" spans="1:25" ht="15.75" customHeight="1" x14ac:dyDescent="0.25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</row>
    <row r="803" spans="1:25" ht="15.75" customHeight="1" x14ac:dyDescent="0.25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</row>
    <row r="804" spans="1:25" ht="15.75" customHeight="1" x14ac:dyDescent="0.25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</row>
    <row r="805" spans="1:25" ht="15.75" customHeight="1" x14ac:dyDescent="0.2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</row>
    <row r="806" spans="1:25" ht="15.75" customHeight="1" x14ac:dyDescent="0.25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</row>
    <row r="807" spans="1:25" ht="15.75" customHeight="1" x14ac:dyDescent="0.25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</row>
    <row r="808" spans="1:25" ht="15.75" customHeight="1" x14ac:dyDescent="0.25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</row>
    <row r="809" spans="1:25" ht="15.75" customHeight="1" x14ac:dyDescent="0.25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</row>
    <row r="810" spans="1:25" ht="15.75" customHeight="1" x14ac:dyDescent="0.25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</row>
    <row r="811" spans="1:25" ht="15.75" customHeight="1" x14ac:dyDescent="0.25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</row>
    <row r="812" spans="1:25" ht="15.75" customHeight="1" x14ac:dyDescent="0.25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</row>
    <row r="813" spans="1:25" ht="15.75" customHeight="1" x14ac:dyDescent="0.25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</row>
    <row r="814" spans="1:25" ht="15.75" customHeight="1" x14ac:dyDescent="0.25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</row>
    <row r="815" spans="1:25" ht="15.75" customHeight="1" x14ac:dyDescent="0.2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</row>
    <row r="816" spans="1:25" ht="15.75" customHeight="1" x14ac:dyDescent="0.25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</row>
    <row r="817" spans="1:25" ht="15.75" customHeight="1" x14ac:dyDescent="0.25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</row>
    <row r="818" spans="1:25" ht="15.75" customHeight="1" x14ac:dyDescent="0.25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</row>
    <row r="819" spans="1:25" ht="15.75" customHeight="1" x14ac:dyDescent="0.25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</row>
    <row r="820" spans="1:25" ht="15.75" customHeight="1" x14ac:dyDescent="0.25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</row>
    <row r="821" spans="1:25" ht="15.75" customHeight="1" x14ac:dyDescent="0.25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</row>
    <row r="822" spans="1:25" ht="15.75" customHeight="1" x14ac:dyDescent="0.25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</row>
    <row r="823" spans="1:25" ht="15.75" customHeight="1" x14ac:dyDescent="0.25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</row>
    <row r="824" spans="1:25" ht="15.75" customHeight="1" x14ac:dyDescent="0.25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</row>
    <row r="825" spans="1:25" ht="15.75" customHeight="1" x14ac:dyDescent="0.2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</row>
    <row r="826" spans="1:25" ht="15.75" customHeight="1" x14ac:dyDescent="0.25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</row>
    <row r="827" spans="1:25" ht="15.75" customHeight="1" x14ac:dyDescent="0.25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</row>
    <row r="828" spans="1:25" ht="15.75" customHeight="1" x14ac:dyDescent="0.25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</row>
    <row r="829" spans="1:25" ht="15.75" customHeight="1" x14ac:dyDescent="0.25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</row>
    <row r="830" spans="1:25" ht="15.75" customHeight="1" x14ac:dyDescent="0.25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</row>
    <row r="831" spans="1:25" ht="15.75" customHeight="1" x14ac:dyDescent="0.25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</row>
    <row r="832" spans="1:25" ht="15.75" customHeight="1" x14ac:dyDescent="0.25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</row>
    <row r="833" spans="1:25" ht="15.75" customHeight="1" x14ac:dyDescent="0.25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</row>
    <row r="834" spans="1:25" ht="15.75" customHeight="1" x14ac:dyDescent="0.25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</row>
    <row r="835" spans="1:25" ht="15.75" customHeight="1" x14ac:dyDescent="0.2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</row>
    <row r="836" spans="1:25" ht="15.75" customHeight="1" x14ac:dyDescent="0.25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</row>
    <row r="837" spans="1:25" ht="15.75" customHeight="1" x14ac:dyDescent="0.25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</row>
    <row r="838" spans="1:25" ht="15.75" customHeight="1" x14ac:dyDescent="0.25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</row>
    <row r="839" spans="1:25" ht="15.75" customHeight="1" x14ac:dyDescent="0.25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</row>
    <row r="840" spans="1:25" ht="15.75" customHeight="1" x14ac:dyDescent="0.25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</row>
    <row r="841" spans="1:25" ht="15.75" customHeight="1" x14ac:dyDescent="0.25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</row>
    <row r="842" spans="1:25" ht="15.75" customHeight="1" x14ac:dyDescent="0.25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</row>
    <row r="843" spans="1:25" ht="15.75" customHeight="1" x14ac:dyDescent="0.25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</row>
    <row r="844" spans="1:25" ht="15.75" customHeight="1" x14ac:dyDescent="0.25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</row>
    <row r="845" spans="1:25" ht="15.75" customHeight="1" x14ac:dyDescent="0.2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</row>
    <row r="846" spans="1:25" ht="15.75" customHeight="1" x14ac:dyDescent="0.25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</row>
    <row r="847" spans="1:25" ht="15.75" customHeight="1" x14ac:dyDescent="0.25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</row>
    <row r="848" spans="1:25" ht="15.75" customHeight="1" x14ac:dyDescent="0.25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</row>
    <row r="849" spans="1:25" ht="15.75" customHeight="1" x14ac:dyDescent="0.25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</row>
    <row r="850" spans="1:25" ht="15.75" customHeight="1" x14ac:dyDescent="0.25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</row>
    <row r="851" spans="1:25" ht="15.75" customHeight="1" x14ac:dyDescent="0.25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</row>
    <row r="852" spans="1:25" ht="15.75" customHeight="1" x14ac:dyDescent="0.25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</row>
    <row r="853" spans="1:25" ht="15.75" customHeight="1" x14ac:dyDescent="0.25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</row>
    <row r="854" spans="1:25" ht="15.75" customHeight="1" x14ac:dyDescent="0.25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</row>
    <row r="855" spans="1:25" ht="15.75" customHeight="1" x14ac:dyDescent="0.2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</row>
    <row r="856" spans="1:25" ht="15.75" customHeight="1" x14ac:dyDescent="0.25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</row>
    <row r="857" spans="1:25" ht="15.75" customHeight="1" x14ac:dyDescent="0.25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</row>
    <row r="858" spans="1:25" ht="15.75" customHeight="1" x14ac:dyDescent="0.25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</row>
    <row r="859" spans="1:25" ht="15.75" customHeight="1" x14ac:dyDescent="0.25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</row>
    <row r="860" spans="1:25" ht="15.75" customHeight="1" x14ac:dyDescent="0.25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</row>
    <row r="861" spans="1:25" ht="15.75" customHeight="1" x14ac:dyDescent="0.25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</row>
    <row r="862" spans="1:25" ht="15.75" customHeight="1" x14ac:dyDescent="0.25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</row>
    <row r="863" spans="1:25" ht="15.75" customHeight="1" x14ac:dyDescent="0.25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</row>
    <row r="864" spans="1:25" ht="15.75" customHeight="1" x14ac:dyDescent="0.25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</row>
    <row r="865" spans="1:25" ht="15.75" customHeight="1" x14ac:dyDescent="0.2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</row>
    <row r="866" spans="1:25" ht="15.75" customHeight="1" x14ac:dyDescent="0.25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</row>
    <row r="867" spans="1:25" ht="15.75" customHeight="1" x14ac:dyDescent="0.25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</row>
    <row r="868" spans="1:25" ht="15.75" customHeight="1" x14ac:dyDescent="0.25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</row>
    <row r="869" spans="1:25" ht="15.75" customHeight="1" x14ac:dyDescent="0.25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</row>
    <row r="870" spans="1:25" ht="15.75" customHeight="1" x14ac:dyDescent="0.25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</row>
    <row r="871" spans="1:25" ht="15.75" customHeight="1" x14ac:dyDescent="0.25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</row>
    <row r="872" spans="1:25" ht="15.75" customHeight="1" x14ac:dyDescent="0.25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</row>
    <row r="873" spans="1:25" ht="15.75" customHeight="1" x14ac:dyDescent="0.25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</row>
    <row r="874" spans="1:25" ht="15.75" customHeight="1" x14ac:dyDescent="0.25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</row>
    <row r="875" spans="1:25" ht="15.75" customHeight="1" x14ac:dyDescent="0.2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</row>
    <row r="876" spans="1:25" ht="15.75" customHeight="1" x14ac:dyDescent="0.25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</row>
    <row r="877" spans="1:25" ht="15.75" customHeight="1" x14ac:dyDescent="0.25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</row>
    <row r="878" spans="1:25" ht="15.75" customHeight="1" x14ac:dyDescent="0.25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</row>
    <row r="879" spans="1:25" ht="15.75" customHeight="1" x14ac:dyDescent="0.25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</row>
    <row r="880" spans="1:25" ht="15.75" customHeight="1" x14ac:dyDescent="0.25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</row>
    <row r="881" spans="1:25" ht="15.75" customHeight="1" x14ac:dyDescent="0.25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</row>
    <row r="882" spans="1:25" ht="15.75" customHeight="1" x14ac:dyDescent="0.25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</row>
    <row r="883" spans="1:25" ht="15.75" customHeight="1" x14ac:dyDescent="0.25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</row>
    <row r="884" spans="1:25" ht="15.75" customHeight="1" x14ac:dyDescent="0.25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</row>
    <row r="885" spans="1:25" ht="15.75" customHeight="1" x14ac:dyDescent="0.2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</row>
    <row r="886" spans="1:25" ht="15.75" customHeight="1" x14ac:dyDescent="0.25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</row>
    <row r="887" spans="1:25" ht="15.75" customHeight="1" x14ac:dyDescent="0.25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</row>
    <row r="888" spans="1:25" ht="15.75" customHeight="1" x14ac:dyDescent="0.25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</row>
    <row r="889" spans="1:25" ht="15.75" customHeight="1" x14ac:dyDescent="0.25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</row>
    <row r="890" spans="1:25" ht="15.75" customHeight="1" x14ac:dyDescent="0.25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</row>
    <row r="891" spans="1:25" ht="15.75" customHeight="1" x14ac:dyDescent="0.25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</row>
    <row r="892" spans="1:25" ht="15.75" customHeight="1" x14ac:dyDescent="0.25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</row>
    <row r="893" spans="1:25" ht="15.75" customHeight="1" x14ac:dyDescent="0.25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</row>
    <row r="894" spans="1:25" ht="15.75" customHeight="1" x14ac:dyDescent="0.25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</row>
    <row r="895" spans="1:25" ht="15.75" customHeight="1" x14ac:dyDescent="0.2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</row>
    <row r="896" spans="1:25" ht="15.75" customHeight="1" x14ac:dyDescent="0.25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</row>
    <row r="897" spans="1:25" ht="15.75" customHeight="1" x14ac:dyDescent="0.25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</row>
    <row r="898" spans="1:25" ht="15.75" customHeight="1" x14ac:dyDescent="0.25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</row>
    <row r="899" spans="1:25" ht="15.75" customHeight="1" x14ac:dyDescent="0.25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</row>
    <row r="900" spans="1:25" ht="15.75" customHeight="1" x14ac:dyDescent="0.25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</row>
    <row r="901" spans="1:25" ht="15.75" customHeight="1" x14ac:dyDescent="0.25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</row>
    <row r="902" spans="1:25" ht="15.75" customHeight="1" x14ac:dyDescent="0.25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</row>
    <row r="903" spans="1:25" ht="15.75" customHeight="1" x14ac:dyDescent="0.25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</row>
    <row r="904" spans="1:25" ht="15.75" customHeight="1" x14ac:dyDescent="0.25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</row>
    <row r="905" spans="1:25" ht="15.75" customHeight="1" x14ac:dyDescent="0.2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</row>
    <row r="906" spans="1:25" ht="15.75" customHeight="1" x14ac:dyDescent="0.25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</row>
    <row r="907" spans="1:25" ht="15.75" customHeight="1" x14ac:dyDescent="0.25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</row>
    <row r="908" spans="1:25" ht="15.75" customHeight="1" x14ac:dyDescent="0.25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</row>
    <row r="909" spans="1:25" ht="15.75" customHeight="1" x14ac:dyDescent="0.25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</row>
    <row r="910" spans="1:25" ht="15.75" customHeight="1" x14ac:dyDescent="0.25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</row>
    <row r="911" spans="1:25" ht="15.75" customHeight="1" x14ac:dyDescent="0.25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</row>
    <row r="912" spans="1:25" ht="15.75" customHeight="1" x14ac:dyDescent="0.25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</row>
    <row r="913" spans="1:25" ht="15.75" customHeight="1" x14ac:dyDescent="0.25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</row>
    <row r="914" spans="1:25" ht="15.75" customHeight="1" x14ac:dyDescent="0.25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</row>
    <row r="915" spans="1:25" ht="15.75" customHeight="1" x14ac:dyDescent="0.2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</row>
    <row r="916" spans="1:25" ht="15.75" customHeight="1" x14ac:dyDescent="0.25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</row>
    <row r="917" spans="1:25" ht="15.75" customHeight="1" x14ac:dyDescent="0.25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</row>
    <row r="918" spans="1:25" ht="15.75" customHeight="1" x14ac:dyDescent="0.25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</row>
    <row r="919" spans="1:25" ht="15.75" customHeight="1" x14ac:dyDescent="0.25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</row>
    <row r="920" spans="1:25" ht="15.75" customHeight="1" x14ac:dyDescent="0.25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</row>
    <row r="921" spans="1:25" ht="15.75" customHeight="1" x14ac:dyDescent="0.25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</row>
    <row r="922" spans="1:25" ht="15.75" customHeight="1" x14ac:dyDescent="0.25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</row>
    <row r="923" spans="1:25" ht="15.75" customHeight="1" x14ac:dyDescent="0.25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</row>
    <row r="924" spans="1:25" ht="15.75" customHeight="1" x14ac:dyDescent="0.25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</row>
    <row r="925" spans="1:25" ht="15.75" customHeight="1" x14ac:dyDescent="0.2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</row>
    <row r="926" spans="1:25" ht="15.75" customHeight="1" x14ac:dyDescent="0.25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</row>
    <row r="927" spans="1:25" ht="15.75" customHeight="1" x14ac:dyDescent="0.25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</row>
    <row r="928" spans="1:25" ht="15.75" customHeight="1" x14ac:dyDescent="0.25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</row>
    <row r="929" spans="1:25" ht="15.75" customHeight="1" x14ac:dyDescent="0.25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</row>
    <row r="930" spans="1:25" ht="15.75" customHeight="1" x14ac:dyDescent="0.25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</row>
    <row r="931" spans="1:25" ht="15.75" customHeight="1" x14ac:dyDescent="0.25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</row>
    <row r="932" spans="1:25" ht="15.75" customHeight="1" x14ac:dyDescent="0.25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</row>
    <row r="933" spans="1:25" ht="15.75" customHeight="1" x14ac:dyDescent="0.25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</row>
    <row r="934" spans="1:25" ht="15.75" customHeight="1" x14ac:dyDescent="0.25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</row>
    <row r="935" spans="1:25" ht="15.75" customHeight="1" x14ac:dyDescent="0.2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</row>
    <row r="936" spans="1:25" ht="15.75" customHeight="1" x14ac:dyDescent="0.25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</row>
    <row r="937" spans="1:25" ht="15.75" customHeight="1" x14ac:dyDescent="0.25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</row>
    <row r="938" spans="1:25" ht="15.75" customHeight="1" x14ac:dyDescent="0.25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</row>
    <row r="939" spans="1:25" ht="15.75" customHeight="1" x14ac:dyDescent="0.25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</row>
    <row r="940" spans="1:25" ht="15.75" customHeight="1" x14ac:dyDescent="0.25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</row>
    <row r="941" spans="1:25" ht="15.75" customHeight="1" x14ac:dyDescent="0.25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</row>
    <row r="942" spans="1:25" ht="15.75" customHeight="1" x14ac:dyDescent="0.25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</row>
    <row r="943" spans="1:25" ht="15.75" customHeight="1" x14ac:dyDescent="0.25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</row>
    <row r="944" spans="1:25" ht="15.75" customHeight="1" x14ac:dyDescent="0.25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</row>
    <row r="945" spans="1:25" ht="15.75" customHeight="1" x14ac:dyDescent="0.2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</row>
    <row r="946" spans="1:25" ht="15.75" customHeight="1" x14ac:dyDescent="0.25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</row>
    <row r="947" spans="1:25" ht="15.75" customHeight="1" x14ac:dyDescent="0.25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</row>
    <row r="948" spans="1:25" ht="15.75" customHeight="1" x14ac:dyDescent="0.25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</row>
    <row r="949" spans="1:25" ht="15.75" customHeight="1" x14ac:dyDescent="0.25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</row>
    <row r="950" spans="1:25" ht="15.75" customHeight="1" x14ac:dyDescent="0.25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</row>
    <row r="951" spans="1:25" ht="15.75" customHeight="1" x14ac:dyDescent="0.25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</row>
    <row r="952" spans="1:25" ht="15.75" customHeight="1" x14ac:dyDescent="0.25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</row>
    <row r="953" spans="1:25" ht="15.75" customHeight="1" x14ac:dyDescent="0.25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</row>
    <row r="954" spans="1:25" ht="15.75" customHeight="1" x14ac:dyDescent="0.25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</row>
    <row r="955" spans="1:25" ht="15.75" customHeight="1" x14ac:dyDescent="0.2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</row>
    <row r="956" spans="1:25" ht="15.75" customHeight="1" x14ac:dyDescent="0.25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</row>
    <row r="957" spans="1:25" ht="15.75" customHeight="1" x14ac:dyDescent="0.25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</row>
    <row r="958" spans="1:25" ht="15.75" customHeight="1" x14ac:dyDescent="0.25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</row>
    <row r="959" spans="1:25" ht="15.75" customHeight="1" x14ac:dyDescent="0.25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</row>
    <row r="960" spans="1:25" ht="15.75" customHeight="1" x14ac:dyDescent="0.25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</row>
    <row r="961" spans="1:25" ht="15.75" customHeight="1" x14ac:dyDescent="0.25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</row>
    <row r="962" spans="1:25" ht="15.75" customHeight="1" x14ac:dyDescent="0.25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</row>
    <row r="963" spans="1:25" ht="15.75" customHeight="1" x14ac:dyDescent="0.25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</row>
    <row r="964" spans="1:25" ht="15.75" customHeight="1" x14ac:dyDescent="0.25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</row>
    <row r="965" spans="1:25" ht="15.75" customHeight="1" x14ac:dyDescent="0.2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</row>
    <row r="966" spans="1:25" ht="15.75" customHeight="1" x14ac:dyDescent="0.25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</row>
    <row r="967" spans="1:25" ht="15.75" customHeight="1" x14ac:dyDescent="0.25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</row>
    <row r="968" spans="1:25" ht="15.75" customHeight="1" x14ac:dyDescent="0.25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</row>
    <row r="969" spans="1:25" ht="15.75" customHeight="1" x14ac:dyDescent="0.25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</row>
    <row r="970" spans="1:25" ht="15.75" customHeight="1" x14ac:dyDescent="0.25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</row>
    <row r="971" spans="1:25" ht="15.75" customHeight="1" x14ac:dyDescent="0.25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</row>
    <row r="972" spans="1:25" ht="15.75" customHeight="1" x14ac:dyDescent="0.25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</row>
    <row r="973" spans="1:25" ht="15.75" customHeight="1" x14ac:dyDescent="0.25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</row>
    <row r="974" spans="1:25" ht="15.75" customHeight="1" x14ac:dyDescent="0.25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</row>
    <row r="975" spans="1:25" ht="15.75" customHeight="1" x14ac:dyDescent="0.2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</row>
    <row r="976" spans="1:25" ht="15.75" customHeight="1" x14ac:dyDescent="0.25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</row>
    <row r="977" spans="1:25" ht="15.75" customHeight="1" x14ac:dyDescent="0.25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</row>
    <row r="978" spans="1:25" ht="15.75" customHeight="1" x14ac:dyDescent="0.25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</row>
    <row r="979" spans="1:25" ht="15.75" customHeight="1" x14ac:dyDescent="0.25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</row>
    <row r="980" spans="1:25" ht="15.75" customHeight="1" x14ac:dyDescent="0.25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</row>
    <row r="981" spans="1:25" ht="15.75" customHeight="1" x14ac:dyDescent="0.25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</row>
    <row r="982" spans="1:25" ht="15.75" customHeight="1" x14ac:dyDescent="0.25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</row>
    <row r="983" spans="1:25" ht="15.75" customHeight="1" x14ac:dyDescent="0.25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</row>
    <row r="984" spans="1:25" ht="15.75" customHeight="1" x14ac:dyDescent="0.25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</row>
    <row r="985" spans="1:25" ht="15.75" customHeight="1" x14ac:dyDescent="0.2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</row>
    <row r="986" spans="1:25" ht="15.75" customHeight="1" x14ac:dyDescent="0.25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</row>
    <row r="987" spans="1:25" ht="15.75" customHeight="1" x14ac:dyDescent="0.25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</row>
    <row r="988" spans="1:25" ht="15.75" customHeight="1" x14ac:dyDescent="0.25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</row>
    <row r="989" spans="1:25" ht="15.75" customHeight="1" x14ac:dyDescent="0.25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</row>
    <row r="990" spans="1:25" ht="15.75" customHeight="1" x14ac:dyDescent="0.25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</row>
    <row r="991" spans="1:25" ht="15.75" customHeight="1" x14ac:dyDescent="0.25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</row>
    <row r="992" spans="1:25" ht="15.75" customHeight="1" x14ac:dyDescent="0.25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</row>
    <row r="993" spans="1:25" ht="15.75" customHeight="1" x14ac:dyDescent="0.25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</row>
    <row r="994" spans="1:25" ht="15.75" customHeight="1" x14ac:dyDescent="0.25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</row>
    <row r="995" spans="1:25" ht="15.75" customHeight="1" x14ac:dyDescent="0.2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</row>
    <row r="996" spans="1:25" ht="15.75" customHeight="1" x14ac:dyDescent="0.25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</row>
    <row r="997" spans="1:25" ht="15.75" customHeight="1" x14ac:dyDescent="0.25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</row>
    <row r="998" spans="1:25" ht="15.75" customHeight="1" x14ac:dyDescent="0.25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</row>
    <row r="999" spans="1:25" ht="15.75" customHeight="1" x14ac:dyDescent="0.25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</row>
    <row r="1000" spans="1:25" ht="15.75" customHeight="1" x14ac:dyDescent="0.25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</row>
    <row r="1001" spans="1:25" ht="15.75" customHeight="1" x14ac:dyDescent="0.25">
      <c r="A1001" s="62"/>
      <c r="B1001" s="62"/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</row>
    <row r="1002" spans="1:25" ht="15.75" customHeight="1" x14ac:dyDescent="0.25">
      <c r="A1002" s="62"/>
      <c r="B1002" s="62"/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</row>
    <row r="1003" spans="1:25" ht="15.75" customHeight="1" x14ac:dyDescent="0.25">
      <c r="A1003" s="62"/>
      <c r="B1003" s="62"/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</row>
    <row r="1004" spans="1:25" ht="15.75" customHeight="1" x14ac:dyDescent="0.25">
      <c r="A1004" s="62"/>
      <c r="B1004" s="62"/>
      <c r="C1004" s="62"/>
      <c r="D1004" s="62"/>
      <c r="E1004" s="62"/>
      <c r="F1004" s="62"/>
      <c r="G1004" s="6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</row>
    <row r="1005" spans="1:25" ht="15.75" customHeight="1" x14ac:dyDescent="0.25">
      <c r="A1005" s="62"/>
      <c r="B1005" s="62"/>
      <c r="C1005" s="62"/>
      <c r="D1005" s="62"/>
      <c r="E1005" s="62"/>
      <c r="F1005" s="62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</row>
    <row r="1006" spans="1:25" ht="15.75" customHeight="1" x14ac:dyDescent="0.25">
      <c r="A1006" s="62"/>
      <c r="B1006" s="62"/>
      <c r="C1006" s="62"/>
      <c r="D1006" s="62"/>
      <c r="E1006" s="62"/>
      <c r="F1006" s="62"/>
      <c r="G1006" s="62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  <c r="X1006" s="62"/>
      <c r="Y1006" s="62"/>
    </row>
    <row r="1007" spans="1:25" ht="15.75" customHeight="1" x14ac:dyDescent="0.25">
      <c r="A1007" s="62"/>
      <c r="B1007" s="62"/>
      <c r="C1007" s="62"/>
      <c r="D1007" s="62"/>
      <c r="E1007" s="62"/>
      <c r="F1007" s="62"/>
      <c r="G1007" s="62"/>
      <c r="H1007" s="62"/>
      <c r="I1007" s="62"/>
      <c r="J1007" s="62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</row>
    <row r="1008" spans="1:25" ht="15.75" customHeight="1" x14ac:dyDescent="0.25">
      <c r="A1008" s="62"/>
      <c r="B1008" s="62"/>
      <c r="C1008" s="62"/>
      <c r="D1008" s="62"/>
      <c r="E1008" s="62"/>
      <c r="F1008" s="62"/>
      <c r="G1008" s="62"/>
      <c r="H1008" s="62"/>
      <c r="I1008" s="62"/>
      <c r="J1008" s="62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  <c r="X1008" s="62"/>
      <c r="Y1008" s="62"/>
    </row>
    <row r="1009" spans="1:25" ht="15.75" customHeight="1" x14ac:dyDescent="0.25">
      <c r="A1009" s="62"/>
      <c r="B1009" s="62"/>
      <c r="C1009" s="62"/>
      <c r="D1009" s="62"/>
      <c r="E1009" s="62"/>
      <c r="F1009" s="62"/>
      <c r="G1009" s="62"/>
      <c r="H1009" s="62"/>
      <c r="I1009" s="62"/>
      <c r="J1009" s="62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  <c r="X1009" s="62"/>
      <c r="Y1009" s="62"/>
    </row>
    <row r="1010" spans="1:25" ht="15.75" customHeight="1" x14ac:dyDescent="0.25">
      <c r="A1010" s="62"/>
      <c r="B1010" s="62"/>
      <c r="C1010" s="62"/>
      <c r="D1010" s="62"/>
      <c r="E1010" s="62"/>
      <c r="F1010" s="62"/>
      <c r="G1010" s="62"/>
      <c r="H1010" s="62"/>
      <c r="I1010" s="62"/>
      <c r="J1010" s="62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  <c r="X1010" s="62"/>
      <c r="Y1010" s="62"/>
    </row>
    <row r="1011" spans="1:25" ht="15.75" customHeight="1" x14ac:dyDescent="0.25">
      <c r="A1011" s="62"/>
      <c r="B1011" s="62"/>
      <c r="C1011" s="62"/>
      <c r="D1011" s="62"/>
      <c r="E1011" s="62"/>
      <c r="F1011" s="62"/>
      <c r="G1011" s="62"/>
      <c r="H1011" s="62"/>
      <c r="I1011" s="62"/>
      <c r="J1011" s="62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</row>
    <row r="1012" spans="1:25" ht="15.75" customHeight="1" x14ac:dyDescent="0.25">
      <c r="A1012" s="62"/>
      <c r="B1012" s="62"/>
      <c r="C1012" s="62"/>
      <c r="D1012" s="62"/>
      <c r="E1012" s="62"/>
      <c r="F1012" s="62"/>
      <c r="G1012" s="62"/>
      <c r="H1012" s="62"/>
      <c r="I1012" s="62"/>
      <c r="J1012" s="62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  <c r="X1012" s="62"/>
      <c r="Y1012" s="62"/>
    </row>
    <row r="1013" spans="1:25" ht="15.75" customHeight="1" x14ac:dyDescent="0.25">
      <c r="A1013" s="62"/>
      <c r="B1013" s="62"/>
      <c r="C1013" s="62"/>
      <c r="D1013" s="62"/>
      <c r="E1013" s="62"/>
      <c r="F1013" s="62"/>
      <c r="G1013" s="62"/>
      <c r="H1013" s="62"/>
      <c r="I1013" s="62"/>
      <c r="J1013" s="62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  <c r="X1013" s="62"/>
      <c r="Y1013" s="62"/>
    </row>
  </sheetData>
  <mergeCells count="5">
    <mergeCell ref="A1:F1"/>
    <mergeCell ref="B36:E36"/>
    <mergeCell ref="B37:E37"/>
    <mergeCell ref="B38:E38"/>
    <mergeCell ref="A6:B6"/>
  </mergeCells>
  <pageMargins left="0.70866141732283472" right="0.70866141732283472" top="0.78740157480314965" bottom="0.78740157480314965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1.etapa</vt:lpstr>
      <vt:lpstr>2.etapa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Motal</dc:creator>
  <cp:lastModifiedBy>Josef Raboch</cp:lastModifiedBy>
  <cp:lastPrinted>2019-08-08T11:43:26Z</cp:lastPrinted>
  <dcterms:created xsi:type="dcterms:W3CDTF">2019-06-03T13:28:04Z</dcterms:created>
  <dcterms:modified xsi:type="dcterms:W3CDTF">2025-02-28T13:43:29Z</dcterms:modified>
</cp:coreProperties>
</file>