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dilene\Tabulky\Opravy\Opravy 2025\Mnichovo Hradiště\ŠPZ\III-6111 Jirny\VZ-stavební práce\"/>
    </mc:Choice>
  </mc:AlternateContent>
  <xr:revisionPtr revIDLastSave="0" documentId="8_{A508540E-E499-47EF-936E-0B54C084C6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rozpočet!$A$4:$F$31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3" i="1" l="1"/>
  <c r="F24" i="1" l="1"/>
  <c r="H21" i="1" l="1"/>
  <c r="H23" i="1"/>
  <c r="F27" i="1"/>
  <c r="F26" i="1"/>
  <c r="F22" i="1"/>
  <c r="F21" i="1"/>
  <c r="F20" i="1"/>
  <c r="F19" i="1"/>
  <c r="F17" i="1"/>
  <c r="F14" i="1"/>
  <c r="F18" i="1"/>
  <c r="F16" i="1"/>
  <c r="F15" i="1"/>
  <c r="F13" i="1"/>
  <c r="F12" i="1"/>
  <c r="F28" i="1" l="1"/>
  <c r="F29" i="1" s="1"/>
  <c r="F30" i="1" s="1"/>
  <c r="C14" i="3" l="1"/>
  <c r="C22" i="3" s="1"/>
  <c r="C26" i="3" s="1"/>
  <c r="I25" i="3" s="1"/>
  <c r="F26" i="3" l="1"/>
  <c r="I26" i="3" s="1"/>
</calcChain>
</file>

<file path=xl/sharedStrings.xml><?xml version="1.0" encoding="utf-8"?>
<sst xmlns="http://schemas.openxmlformats.org/spreadsheetml/2006/main" count="107" uniqueCount="79">
  <si>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</si>
  <si>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</si>
  <si>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</si>
  <si>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</si>
  <si>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</si>
  <si>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</si>
  <si>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</si>
  <si>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</si>
  <si>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</si>
  <si>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</si>
  <si>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</si>
  <si>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</si>
  <si>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</si>
  <si>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</si>
  <si>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</si>
  <si>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</si>
  <si>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</si>
  <si>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</si>
  <si>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</si>
  <si>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</si>
  <si>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</si>
  <si>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</si>
  <si>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</si>
  <si>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</si>
  <si>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</si>
  <si>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</si>
  <si>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</si>
  <si>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</si>
  <si>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</si>
  <si>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</si>
  <si>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</si>
  <si>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</si>
  <si>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</si>
  <si>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</si>
  <si>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</si>
  <si>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</si>
  <si>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</si>
  <si>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</si>
  <si>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</si>
  <si>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</si>
  <si>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</si>
  <si>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čištění vozovek samosběrem</t>
  </si>
  <si>
    <t xml:space="preserve">řezání asfaltového krytu vozovek do 50mm </t>
  </si>
  <si>
    <t>frézování  asfalt. ploch, odvoz do 20km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</si>
  <si>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</si>
  <si>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</si>
  <si>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</si>
  <si>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</si>
  <si>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</si>
  <si>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</si>
  <si>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</si>
  <si>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</si>
  <si>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</si>
  <si>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frézování drážky průžezu do 100mm2 v asfaltové vozovce</t>
  </si>
  <si>
    <t>těsnění dilatačních spar asf. zálivkou průř. do 100mm2</t>
  </si>
  <si>
    <t>čištění krajnic od nánosu tl. do 100mm</t>
  </si>
  <si>
    <t xml:space="preserve">zpevnění krajnic z recyklovaného materiálu tl. do 100mm </t>
  </si>
  <si>
    <t>VDZ - barvou hladké - dodávka a pokládka</t>
  </si>
  <si>
    <t>VDZ - plastem hladké - dodávka a pokládka</t>
  </si>
  <si>
    <t>Tomáš Pecka</t>
  </si>
  <si>
    <t>014103.R</t>
  </si>
  <si>
    <t>uložení odpadu ze stavby na skládku s oprávněník k opětovnému využití - recyklační středisko</t>
  </si>
  <si>
    <t>rozpočet:  OTSKP 2024</t>
  </si>
  <si>
    <t>574D06</t>
  </si>
  <si>
    <t>ASFALTOVÝ BETON PRO LOŽNÍ VRSTVY MODIFIK ACL 16+, 16S</t>
  </si>
  <si>
    <t>574BC4</t>
  </si>
  <si>
    <t>ASFALTOVÝ BETON PRO OBRUSNÉ VRSTVY MODIFIK ACO 11+ TL. 45MM</t>
  </si>
  <si>
    <t>572224</t>
  </si>
  <si>
    <t>SPOJOVACÍ POSTŘIK Z MODIFIK EMULZE DO 1,0KG/M2</t>
  </si>
  <si>
    <t>směrové sloupky z plast. hmot včetně odrazového pásku</t>
  </si>
  <si>
    <t>ks</t>
  </si>
  <si>
    <t>91551</t>
  </si>
  <si>
    <t>VDZ - předem připravené symboly</t>
  </si>
  <si>
    <t>Stavba:     III/6111 Jirny</t>
  </si>
  <si>
    <t xml:space="preserve">Objekt:  silnice   III/6111              km 0,000 – 0,625  </t>
  </si>
  <si>
    <t xml:space="preserve"> III/6111 Jirny</t>
  </si>
  <si>
    <t>staničení  km  0,000 – 0,625</t>
  </si>
  <si>
    <r>
      <t xml:space="preserve">Zpracoval:  </t>
    </r>
    <r>
      <rPr>
        <sz val="9"/>
        <rFont val="Arial CE"/>
        <charset val="238"/>
      </rPr>
      <t xml:space="preserve"> </t>
    </r>
  </si>
  <si>
    <t xml:space="preserve">Datum: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</si>
</sst>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1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  <font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2" borderId="1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top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4" fontId="10" fillId="0" borderId="5" xfId="0" applyNumberFormat="1" applyFont="1" applyBorder="1" applyAlignment="1" applyProtection="1">
      <alignment vertical="top"/>
    </xf>
    <xf numFmtId="4" fontId="10" fillId="0" borderId="6" xfId="0" applyNumberFormat="1" applyFont="1" applyBorder="1" applyAlignment="1" applyProtection="1">
      <alignment horizontal="right" vertical="top"/>
    </xf>
    <xf numFmtId="4" fontId="11" fillId="0" borderId="7" xfId="0" applyNumberFormat="1" applyFont="1" applyBorder="1" applyAlignment="1" applyProtection="1">
      <alignment vertical="top"/>
    </xf>
    <xf numFmtId="4" fontId="10" fillId="0" borderId="8" xfId="0" applyNumberFormat="1" applyFont="1" applyBorder="1" applyAlignment="1" applyProtection="1">
      <alignment vertical="top"/>
    </xf>
    <xf numFmtId="0" fontId="11" fillId="0" borderId="9" xfId="0" applyFont="1" applyBorder="1" applyAlignment="1" applyProtection="1">
      <alignment vertical="top"/>
    </xf>
    <xf numFmtId="4" fontId="10" fillId="0" borderId="9" xfId="0" applyNumberFormat="1" applyFont="1" applyBorder="1" applyAlignment="1" applyProtection="1">
      <alignment horizontal="right" vertical="top"/>
    </xf>
    <xf numFmtId="4" fontId="11" fillId="0" borderId="10" xfId="0" applyNumberFormat="1" applyFont="1" applyBorder="1" applyAlignment="1" applyProtection="1">
      <alignment vertical="top"/>
    </xf>
    <xf numFmtId="0" fontId="11" fillId="0" borderId="11" xfId="0" applyFont="1" applyBorder="1" applyAlignment="1" applyProtection="1">
      <alignment vertical="top"/>
    </xf>
    <xf numFmtId="0" fontId="11" fillId="0" borderId="11" xfId="0" applyFont="1" applyBorder="1" applyAlignment="1" applyProtection="1">
      <alignment horizontal="center" vertical="center"/>
    </xf>
    <xf numFmtId="2" fontId="10" fillId="0" borderId="11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49" fontId="17" fillId="3" borderId="3" xfId="0" applyNumberFormat="1" applyFont="1" applyFill="1" applyBorder="1" applyAlignment="1" applyProtection="1">
      <alignment horizontal="center" vertical="center"/>
    </xf>
    <xf numFmtId="49" fontId="19" fillId="0" borderId="5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4" fontId="10" fillId="0" borderId="6" xfId="0" applyNumberFormat="1" applyFont="1" applyBorder="1" applyAlignment="1" applyProtection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6" xfId="0" applyNumberFormat="1" applyFont="1" applyBorder="1" applyAlignment="1" applyProtection="1">
      <alignment horizontal="right" vertical="center"/>
    </xf>
    <xf numFmtId="49" fontId="10" fillId="0" borderId="7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14" fillId="0" borderId="14" xfId="0" applyFont="1" applyBorder="1" applyAlignment="1" applyProtection="1">
      <alignment vertical="center"/>
    </xf>
    <xf numFmtId="4" fontId="19" fillId="3" borderId="6" xfId="0" applyNumberFormat="1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center"/>
    </xf>
    <xf numFmtId="4" fontId="19" fillId="3" borderId="7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0" fillId="0" borderId="6" xfId="0" applyFont="1" applyBorder="1" applyAlignment="1" applyProtection="1">
      <alignment vertical="top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top"/>
    </xf>
    <xf numFmtId="2" fontId="20" fillId="0" borderId="6" xfId="0" applyNumberFormat="1" applyFont="1" applyBorder="1" applyAlignment="1" applyProtection="1">
      <alignment horizontal="center" vertical="top"/>
    </xf>
    <xf numFmtId="3" fontId="20" fillId="0" borderId="6" xfId="0" applyNumberFormat="1" applyFont="1" applyBorder="1" applyAlignment="1" applyProtection="1">
      <alignment vertical="top"/>
    </xf>
    <xf numFmtId="0" fontId="20" fillId="0" borderId="6" xfId="0" applyFont="1" applyBorder="1" applyAlignment="1" applyProtection="1">
      <alignment horizontal="center" vertical="top"/>
    </xf>
    <xf numFmtId="4" fontId="20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2" fontId="10" fillId="0" borderId="4" xfId="0" applyNumberFormat="1" applyFont="1" applyBorder="1" applyAlignment="1" applyProtection="1">
      <alignment vertical="top"/>
    </xf>
    <xf numFmtId="4" fontId="10" fillId="0" borderId="19" xfId="0" applyNumberFormat="1" applyFont="1" applyBorder="1" applyAlignment="1" applyProtection="1">
      <alignment vertical="top"/>
    </xf>
    <xf numFmtId="2" fontId="10" fillId="0" borderId="6" xfId="0" applyNumberFormat="1" applyFont="1" applyBorder="1" applyAlignment="1" applyProtection="1">
      <alignment vertical="top"/>
    </xf>
    <xf numFmtId="4" fontId="10" fillId="0" borderId="7" xfId="0" applyNumberFormat="1" applyFont="1" applyBorder="1" applyAlignment="1" applyProtection="1">
      <alignment vertical="top"/>
    </xf>
    <xf numFmtId="1" fontId="11" fillId="0" borderId="5" xfId="0" applyNumberFormat="1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vertical="center"/>
    </xf>
    <xf numFmtId="4" fontId="10" fillId="0" borderId="7" xfId="0" applyNumberFormat="1" applyFont="1" applyBorder="1" applyAlignment="1" applyProtection="1">
      <alignment vertical="center"/>
    </xf>
    <xf numFmtId="0" fontId="11" fillId="0" borderId="20" xfId="0" applyFont="1" applyBorder="1" applyAlignment="1" applyProtection="1">
      <alignment horizontal="center" vertical="center"/>
    </xf>
    <xf numFmtId="4" fontId="10" fillId="0" borderId="21" xfId="0" applyNumberFormat="1" applyFont="1" applyBorder="1" applyAlignment="1" applyProtection="1">
      <alignment vertical="top"/>
    </xf>
    <xf numFmtId="0" fontId="11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4" fontId="10" fillId="0" borderId="10" xfId="0" applyNumberFormat="1" applyFont="1" applyBorder="1" applyAlignment="1" applyProtection="1">
      <alignment vertical="top"/>
    </xf>
    <xf numFmtId="4" fontId="10" fillId="0" borderId="22" xfId="0" applyNumberFormat="1" applyFont="1" applyBorder="1" applyAlignment="1" applyProtection="1">
      <alignment vertical="top"/>
    </xf>
    <xf numFmtId="0" fontId="11" fillId="0" borderId="23" xfId="0" applyFont="1" applyBorder="1" applyAlignment="1" applyProtection="1">
      <alignment vertical="top"/>
    </xf>
    <xf numFmtId="4" fontId="10" fillId="0" borderId="23" xfId="0" applyNumberFormat="1" applyFont="1" applyBorder="1" applyAlignment="1" applyProtection="1">
      <alignment horizontal="right" vertical="top"/>
    </xf>
    <xf numFmtId="4" fontId="11" fillId="0" borderId="19" xfId="0" applyNumberFormat="1" applyFont="1" applyBorder="1" applyAlignment="1" applyProtection="1">
      <alignment vertical="top"/>
    </xf>
    <xf numFmtId="0" fontId="11" fillId="2" borderId="24" xfId="0" applyFont="1" applyFill="1" applyBorder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0" fillId="4" borderId="4" xfId="0" applyNumberFormat="1" applyFont="1" applyFill="1" applyBorder="1" applyAlignment="1" applyProtection="1">
      <alignment vertical="top"/>
    </xf>
    <xf numFmtId="4" fontId="10" fillId="4" borderId="6" xfId="0" applyNumberFormat="1" applyFont="1" applyFill="1" applyBorder="1" applyAlignment="1" applyProtection="1">
      <alignment vertical="top"/>
    </xf>
    <xf numFmtId="4" fontId="10" fillId="4" borderId="6" xfId="0" applyNumberFormat="1" applyFont="1" applyFill="1" applyBorder="1" applyAlignment="1" applyProtection="1">
      <alignment vertical="center"/>
    </xf>
    <xf numFmtId="39" fontId="10" fillId="4" borderId="6" xfId="0" applyNumberFormat="1" applyFont="1" applyFill="1" applyBorder="1" applyAlignment="1" applyProtection="1">
      <alignment vertical="top"/>
    </xf>
    <xf numFmtId="39" fontId="10" fillId="4" borderId="11" xfId="0" applyNumberFormat="1" applyFont="1" applyFill="1" applyBorder="1" applyAlignment="1" applyProtection="1">
      <alignment vertical="top"/>
    </xf>
    <xf numFmtId="4" fontId="10" fillId="4" borderId="9" xfId="0" applyNumberFormat="1" applyFont="1" applyFill="1" applyBorder="1" applyAlignment="1" applyProtection="1">
      <alignment vertical="top"/>
    </xf>
    <xf numFmtId="49" fontId="11" fillId="6" borderId="5" xfId="0" applyNumberFormat="1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center" vertical="center"/>
    </xf>
    <xf numFmtId="2" fontId="10" fillId="6" borderId="6" xfId="0" applyNumberFormat="1" applyFont="1" applyFill="1" applyBorder="1" applyAlignment="1" applyProtection="1">
      <alignment vertical="top"/>
    </xf>
    <xf numFmtId="0" fontId="30" fillId="0" borderId="4" xfId="0" applyFont="1" applyBorder="1" applyAlignment="1" applyProtection="1">
      <alignment vertical="top"/>
    </xf>
    <xf numFmtId="49" fontId="11" fillId="6" borderId="20" xfId="0" applyNumberFormat="1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vertical="top"/>
    </xf>
    <xf numFmtId="0" fontId="11" fillId="6" borderId="11" xfId="0" applyFont="1" applyFill="1" applyBorder="1" applyAlignment="1" applyProtection="1">
      <alignment horizontal="center" vertical="center"/>
    </xf>
    <xf numFmtId="2" fontId="10" fillId="6" borderId="11" xfId="0" applyNumberFormat="1" applyFont="1" applyFill="1" applyBorder="1" applyAlignment="1" applyProtection="1">
      <alignment vertical="top"/>
    </xf>
    <xf numFmtId="49" fontId="21" fillId="0" borderId="25" xfId="0" applyNumberFormat="1" applyFont="1" applyBorder="1" applyAlignment="1" applyProtection="1">
      <alignment horizontal="left" vertical="center"/>
    </xf>
    <xf numFmtId="0" fontId="21" fillId="0" borderId="26" xfId="0" applyFont="1" applyBorder="1" applyAlignment="1" applyProtection="1">
      <alignment horizontal="left" vertical="center"/>
    </xf>
    <xf numFmtId="0" fontId="21" fillId="0" borderId="27" xfId="0" applyFont="1" applyBorder="1" applyAlignment="1" applyProtection="1">
      <alignment horizontal="left" vertical="center"/>
    </xf>
    <xf numFmtId="49" fontId="25" fillId="0" borderId="28" xfId="0" applyNumberFormat="1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49" fontId="21" fillId="0" borderId="28" xfId="0" applyNumberFormat="1" applyFont="1" applyBorder="1" applyAlignment="1" applyProtection="1">
      <alignment horizontal="left" vertical="center"/>
    </xf>
    <xf numFmtId="49" fontId="21" fillId="0" borderId="0" xfId="0" applyNumberFormat="1" applyFont="1" applyAlignment="1" applyProtection="1">
      <alignment horizontal="left" vertical="center"/>
    </xf>
    <xf numFmtId="49" fontId="21" fillId="0" borderId="29" xfId="0" applyNumberFormat="1" applyFont="1" applyBorder="1" applyAlignment="1" applyProtection="1">
      <alignment horizontal="left" vertical="center"/>
    </xf>
    <xf numFmtId="49" fontId="19" fillId="3" borderId="5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49" fontId="19" fillId="3" borderId="30" xfId="0" applyNumberFormat="1" applyFont="1" applyFill="1" applyBorder="1" applyAlignment="1" applyProtection="1">
      <alignment horizontal="left" vertical="center"/>
    </xf>
    <xf numFmtId="49" fontId="19" fillId="3" borderId="17" xfId="0" applyNumberFormat="1" applyFont="1" applyFill="1" applyBorder="1" applyAlignment="1" applyProtection="1">
      <alignment horizontal="left" vertical="center"/>
    </xf>
    <xf numFmtId="49" fontId="19" fillId="3" borderId="6" xfId="0" applyNumberFormat="1" applyFont="1" applyFill="1" applyBorder="1" applyAlignment="1" applyProtection="1">
      <alignment horizontal="left" vertical="center"/>
    </xf>
    <xf numFmtId="49" fontId="21" fillId="5" borderId="31" xfId="0" applyNumberFormat="1" applyFont="1" applyFill="1" applyBorder="1" applyAlignment="1" applyProtection="1">
      <alignment horizontal="center" vertical="center"/>
    </xf>
    <xf numFmtId="0" fontId="21" fillId="5" borderId="18" xfId="0" applyFont="1" applyFill="1" applyBorder="1" applyAlignment="1" applyProtection="1">
      <alignment horizontal="center" vertical="center"/>
    </xf>
    <xf numFmtId="0" fontId="21" fillId="5" borderId="32" xfId="0" applyFont="1" applyFill="1" applyBorder="1" applyAlignment="1" applyProtection="1">
      <alignment horizontal="center" vertical="center"/>
    </xf>
    <xf numFmtId="49" fontId="21" fillId="0" borderId="26" xfId="0" applyNumberFormat="1" applyFont="1" applyBorder="1" applyAlignment="1" applyProtection="1">
      <alignment horizontal="left" vertical="center"/>
    </xf>
    <xf numFmtId="49" fontId="21" fillId="0" borderId="41" xfId="0" applyNumberFormat="1" applyFont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49" fontId="10" fillId="0" borderId="30" xfId="0" applyNumberFormat="1" applyFont="1" applyBorder="1" applyAlignment="1" applyProtection="1">
      <alignment horizontal="left" vertical="center"/>
    </xf>
    <xf numFmtId="49" fontId="10" fillId="0" borderId="17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49" fontId="19" fillId="0" borderId="30" xfId="0" applyNumberFormat="1" applyFont="1" applyBorder="1" applyAlignment="1" applyProtection="1">
      <alignment horizontal="left" vertical="center"/>
    </xf>
    <xf numFmtId="49" fontId="19" fillId="0" borderId="17" xfId="0" applyNumberFormat="1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left" vertical="center"/>
    </xf>
    <xf numFmtId="49" fontId="16" fillId="0" borderId="33" xfId="0" applyNumberFormat="1" applyFont="1" applyBorder="1" applyAlignment="1" applyProtection="1">
      <alignment horizontal="center" vertical="center"/>
    </xf>
    <xf numFmtId="49" fontId="16" fillId="0" borderId="34" xfId="0" applyNumberFormat="1" applyFont="1" applyBorder="1" applyAlignment="1" applyProtection="1">
      <alignment horizontal="center" vertical="center"/>
    </xf>
    <xf numFmtId="49" fontId="16" fillId="0" borderId="35" xfId="0" applyNumberFormat="1" applyFont="1" applyBorder="1" applyAlignment="1" applyProtection="1">
      <alignment horizontal="center" vertical="center"/>
    </xf>
    <xf numFmtId="49" fontId="18" fillId="0" borderId="36" xfId="0" applyNumberFormat="1" applyFont="1" applyBorder="1" applyAlignment="1" applyProtection="1">
      <alignment horizontal="left" vertical="center"/>
    </xf>
    <xf numFmtId="49" fontId="18" fillId="0" borderId="37" xfId="0" applyNumberFormat="1" applyFont="1" applyBorder="1" applyAlignment="1" applyProtection="1">
      <alignment horizontal="left" vertical="center"/>
    </xf>
    <xf numFmtId="14" fontId="14" fillId="0" borderId="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14" fontId="26" fillId="0" borderId="31" xfId="0" applyNumberFormat="1" applyFont="1" applyBorder="1" applyAlignment="1" applyProtection="1">
      <alignment horizontal="center" vertical="center"/>
    </xf>
    <xf numFmtId="14" fontId="26" fillId="0" borderId="38" xfId="0" applyNumberFormat="1" applyFont="1" applyBorder="1" applyAlignment="1" applyProtection="1">
      <alignment horizontal="center" vertical="center"/>
    </xf>
    <xf numFmtId="14" fontId="26" fillId="0" borderId="39" xfId="0" applyNumberFormat="1" applyFont="1" applyBorder="1" applyAlignment="1" applyProtection="1">
      <alignment horizontal="center" vertical="center"/>
    </xf>
    <xf numFmtId="14" fontId="26" fillId="0" borderId="40" xfId="0" applyNumberFormat="1" applyFont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49" fontId="22" fillId="0" borderId="6" xfId="0" applyNumberFormat="1" applyFont="1" applyBorder="1" applyAlignment="1" applyProtection="1">
      <alignment horizontal="left" vertical="center"/>
    </xf>
    <xf numFmtId="0" fontId="22" fillId="0" borderId="6" xfId="0" applyFont="1" applyBorder="1" applyAlignment="1" applyProtection="1">
      <alignment horizontal="left" vertical="center"/>
    </xf>
    <xf numFmtId="49" fontId="27" fillId="0" borderId="7" xfId="0" applyNumberFormat="1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left" vertical="center"/>
    </xf>
    <xf numFmtId="49" fontId="26" fillId="0" borderId="6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0" fillId="0" borderId="31" xfId="0" applyNumberFormat="1" applyFont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49" fontId="21" fillId="5" borderId="18" xfId="0" applyNumberFormat="1" applyFont="1" applyFill="1" applyBorder="1" applyAlignment="1" applyProtection="1">
      <alignment horizontal="center" vertical="center"/>
    </xf>
    <xf numFmtId="49" fontId="21" fillId="5" borderId="38" xfId="0" applyNumberFormat="1" applyFont="1" applyFill="1" applyBorder="1" applyAlignment="1" applyProtection="1">
      <alignment horizontal="center" vertical="center"/>
    </xf>
    <xf numFmtId="49" fontId="10" fillId="0" borderId="42" xfId="0" applyNumberFormat="1" applyFont="1" applyBorder="1" applyAlignment="1" applyProtection="1">
      <alignment horizontal="center" vertical="center"/>
    </xf>
    <xf numFmtId="49" fontId="10" fillId="0" borderId="18" xfId="0" applyNumberFormat="1" applyFont="1" applyBorder="1" applyAlignment="1" applyProtection="1">
      <alignment horizontal="center" vertical="center"/>
    </xf>
    <xf numFmtId="49" fontId="10" fillId="0" borderId="38" xfId="0" applyNumberFormat="1" applyFont="1" applyBorder="1" applyAlignment="1" applyProtection="1">
      <alignment horizontal="center" vertical="center"/>
    </xf>
    <xf numFmtId="49" fontId="10" fillId="0" borderId="16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43" xfId="0" applyNumberFormat="1" applyFont="1" applyBorder="1" applyAlignment="1" applyProtection="1">
      <alignment horizontal="center" vertical="center"/>
    </xf>
    <xf numFmtId="49" fontId="10" fillId="0" borderId="26" xfId="0" applyNumberFormat="1" applyFont="1" applyBorder="1" applyAlignment="1" applyProtection="1">
      <alignment horizontal="center" vertical="center"/>
    </xf>
    <xf numFmtId="49" fontId="10" fillId="0" borderId="41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29" fillId="0" borderId="44" xfId="0" applyNumberFormat="1" applyFont="1" applyBorder="1" applyAlignment="1" applyProtection="1">
      <alignment horizontal="center" vertical="center" wrapText="1"/>
    </xf>
    <xf numFmtId="0" fontId="27" fillId="0" borderId="45" xfId="0" applyFont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/>
    </xf>
    <xf numFmtId="49" fontId="15" fillId="0" borderId="44" xfId="0" applyNumberFormat="1" applyFont="1" applyBorder="1" applyAlignment="1" applyProtection="1">
      <alignment horizontal="center" vertical="center" wrapText="1"/>
    </xf>
    <xf numFmtId="0" fontId="15" fillId="0" borderId="45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</xf>
    <xf numFmtId="0" fontId="15" fillId="0" borderId="40" xfId="0" applyFont="1" applyBorder="1" applyAlignment="1" applyProtection="1">
      <alignment horizontal="center" vertical="center" wrapText="1"/>
    </xf>
    <xf numFmtId="49" fontId="26" fillId="0" borderId="7" xfId="0" applyNumberFormat="1" applyFont="1" applyBorder="1" applyAlignment="1" applyProtection="1">
      <alignment horizontal="left" vertical="center"/>
    </xf>
    <xf numFmtId="0" fontId="26" fillId="0" borderId="7" xfId="0" applyFont="1" applyBorder="1" applyAlignment="1" applyProtection="1">
      <alignment horizontal="left" vertical="center"/>
    </xf>
    <xf numFmtId="49" fontId="26" fillId="0" borderId="19" xfId="0" applyNumberFormat="1" applyFont="1" applyBorder="1" applyAlignment="1" applyProtection="1">
      <alignment horizontal="left" vertical="center"/>
    </xf>
    <xf numFmtId="49" fontId="20" fillId="0" borderId="31" xfId="0" applyNumberFormat="1" applyFont="1" applyBorder="1" applyAlignment="1" applyProtection="1">
      <alignment horizontal="center" vertical="center"/>
    </xf>
    <xf numFmtId="0" fontId="26" fillId="0" borderId="3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/>
    </xf>
    <xf numFmtId="49" fontId="14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Fill="1" applyBorder="1" applyAlignment="1" applyProtection="1">
      <alignment horizontal="left" vertical="center"/>
    </xf>
    <xf numFmtId="0" fontId="18" fillId="0" borderId="4" xfId="0" applyFont="1" applyFill="1" applyBorder="1" applyAlignment="1" applyProtection="1">
      <alignment horizontal="left" vertical="center"/>
    </xf>
    <xf numFmtId="0" fontId="18" fillId="0" borderId="19" xfId="0" applyFont="1" applyFill="1" applyBorder="1" applyAlignment="1" applyProtection="1">
      <alignment horizontal="left" vertical="center"/>
    </xf>
    <xf numFmtId="49" fontId="10" fillId="0" borderId="30" xfId="0" applyNumberFormat="1" applyFont="1" applyFill="1" applyBorder="1" applyAlignment="1" applyProtection="1">
      <alignment horizontal="left" vertical="center"/>
    </xf>
    <xf numFmtId="49" fontId="10" fillId="0" borderId="17" xfId="0" applyNumberFormat="1" applyFont="1" applyFill="1" applyBorder="1" applyAlignment="1" applyProtection="1">
      <alignment horizontal="left" vertical="center"/>
    </xf>
    <xf numFmtId="4" fontId="10" fillId="0" borderId="6" xfId="0" applyNumberFormat="1" applyFont="1" applyFill="1" applyBorder="1" applyAlignment="1" applyProtection="1">
      <alignment horizontal="right" vertical="center"/>
    </xf>
    <xf numFmtId="49" fontId="10" fillId="0" borderId="6" xfId="0" applyNumberFormat="1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4" fontId="10" fillId="0" borderId="7" xfId="0" applyNumberFormat="1" applyFont="1" applyFill="1" applyBorder="1" applyAlignment="1" applyProtection="1">
      <alignment horizontal="right" vertical="center"/>
    </xf>
    <xf numFmtId="49" fontId="19" fillId="0" borderId="5" xfId="0" applyNumberFormat="1" applyFont="1" applyFill="1" applyBorder="1" applyAlignment="1" applyProtection="1">
      <alignment horizontal="left" vertical="center"/>
    </xf>
    <xf numFmtId="0" fontId="19" fillId="0" borderId="6" xfId="0" applyFont="1" applyFill="1" applyBorder="1" applyAlignment="1" applyProtection="1">
      <alignment horizontal="left" vertical="center"/>
    </xf>
    <xf numFmtId="4" fontId="19" fillId="0" borderId="6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30</xdr:row>
      <xdr:rowOff>221273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>
      <selection activeCell="K10" sqref="K10"/>
    </sheetView>
  </sheetViews>
  <sheetFormatPr defaultColWidth="13.28515625" defaultRowHeight="13.2" x14ac:dyDescent="0.2"/>
  <cols>
    <col min="1" max="1" width="13.28515625" style="40" customWidth="1"/>
    <col min="2" max="2" width="11.85546875" style="40" customWidth="1"/>
    <col min="3" max="3" width="25.28515625" style="40" customWidth="1"/>
    <col min="4" max="4" width="11.85546875" style="40" customWidth="1"/>
    <col min="5" max="5" width="17.42578125" style="40" customWidth="1"/>
    <col min="6" max="6" width="26.28515625" style="40" customWidth="1"/>
    <col min="7" max="7" width="13.28515625" style="40" customWidth="1"/>
    <col min="8" max="8" width="13.85546875" style="40" customWidth="1"/>
    <col min="9" max="9" width="26.140625" style="40" customWidth="1"/>
    <col min="10" max="10" width="13.28515625" style="40"/>
    <col min="11" max="11" width="13.7109375" style="40" bestFit="1" customWidth="1"/>
    <col min="12" max="16384" width="13.28515625" style="40"/>
  </cols>
  <sheetData>
    <row r="1" spans="1:11" ht="28.65" customHeight="1" thickBot="1" x14ac:dyDescent="0.25">
      <c r="A1" s="184" t="s">
        <v>18</v>
      </c>
      <c r="B1" s="185"/>
      <c r="C1" s="185"/>
      <c r="D1" s="185"/>
      <c r="E1" s="185"/>
      <c r="F1" s="185"/>
      <c r="G1" s="185"/>
      <c r="H1" s="185"/>
      <c r="I1" s="185"/>
    </row>
    <row r="2" spans="1:11" ht="12.75" customHeight="1" x14ac:dyDescent="0.2">
      <c r="A2" s="186" t="s">
        <v>19</v>
      </c>
      <c r="B2" s="187"/>
      <c r="C2" s="188" t="s">
        <v>75</v>
      </c>
      <c r="D2" s="189"/>
      <c r="E2" s="192" t="s">
        <v>20</v>
      </c>
      <c r="F2" s="193" t="s">
        <v>47</v>
      </c>
      <c r="G2" s="194"/>
      <c r="H2" s="192" t="s">
        <v>21</v>
      </c>
      <c r="I2" s="199"/>
    </row>
    <row r="3" spans="1:11" x14ac:dyDescent="0.2">
      <c r="A3" s="155"/>
      <c r="B3" s="154"/>
      <c r="C3" s="190"/>
      <c r="D3" s="191"/>
      <c r="E3" s="154"/>
      <c r="F3" s="195"/>
      <c r="G3" s="196"/>
      <c r="H3" s="154"/>
      <c r="I3" s="198"/>
    </row>
    <row r="4" spans="1:11" ht="12.75" customHeight="1" x14ac:dyDescent="0.2">
      <c r="A4" s="153" t="s">
        <v>22</v>
      </c>
      <c r="B4" s="154"/>
      <c r="C4" s="200" t="s">
        <v>52</v>
      </c>
      <c r="D4" s="201"/>
      <c r="E4" s="160" t="s">
        <v>23</v>
      </c>
      <c r="F4" s="160"/>
      <c r="G4" s="154"/>
      <c r="H4" s="160" t="s">
        <v>21</v>
      </c>
      <c r="I4" s="204"/>
    </row>
    <row r="5" spans="1:11" ht="12.75" customHeight="1" x14ac:dyDescent="0.2">
      <c r="A5" s="155"/>
      <c r="B5" s="154"/>
      <c r="C5" s="202"/>
      <c r="D5" s="203"/>
      <c r="E5" s="154"/>
      <c r="F5" s="154"/>
      <c r="G5" s="154"/>
      <c r="H5" s="154"/>
      <c r="I5" s="152"/>
    </row>
    <row r="6" spans="1:11" ht="13.2" customHeight="1" x14ac:dyDescent="0.2">
      <c r="A6" s="153" t="s">
        <v>24</v>
      </c>
      <c r="B6" s="154"/>
      <c r="C6" s="169" t="s">
        <v>76</v>
      </c>
      <c r="D6" s="170"/>
      <c r="E6" s="160" t="s">
        <v>25</v>
      </c>
      <c r="F6" s="167"/>
      <c r="G6" s="162"/>
      <c r="H6" s="160" t="s">
        <v>21</v>
      </c>
      <c r="I6" s="197"/>
    </row>
    <row r="7" spans="1:11" x14ac:dyDescent="0.2">
      <c r="A7" s="155"/>
      <c r="B7" s="154"/>
      <c r="C7" s="171"/>
      <c r="D7" s="172"/>
      <c r="E7" s="154"/>
      <c r="F7" s="162"/>
      <c r="G7" s="162"/>
      <c r="H7" s="154"/>
      <c r="I7" s="198"/>
    </row>
    <row r="8" spans="1:11" x14ac:dyDescent="0.2">
      <c r="A8" s="153" t="s">
        <v>48</v>
      </c>
      <c r="B8" s="154"/>
      <c r="C8" s="156"/>
      <c r="D8" s="157"/>
      <c r="E8" s="160" t="s">
        <v>49</v>
      </c>
      <c r="F8" s="161" t="s">
        <v>59</v>
      </c>
      <c r="G8" s="162"/>
      <c r="H8" s="163" t="s">
        <v>50</v>
      </c>
      <c r="I8" s="165"/>
    </row>
    <row r="9" spans="1:11" x14ac:dyDescent="0.2">
      <c r="A9" s="155"/>
      <c r="B9" s="154"/>
      <c r="C9" s="158"/>
      <c r="D9" s="159"/>
      <c r="E9" s="154"/>
      <c r="F9" s="162"/>
      <c r="G9" s="162"/>
      <c r="H9" s="164"/>
      <c r="I9" s="166"/>
    </row>
    <row r="10" spans="1:11" x14ac:dyDescent="0.2">
      <c r="A10" s="153" t="s">
        <v>51</v>
      </c>
      <c r="B10" s="154"/>
      <c r="C10" s="167"/>
      <c r="D10" s="162"/>
      <c r="E10" s="160" t="s">
        <v>26</v>
      </c>
      <c r="F10" s="168"/>
      <c r="G10" s="162"/>
      <c r="H10" s="160" t="s">
        <v>27</v>
      </c>
      <c r="I10" s="151"/>
    </row>
    <row r="11" spans="1:11" x14ac:dyDescent="0.2">
      <c r="A11" s="155"/>
      <c r="B11" s="154"/>
      <c r="C11" s="162"/>
      <c r="D11" s="162"/>
      <c r="E11" s="154"/>
      <c r="F11" s="162"/>
      <c r="G11" s="162"/>
      <c r="H11" s="154"/>
      <c r="I11" s="152"/>
    </row>
    <row r="12" spans="1:11" ht="23.4" customHeight="1" thickBot="1" x14ac:dyDescent="0.25">
      <c r="A12" s="146" t="s">
        <v>28</v>
      </c>
      <c r="B12" s="147"/>
      <c r="C12" s="147"/>
      <c r="D12" s="147"/>
      <c r="E12" s="147"/>
      <c r="F12" s="147"/>
      <c r="G12" s="147"/>
      <c r="H12" s="147"/>
      <c r="I12" s="148"/>
    </row>
    <row r="13" spans="1:11" ht="26.4" customHeight="1" x14ac:dyDescent="0.2">
      <c r="A13" s="41" t="s">
        <v>29</v>
      </c>
      <c r="B13" s="149" t="s">
        <v>30</v>
      </c>
      <c r="C13" s="150"/>
      <c r="D13" s="206"/>
      <c r="E13" s="207"/>
      <c r="F13" s="208"/>
      <c r="G13" s="206"/>
      <c r="H13" s="207"/>
      <c r="I13" s="209"/>
    </row>
    <row r="14" spans="1:11" ht="15.15" customHeight="1" x14ac:dyDescent="0.2">
      <c r="A14" s="42" t="s">
        <v>31</v>
      </c>
      <c r="B14" s="43" t="s">
        <v>32</v>
      </c>
      <c r="C14" s="44">
        <f>SUM(rozpočet!F28)</f>
        <v>0</v>
      </c>
      <c r="D14" s="210"/>
      <c r="E14" s="211"/>
      <c r="F14" s="212"/>
      <c r="G14" s="213"/>
      <c r="H14" s="214"/>
      <c r="I14" s="215"/>
    </row>
    <row r="15" spans="1:11" ht="15.15" customHeight="1" x14ac:dyDescent="0.2">
      <c r="A15" s="42"/>
      <c r="B15" s="43"/>
      <c r="C15" s="44"/>
      <c r="D15" s="139"/>
      <c r="E15" s="140"/>
      <c r="F15" s="44"/>
      <c r="G15" s="141"/>
      <c r="H15" s="142"/>
      <c r="I15" s="45"/>
      <c r="K15" s="46"/>
    </row>
    <row r="16" spans="1:11" ht="15.15" customHeight="1" x14ac:dyDescent="0.2">
      <c r="A16" s="42"/>
      <c r="B16" s="43"/>
      <c r="C16" s="44"/>
      <c r="D16" s="139"/>
      <c r="E16" s="140"/>
      <c r="F16" s="44"/>
      <c r="G16" s="141"/>
      <c r="H16" s="142"/>
      <c r="I16" s="45"/>
    </row>
    <row r="17" spans="1:9" ht="15.15" customHeight="1" x14ac:dyDescent="0.2">
      <c r="A17" s="42"/>
      <c r="B17" s="43"/>
      <c r="C17" s="44"/>
      <c r="D17" s="139"/>
      <c r="E17" s="140"/>
      <c r="F17" s="47"/>
      <c r="G17" s="141"/>
      <c r="H17" s="142"/>
      <c r="I17" s="45"/>
    </row>
    <row r="18" spans="1:9" ht="15.15" customHeight="1" x14ac:dyDescent="0.2">
      <c r="A18" s="42"/>
      <c r="B18" s="43"/>
      <c r="C18" s="44"/>
      <c r="D18" s="139"/>
      <c r="E18" s="140"/>
      <c r="F18" s="47"/>
      <c r="G18" s="141"/>
      <c r="H18" s="142"/>
      <c r="I18" s="45"/>
    </row>
    <row r="19" spans="1:9" ht="15.15" customHeight="1" x14ac:dyDescent="0.2">
      <c r="A19" s="42"/>
      <c r="B19" s="43"/>
      <c r="C19" s="44"/>
      <c r="D19" s="139"/>
      <c r="E19" s="140"/>
      <c r="F19" s="47"/>
      <c r="G19" s="141"/>
      <c r="H19" s="142"/>
      <c r="I19" s="45"/>
    </row>
    <row r="20" spans="1:9" ht="15.15" customHeight="1" x14ac:dyDescent="0.2">
      <c r="A20" s="137"/>
      <c r="B20" s="138"/>
      <c r="C20" s="44"/>
      <c r="D20" s="139"/>
      <c r="E20" s="140"/>
      <c r="F20" s="47"/>
      <c r="G20" s="141"/>
      <c r="H20" s="142"/>
      <c r="I20" s="48"/>
    </row>
    <row r="21" spans="1:9" ht="15.15" customHeight="1" x14ac:dyDescent="0.2">
      <c r="A21" s="137"/>
      <c r="B21" s="138"/>
      <c r="C21" s="44"/>
      <c r="D21" s="139"/>
      <c r="E21" s="140"/>
      <c r="F21" s="47"/>
      <c r="G21" s="141"/>
      <c r="H21" s="142"/>
      <c r="I21" s="48"/>
    </row>
    <row r="22" spans="1:9" ht="16.649999999999999" customHeight="1" x14ac:dyDescent="0.2">
      <c r="A22" s="137" t="s">
        <v>33</v>
      </c>
      <c r="B22" s="138"/>
      <c r="C22" s="44">
        <f>SUM(C14:C21)</f>
        <v>0</v>
      </c>
      <c r="D22" s="143"/>
      <c r="E22" s="144"/>
      <c r="F22" s="44"/>
      <c r="G22" s="145"/>
      <c r="H22" s="138"/>
      <c r="I22" s="45"/>
    </row>
    <row r="23" spans="1:9" x14ac:dyDescent="0.2">
      <c r="A23" s="49"/>
      <c r="B23" s="50"/>
      <c r="C23" s="50"/>
      <c r="D23" s="50"/>
      <c r="E23" s="50"/>
      <c r="F23" s="50"/>
      <c r="G23" s="50"/>
      <c r="H23" s="50"/>
      <c r="I23" s="51"/>
    </row>
    <row r="24" spans="1:9" ht="15.15" customHeight="1" x14ac:dyDescent="0.2">
      <c r="A24" s="216"/>
      <c r="B24" s="217"/>
      <c r="C24" s="218"/>
      <c r="I24" s="53"/>
    </row>
    <row r="25" spans="1:9" ht="15.15" customHeight="1" x14ac:dyDescent="0.2">
      <c r="A25" s="127"/>
      <c r="B25" s="128"/>
      <c r="C25" s="52"/>
      <c r="D25" s="129"/>
      <c r="E25" s="130"/>
      <c r="F25" s="52"/>
      <c r="G25" s="131" t="s">
        <v>13</v>
      </c>
      <c r="H25" s="128"/>
      <c r="I25" s="54">
        <f>SUM(C24:C26)</f>
        <v>0</v>
      </c>
    </row>
    <row r="26" spans="1:9" ht="15.15" customHeight="1" x14ac:dyDescent="0.2">
      <c r="A26" s="127" t="s">
        <v>34</v>
      </c>
      <c r="B26" s="128"/>
      <c r="C26" s="52">
        <f>C22+F22*I22</f>
        <v>0</v>
      </c>
      <c r="D26" s="129" t="s">
        <v>6</v>
      </c>
      <c r="E26" s="130"/>
      <c r="F26" s="52">
        <f>ROUND(C26*(21/100),2)</f>
        <v>0</v>
      </c>
      <c r="G26" s="131" t="s">
        <v>35</v>
      </c>
      <c r="H26" s="128"/>
      <c r="I26" s="54">
        <f>SUM(F25:F26)+I25</f>
        <v>0</v>
      </c>
    </row>
    <row r="27" spans="1:9" x14ac:dyDescent="0.2">
      <c r="A27" s="55"/>
      <c r="I27" s="53"/>
    </row>
    <row r="28" spans="1:9" ht="14.4" customHeight="1" x14ac:dyDescent="0.2">
      <c r="A28" s="175"/>
      <c r="B28" s="176"/>
      <c r="C28" s="177"/>
      <c r="D28" s="132"/>
      <c r="E28" s="173"/>
      <c r="F28" s="174"/>
      <c r="G28" s="132" t="s">
        <v>36</v>
      </c>
      <c r="H28" s="133"/>
      <c r="I28" s="134"/>
    </row>
    <row r="29" spans="1:9" ht="14.4" customHeight="1" x14ac:dyDescent="0.2">
      <c r="A29" s="178"/>
      <c r="B29" s="179"/>
      <c r="C29" s="180"/>
      <c r="D29" s="124"/>
      <c r="E29" s="125"/>
      <c r="F29" s="126"/>
      <c r="G29" s="124"/>
      <c r="H29" s="122"/>
      <c r="I29" s="123"/>
    </row>
    <row r="30" spans="1:9" ht="14.4" customHeight="1" x14ac:dyDescent="0.2">
      <c r="A30" s="178"/>
      <c r="B30" s="179"/>
      <c r="C30" s="180"/>
      <c r="D30" s="124"/>
      <c r="E30" s="125"/>
      <c r="F30" s="126"/>
      <c r="G30" s="121"/>
      <c r="H30" s="122"/>
      <c r="I30" s="123"/>
    </row>
    <row r="31" spans="1:9" ht="35.25" customHeight="1" x14ac:dyDescent="0.2">
      <c r="A31" s="178"/>
      <c r="B31" s="179"/>
      <c r="C31" s="180"/>
      <c r="D31" s="124"/>
      <c r="E31" s="125"/>
      <c r="F31" s="126"/>
      <c r="G31" s="124"/>
      <c r="H31" s="122"/>
      <c r="I31" s="123"/>
    </row>
    <row r="32" spans="1:9" ht="14.4" customHeight="1" thickBot="1" x14ac:dyDescent="0.25">
      <c r="A32" s="181"/>
      <c r="B32" s="182"/>
      <c r="C32" s="183"/>
      <c r="D32" s="118"/>
      <c r="E32" s="135"/>
      <c r="F32" s="136"/>
      <c r="G32" s="118"/>
      <c r="H32" s="119"/>
      <c r="I32" s="120"/>
    </row>
    <row r="34" spans="1:5" x14ac:dyDescent="0.2">
      <c r="B34" s="99"/>
      <c r="C34" s="99"/>
      <c r="D34" s="99"/>
      <c r="E34" s="99"/>
    </row>
    <row r="35" spans="1:5" x14ac:dyDescent="0.2">
      <c r="A35" s="100"/>
      <c r="B35" s="99"/>
      <c r="C35" s="99"/>
      <c r="D35" s="99"/>
      <c r="E35" s="99"/>
    </row>
    <row r="36" spans="1:5" x14ac:dyDescent="0.2">
      <c r="A36" s="101"/>
      <c r="B36" s="100"/>
      <c r="C36" s="100"/>
      <c r="D36" s="100"/>
      <c r="E36" s="100"/>
    </row>
    <row r="37" spans="1:5" x14ac:dyDescent="0.2">
      <c r="A37" s="101"/>
      <c r="B37" s="100"/>
      <c r="C37" s="100"/>
      <c r="D37" s="100"/>
      <c r="E37" s="100"/>
    </row>
    <row r="38" spans="1:5" x14ac:dyDescent="0.2">
      <c r="A38" s="101"/>
      <c r="B38" s="100"/>
      <c r="C38" s="100"/>
      <c r="D38" s="100"/>
      <c r="E38" s="100"/>
    </row>
    <row r="39" spans="1:5" x14ac:dyDescent="0.2">
      <c r="A39" s="101"/>
      <c r="B39" s="100"/>
      <c r="C39" s="100"/>
      <c r="D39" s="100"/>
      <c r="E39" s="100"/>
    </row>
    <row r="40" spans="1:5" x14ac:dyDescent="0.2">
      <c r="A40" s="101"/>
      <c r="B40" s="100"/>
      <c r="C40" s="100"/>
      <c r="D40" s="100"/>
      <c r="E40" s="100"/>
    </row>
    <row r="41" spans="1:5" x14ac:dyDescent="0.2">
      <c r="B41" s="99"/>
      <c r="C41" s="99"/>
      <c r="D41" s="99"/>
      <c r="E41" s="99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9"/>
  <sheetViews>
    <sheetView showGridLines="0" zoomScale="90" zoomScaleNormal="90" workbookViewId="0">
      <selection activeCell="D8" sqref="D8"/>
    </sheetView>
  </sheetViews>
  <sheetFormatPr defaultColWidth="10.42578125" defaultRowHeight="12" customHeight="1" x14ac:dyDescent="0.2"/>
  <cols>
    <col min="1" max="1" width="16.28515625" style="2" customWidth="1"/>
    <col min="2" max="2" width="114" style="3" customWidth="1"/>
    <col min="3" max="3" width="10.140625" style="3" customWidth="1"/>
    <col min="4" max="4" width="18.7109375" style="3" customWidth="1"/>
    <col min="5" max="5" width="17.140625" style="4" customWidth="1"/>
    <col min="6" max="6" width="22.42578125" style="5" customWidth="1"/>
    <col min="7" max="7" width="14.28515625" style="66" hidden="1" customWidth="1"/>
    <col min="8" max="8" width="10.42578125" style="61" hidden="1" customWidth="1"/>
    <col min="9" max="9" width="2.28515625" style="1" hidden="1" customWidth="1"/>
    <col min="10" max="10" width="9.140625" style="1" hidden="1" customWidth="1"/>
    <col min="11" max="16384" width="10.42578125" style="1"/>
  </cols>
  <sheetData>
    <row r="1" spans="1:10" ht="27.75" customHeight="1" x14ac:dyDescent="0.2">
      <c r="A1" s="205" t="s">
        <v>5</v>
      </c>
      <c r="B1" s="205"/>
      <c r="C1" s="205"/>
      <c r="D1" s="205"/>
      <c r="E1" s="205"/>
      <c r="F1" s="205"/>
      <c r="G1" s="1"/>
    </row>
    <row r="2" spans="1:10" ht="12.75" customHeight="1" x14ac:dyDescent="0.25">
      <c r="A2" s="18" t="s">
        <v>73</v>
      </c>
      <c r="B2" s="6"/>
      <c r="C2" s="19" t="s">
        <v>5</v>
      </c>
      <c r="D2" s="6"/>
      <c r="E2" s="6"/>
      <c r="F2" s="6"/>
      <c r="G2" s="62"/>
    </row>
    <row r="3" spans="1:10" ht="12.75" customHeight="1" x14ac:dyDescent="0.25">
      <c r="A3" s="18" t="s">
        <v>74</v>
      </c>
      <c r="B3" s="6"/>
      <c r="C3" s="6"/>
      <c r="D3" s="6"/>
      <c r="E3" s="13"/>
      <c r="F3" s="6"/>
      <c r="G3" s="62"/>
    </row>
    <row r="4" spans="1:10" ht="13.2" customHeight="1" x14ac:dyDescent="0.25">
      <c r="A4" s="7"/>
      <c r="B4" s="6"/>
      <c r="C4" s="7"/>
      <c r="D4" s="6"/>
      <c r="E4" s="6"/>
      <c r="F4" s="6"/>
      <c r="G4" s="62"/>
    </row>
    <row r="5" spans="1:10" ht="1.5" customHeight="1" x14ac:dyDescent="0.2">
      <c r="A5" s="8"/>
      <c r="B5" s="9"/>
      <c r="C5" s="10"/>
      <c r="D5" s="9"/>
      <c r="E5" s="11"/>
      <c r="F5" s="12"/>
      <c r="G5" s="63"/>
    </row>
    <row r="6" spans="1:10" ht="20.25" customHeight="1" x14ac:dyDescent="0.3">
      <c r="A6" s="13" t="s">
        <v>15</v>
      </c>
      <c r="B6" s="13"/>
      <c r="C6" s="16"/>
      <c r="D6" s="13"/>
      <c r="E6" s="13"/>
      <c r="F6" s="13"/>
      <c r="G6" s="64"/>
    </row>
    <row r="7" spans="1:10" ht="12.75" customHeight="1" x14ac:dyDescent="0.25">
      <c r="A7" s="13" t="s">
        <v>1</v>
      </c>
      <c r="B7" s="13"/>
      <c r="C7" s="16"/>
      <c r="D7" s="13" t="s">
        <v>77</v>
      </c>
      <c r="E7" s="13"/>
      <c r="F7" s="59" t="s">
        <v>5</v>
      </c>
      <c r="G7" s="64" t="s">
        <v>37</v>
      </c>
    </row>
    <row r="8" spans="1:10" ht="12.75" customHeight="1" x14ac:dyDescent="0.2">
      <c r="A8" s="13" t="s">
        <v>62</v>
      </c>
      <c r="B8" s="14"/>
      <c r="C8" s="17"/>
      <c r="D8" s="13" t="s">
        <v>78</v>
      </c>
      <c r="E8" s="102" t="s">
        <v>5</v>
      </c>
      <c r="F8" s="60" t="s">
        <v>5</v>
      </c>
      <c r="G8" s="64" t="s">
        <v>38</v>
      </c>
    </row>
    <row r="9" spans="1:10" ht="6.75" customHeight="1" x14ac:dyDescent="0.2">
      <c r="A9" s="15"/>
      <c r="B9" s="15"/>
      <c r="C9" s="15"/>
      <c r="D9" s="15"/>
      <c r="E9" s="15" t="s">
        <v>5</v>
      </c>
      <c r="F9" s="15"/>
      <c r="G9" s="65"/>
    </row>
    <row r="10" spans="1:10" ht="24" customHeight="1" thickBot="1" x14ac:dyDescent="0.25"/>
    <row r="11" spans="1:10" s="20" customFormat="1" ht="52.5" customHeight="1" thickBot="1" x14ac:dyDescent="0.25">
      <c r="A11" s="98" t="s">
        <v>46</v>
      </c>
      <c r="B11" s="21" t="s">
        <v>7</v>
      </c>
      <c r="C11" s="22" t="s">
        <v>0</v>
      </c>
      <c r="D11" s="21" t="s">
        <v>8</v>
      </c>
      <c r="E11" s="21" t="s">
        <v>9</v>
      </c>
      <c r="F11" s="23" t="s">
        <v>10</v>
      </c>
      <c r="G11" s="67" t="s">
        <v>44</v>
      </c>
      <c r="H11" s="68" t="s">
        <v>45</v>
      </c>
      <c r="I11" s="57"/>
      <c r="J11" s="57" t="s">
        <v>39</v>
      </c>
    </row>
    <row r="12" spans="1:10" s="20" customFormat="1" ht="15" x14ac:dyDescent="0.2">
      <c r="A12" s="24" t="s">
        <v>11</v>
      </c>
      <c r="B12" s="25" t="s">
        <v>16</v>
      </c>
      <c r="C12" s="26" t="s">
        <v>12</v>
      </c>
      <c r="D12" s="82">
        <v>1</v>
      </c>
      <c r="E12" s="103"/>
      <c r="F12" s="83">
        <f t="shared" ref="F12:F27" si="0">E12*D12</f>
        <v>0</v>
      </c>
      <c r="G12" s="69"/>
      <c r="H12" s="70"/>
      <c r="I12" s="71"/>
      <c r="J12" s="57"/>
    </row>
    <row r="13" spans="1:10" s="20" customFormat="1" ht="15" x14ac:dyDescent="0.2">
      <c r="A13" s="27">
        <v>113728</v>
      </c>
      <c r="B13" s="28" t="s">
        <v>43</v>
      </c>
      <c r="C13" s="29" t="s">
        <v>40</v>
      </c>
      <c r="D13" s="84">
        <v>860.9</v>
      </c>
      <c r="E13" s="104"/>
      <c r="F13" s="85">
        <f t="shared" si="0"/>
        <v>0</v>
      </c>
      <c r="G13" s="72" t="s">
        <v>5</v>
      </c>
      <c r="H13" s="73" t="s">
        <v>5</v>
      </c>
      <c r="I13" s="74"/>
      <c r="J13" s="58"/>
    </row>
    <row r="14" spans="1:10" s="20" customFormat="1" ht="15" x14ac:dyDescent="0.2">
      <c r="A14" s="27">
        <v>919111</v>
      </c>
      <c r="B14" s="28" t="s">
        <v>42</v>
      </c>
      <c r="C14" s="29" t="s">
        <v>17</v>
      </c>
      <c r="D14" s="84">
        <v>160</v>
      </c>
      <c r="E14" s="104"/>
      <c r="F14" s="85">
        <f t="shared" si="0"/>
        <v>0</v>
      </c>
      <c r="G14" s="72"/>
      <c r="H14" s="75"/>
      <c r="I14" s="74"/>
      <c r="J14" s="58" t="s">
        <v>5</v>
      </c>
    </row>
    <row r="15" spans="1:10" s="20" customFormat="1" ht="15" x14ac:dyDescent="0.2">
      <c r="A15" s="27">
        <v>93818</v>
      </c>
      <c r="B15" s="28" t="s">
        <v>41</v>
      </c>
      <c r="C15" s="29" t="s">
        <v>2</v>
      </c>
      <c r="D15" s="84">
        <v>18125</v>
      </c>
      <c r="E15" s="104"/>
      <c r="F15" s="85">
        <f t="shared" si="0"/>
        <v>0</v>
      </c>
      <c r="G15" s="72"/>
      <c r="H15" s="75"/>
      <c r="I15" s="74"/>
      <c r="J15" s="58" t="s">
        <v>5</v>
      </c>
    </row>
    <row r="16" spans="1:10" s="20" customFormat="1" ht="15" x14ac:dyDescent="0.2">
      <c r="A16" s="27" t="s">
        <v>63</v>
      </c>
      <c r="B16" s="28" t="s">
        <v>64</v>
      </c>
      <c r="C16" s="29" t="s">
        <v>40</v>
      </c>
      <c r="D16" s="84">
        <v>410.22</v>
      </c>
      <c r="E16" s="104"/>
      <c r="F16" s="85">
        <f t="shared" si="0"/>
        <v>0</v>
      </c>
      <c r="G16" s="72"/>
      <c r="H16" s="75"/>
      <c r="I16" s="74"/>
      <c r="J16" s="58"/>
    </row>
    <row r="17" spans="1:10" s="20" customFormat="1" ht="15" customHeight="1" x14ac:dyDescent="0.2">
      <c r="A17" s="27" t="s">
        <v>67</v>
      </c>
      <c r="B17" s="28" t="s">
        <v>68</v>
      </c>
      <c r="C17" s="29" t="s">
        <v>2</v>
      </c>
      <c r="D17" s="84">
        <v>18125</v>
      </c>
      <c r="E17" s="104"/>
      <c r="F17" s="85">
        <f t="shared" si="0"/>
        <v>0</v>
      </c>
      <c r="G17" s="72"/>
      <c r="H17" s="75"/>
      <c r="I17" s="74"/>
      <c r="J17" s="58"/>
    </row>
    <row r="18" spans="1:10" s="56" customFormat="1" ht="15" x14ac:dyDescent="0.2">
      <c r="A18" s="86" t="s">
        <v>65</v>
      </c>
      <c r="B18" s="87" t="s">
        <v>66</v>
      </c>
      <c r="C18" s="29" t="s">
        <v>2</v>
      </c>
      <c r="D18" s="84">
        <v>9062.5</v>
      </c>
      <c r="E18" s="105"/>
      <c r="F18" s="88">
        <f t="shared" si="0"/>
        <v>0</v>
      </c>
      <c r="G18" s="72"/>
      <c r="H18" s="75"/>
      <c r="I18" s="74"/>
      <c r="J18" s="58"/>
    </row>
    <row r="19" spans="1:10" s="20" customFormat="1" ht="15" x14ac:dyDescent="0.2">
      <c r="A19" s="27">
        <v>113761</v>
      </c>
      <c r="B19" s="28" t="s">
        <v>53</v>
      </c>
      <c r="C19" s="29" t="s">
        <v>4</v>
      </c>
      <c r="D19" s="84">
        <v>1592.8</v>
      </c>
      <c r="E19" s="104"/>
      <c r="F19" s="85">
        <f t="shared" si="0"/>
        <v>0</v>
      </c>
      <c r="G19" s="72"/>
      <c r="H19" s="75"/>
      <c r="I19" s="74"/>
      <c r="J19" s="58" t="s">
        <v>5</v>
      </c>
    </row>
    <row r="20" spans="1:10" s="20" customFormat="1" ht="15" x14ac:dyDescent="0.2">
      <c r="A20" s="27">
        <v>931311</v>
      </c>
      <c r="B20" s="28" t="s">
        <v>54</v>
      </c>
      <c r="C20" s="29" t="s">
        <v>4</v>
      </c>
      <c r="D20" s="84">
        <v>1592.8</v>
      </c>
      <c r="E20" s="104"/>
      <c r="F20" s="85">
        <f t="shared" si="0"/>
        <v>0</v>
      </c>
      <c r="G20" s="72"/>
      <c r="H20" s="75"/>
      <c r="I20" s="74"/>
      <c r="J20" s="58" t="s">
        <v>5</v>
      </c>
    </row>
    <row r="21" spans="1:10" s="20" customFormat="1" ht="15" x14ac:dyDescent="0.2">
      <c r="A21" s="27">
        <v>12922</v>
      </c>
      <c r="B21" s="28" t="s">
        <v>55</v>
      </c>
      <c r="C21" s="29" t="s">
        <v>2</v>
      </c>
      <c r="D21" s="84">
        <v>625</v>
      </c>
      <c r="E21" s="106"/>
      <c r="F21" s="85">
        <f t="shared" si="0"/>
        <v>0</v>
      </c>
      <c r="G21" s="72">
        <v>0.126</v>
      </c>
      <c r="H21" s="73">
        <f>D21*G21</f>
        <v>78.75</v>
      </c>
      <c r="I21" s="74"/>
      <c r="J21" s="58"/>
    </row>
    <row r="22" spans="1:10" s="20" customFormat="1" ht="15" x14ac:dyDescent="0.2">
      <c r="A22" s="27">
        <v>56962</v>
      </c>
      <c r="B22" s="28" t="s">
        <v>56</v>
      </c>
      <c r="C22" s="29" t="s">
        <v>2</v>
      </c>
      <c r="D22" s="84">
        <v>625</v>
      </c>
      <c r="E22" s="106"/>
      <c r="F22" s="85">
        <f t="shared" si="0"/>
        <v>0</v>
      </c>
      <c r="G22" s="72"/>
      <c r="H22" s="75"/>
      <c r="I22" s="74"/>
      <c r="J22" s="58"/>
    </row>
    <row r="23" spans="1:10" s="20" customFormat="1" ht="15" x14ac:dyDescent="0.2">
      <c r="A23" s="27">
        <v>91228</v>
      </c>
      <c r="B23" s="28" t="s">
        <v>69</v>
      </c>
      <c r="C23" s="29" t="s">
        <v>70</v>
      </c>
      <c r="D23" s="84">
        <v>26</v>
      </c>
      <c r="E23" s="106"/>
      <c r="F23" s="85">
        <f t="shared" si="0"/>
        <v>0</v>
      </c>
      <c r="G23" s="72">
        <v>0.63</v>
      </c>
      <c r="H23" s="76">
        <f>D23*G23</f>
        <v>16.38</v>
      </c>
      <c r="I23" s="74"/>
      <c r="J23" s="58"/>
    </row>
    <row r="24" spans="1:10" s="20" customFormat="1" ht="15" customHeight="1" x14ac:dyDescent="0.2">
      <c r="A24" s="109" t="s">
        <v>60</v>
      </c>
      <c r="B24" s="110" t="s">
        <v>61</v>
      </c>
      <c r="C24" s="111" t="s">
        <v>3</v>
      </c>
      <c r="D24" s="112">
        <v>87.5</v>
      </c>
      <c r="E24" s="106"/>
      <c r="F24" s="85">
        <f t="shared" si="0"/>
        <v>0</v>
      </c>
      <c r="G24" s="72"/>
      <c r="H24" s="75"/>
      <c r="I24" s="74"/>
      <c r="J24" s="58"/>
    </row>
    <row r="25" spans="1:10" s="20" customFormat="1" ht="15" customHeight="1" x14ac:dyDescent="0.2">
      <c r="A25" s="114" t="s">
        <v>71</v>
      </c>
      <c r="B25" s="115" t="s">
        <v>72</v>
      </c>
      <c r="C25" s="116" t="s">
        <v>70</v>
      </c>
      <c r="D25" s="117">
        <v>16</v>
      </c>
      <c r="E25" s="107"/>
      <c r="F25" s="85">
        <f t="shared" si="0"/>
        <v>0</v>
      </c>
      <c r="G25" s="72"/>
      <c r="H25" s="75"/>
      <c r="I25" s="74"/>
      <c r="J25" s="58"/>
    </row>
    <row r="26" spans="1:10" s="20" customFormat="1" ht="15" x14ac:dyDescent="0.2">
      <c r="A26" s="89">
        <v>915111</v>
      </c>
      <c r="B26" s="37" t="s">
        <v>57</v>
      </c>
      <c r="C26" s="38" t="s">
        <v>2</v>
      </c>
      <c r="D26" s="39">
        <v>390.62</v>
      </c>
      <c r="E26" s="107"/>
      <c r="F26" s="90">
        <f t="shared" si="0"/>
        <v>0</v>
      </c>
      <c r="G26" s="69"/>
      <c r="H26" s="70"/>
      <c r="I26" s="71"/>
      <c r="J26" s="57"/>
    </row>
    <row r="27" spans="1:10" s="20" customFormat="1" ht="15.6" thickBot="1" x14ac:dyDescent="0.25">
      <c r="A27" s="91">
        <v>915211</v>
      </c>
      <c r="B27" s="34" t="s">
        <v>58</v>
      </c>
      <c r="C27" s="92" t="s">
        <v>2</v>
      </c>
      <c r="D27" s="39">
        <v>390.62</v>
      </c>
      <c r="E27" s="108"/>
      <c r="F27" s="93">
        <f t="shared" si="0"/>
        <v>0</v>
      </c>
      <c r="G27" s="79"/>
      <c r="H27" s="79"/>
      <c r="I27" s="80"/>
      <c r="J27" s="81" t="s">
        <v>5</v>
      </c>
    </row>
    <row r="28" spans="1:10" s="20" customFormat="1" ht="17.399999999999999" x14ac:dyDescent="0.2">
      <c r="A28" s="94"/>
      <c r="B28" s="95" t="s">
        <v>13</v>
      </c>
      <c r="C28" s="95"/>
      <c r="D28" s="113"/>
      <c r="E28" s="96" t="s">
        <v>5</v>
      </c>
      <c r="F28" s="97">
        <f>SUM(F12:F27)</f>
        <v>0</v>
      </c>
      <c r="G28" s="77"/>
      <c r="H28" s="77"/>
      <c r="I28" s="78"/>
    </row>
    <row r="29" spans="1:10" s="20" customFormat="1" ht="15" x14ac:dyDescent="0.2">
      <c r="A29" s="30"/>
      <c r="B29" s="28" t="s">
        <v>6</v>
      </c>
      <c r="C29" s="28"/>
      <c r="D29" s="28"/>
      <c r="E29" s="31" t="s">
        <v>5</v>
      </c>
      <c r="F29" s="32">
        <f>F28*0.21</f>
        <v>0</v>
      </c>
      <c r="G29" s="77"/>
      <c r="H29" s="77"/>
      <c r="I29" s="78"/>
    </row>
    <row r="30" spans="1:10" s="20" customFormat="1" ht="15.6" thickBot="1" x14ac:dyDescent="0.25">
      <c r="A30" s="33"/>
      <c r="B30" s="34" t="s">
        <v>14</v>
      </c>
      <c r="C30" s="34"/>
      <c r="D30" s="34"/>
      <c r="E30" s="35" t="s">
        <v>5</v>
      </c>
      <c r="F30" s="36">
        <f>F29+F28</f>
        <v>0</v>
      </c>
      <c r="G30" s="77"/>
      <c r="H30" s="77"/>
      <c r="I30" s="78"/>
    </row>
    <row r="31" spans="1:10" ht="24" customHeight="1" x14ac:dyDescent="0.2">
      <c r="G31" s="77"/>
      <c r="H31" s="77"/>
      <c r="I31" s="78"/>
      <c r="J31" s="20"/>
    </row>
    <row r="32" spans="1:10" ht="12" customHeight="1" x14ac:dyDescent="0.2">
      <c r="G32" s="77"/>
      <c r="H32" s="77"/>
      <c r="I32" s="78"/>
      <c r="J32" s="20"/>
    </row>
    <row r="33" spans="7:10" ht="12" customHeight="1" x14ac:dyDescent="0.2">
      <c r="G33" s="77"/>
      <c r="H33" s="77"/>
      <c r="I33" s="78"/>
      <c r="J33" s="20"/>
    </row>
    <row r="34" spans="7:10" ht="12" customHeight="1" x14ac:dyDescent="0.2">
      <c r="G34" s="77"/>
      <c r="H34" s="77"/>
      <c r="I34" s="20"/>
      <c r="J34" s="20"/>
    </row>
    <row r="35" spans="7:10" ht="12" customHeight="1" x14ac:dyDescent="0.2">
      <c r="G35" s="77"/>
      <c r="H35" s="77"/>
      <c r="I35" s="20"/>
      <c r="J35" s="20"/>
    </row>
    <row r="36" spans="7:10" ht="12" customHeight="1" x14ac:dyDescent="0.2">
      <c r="G36" s="77"/>
      <c r="H36" s="77"/>
      <c r="I36" s="20"/>
      <c r="J36" s="20"/>
    </row>
    <row r="49" spans="2:2" ht="12" customHeight="1" x14ac:dyDescent="0.2">
      <c r="B49" s="3">
        <v>4</v>
      </c>
    </row>
  </sheetData>
  <mergeCells count="1">
    <mergeCell ref="A1:F1"/>
  </mergeCells>
  <pageMargins left="0.39370079040527345" right="0.39370079040527345" top="0.7874015808105469" bottom="0.7874015808105469" header="0" footer="0"/>
  <pageSetup paperSize="9" scale="88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Lenka Chmelová</cp:lastModifiedBy>
  <cp:lastPrinted>2021-01-29T05:24:56Z</cp:lastPrinted>
  <dcterms:created xsi:type="dcterms:W3CDTF">2014-05-16T09:31:30Z</dcterms:created>
  <dcterms:modified xsi:type="dcterms:W3CDTF">2025-03-17T13:33:58Z</dcterms:modified>
</cp:coreProperties>
</file>