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13875" windowHeight="112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list'!$G$2</definedName>
    <definedName name="MJ">'Krycí list'!$G$5</definedName>
    <definedName name="Mont">'Rekapitulace'!$H$21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'Položky'!$A$1:$G$72</definedName>
    <definedName name="_xlnm.Print_Area" localSheetId="1">'Rekapitulace'!$A$1:$I$35</definedName>
    <definedName name="PocetMJ">'Krycí list'!$G$6</definedName>
    <definedName name="Poznamka">'Krycí list'!$B$37</definedName>
    <definedName name="Projektant">'Krycí list'!$C$8</definedName>
    <definedName name="PSV">'Rekapitulace'!$F$21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<sst xmlns="http://schemas.openxmlformats.org/spreadsheetml/2006/main" count="280" uniqueCount="198">
  <si>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</si>
  <si>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</si>
  <si>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</si>
  <si>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</si>
  <si>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</si>
  <si>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</si>
  <si>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</si>
  <si>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</si>
  <si>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</si>
  <si>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</si>
  <si>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</si>
  <si>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</si>
  <si>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</si>
  <si>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</si>
  <si>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</si>
  <si>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</si>
  <si>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</si>
  <si>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</si>
  <si>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</si>
  <si>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</si>
  <si>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</si>
  <si>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</si>
  <si>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</si>
  <si>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</si>
  <si>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</si>
  <si>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</si>
  <si>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</si>
  <si>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</si>
  <si>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</si>
  <si>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</si>
  <si>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</si>
  <si>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</si>
  <si>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</si>
  <si>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</si>
  <si>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</si>
  <si>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</si>
  <si>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</si>
  <si>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</si>
  <si>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</si>
  <si>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</si>
  <si>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</si>
  <si>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</si>
  <si>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</si>
  <si>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</si>
  <si>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</si>
  <si>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</si>
  <si>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</si>
  <si>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</si>
  <si>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</si>
  <si>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</si>
  <si>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</si>
  <si>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</si>
  <si>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</si>
  <si>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</si>
  <si>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</si>
  <si>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</si>
  <si>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</si>
  <si>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</si>
  <si>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</si>
  <si>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</si>
  <si>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</si>
  <si>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</si>
  <si>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</si>
  <si>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</si>
  <si>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</si>
  <si>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</si>
  <si>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</si>
  <si>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</si>
  <si>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</si>
  <si>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</si>
  <si>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</si>
  <si>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</si>
  <si>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</si>
  <si>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</si>
  <si>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</si>
  <si>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</si>
  <si>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</si>
  <si>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</si>
  <si>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18-083</t>
  </si>
  <si>
    <t>DD Rožďalovice</t>
  </si>
  <si>
    <t>67092018</t>
  </si>
  <si>
    <t>Zamek - Komunikace</t>
  </si>
  <si>
    <t>Komunikace</t>
  </si>
  <si>
    <t>113109415R00</t>
  </si>
  <si>
    <t>Odstranění podkladu pl.nad 50 m2, beton, tl. 15 cm (stáv.betonové desky)</t>
  </si>
  <si>
    <t>m2</t>
  </si>
  <si>
    <t>122301102R00</t>
  </si>
  <si>
    <t xml:space="preserve">Odkopávky nezapažené v hor. 4 do 1000 m3 </t>
  </si>
  <si>
    <t>m3</t>
  </si>
  <si>
    <t>122301109R00</t>
  </si>
  <si>
    <t xml:space="preserve">Příplatek za lepivost - odkopávky v hor. 4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</si>
  <si>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</si>
  <si>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</si>
  <si>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</si>
  <si>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</si>
  <si>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</si>
  <si>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</si>
  <si>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</si>
  <si>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</si>
  <si>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</si>
  <si>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</si>
  <si>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</si>
  <si>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</si>
  <si>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</si>
  <si>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</si>
  <si>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2</t>
  </si>
  <si>
    <t>Základy a zvláštní zakládání</t>
  </si>
  <si>
    <t>215901101R00</t>
  </si>
  <si>
    <t xml:space="preserve">Zhutnění podloží z hornin nesoudržných do 92% PS </t>
  </si>
  <si>
    <t>5</t>
  </si>
  <si>
    <t>564811111R00</t>
  </si>
  <si>
    <t xml:space="preserve">Podklad ze štěrkodrti po zhutnění tloušťky 5 cm </t>
  </si>
  <si>
    <t>564861111RT2</t>
  </si>
  <si>
    <t>Podklad ze štěrkodrti po zhutnění tloušťky 20 cm štěrkodrť frakce 0-32 mm (2x 200mm)</t>
  </si>
  <si>
    <t>596215021R00</t>
  </si>
  <si>
    <t xml:space="preserve">Kladení zámkové dlažby tl. 6 cm do drtě tl. 5 cm </t>
  </si>
  <si>
    <t>596215028R00</t>
  </si>
  <si>
    <t xml:space="preserve">Příplatek za více barev dlažby tl. 6 cm, do drtě </t>
  </si>
  <si>
    <t>59245020</t>
  </si>
  <si>
    <t>Dlažba zámková profilová 20x16,5x4 cm přírodní</t>
  </si>
  <si>
    <t>8</t>
  </si>
  <si>
    <t>Trubní vedení</t>
  </si>
  <si>
    <t>895941311RT2</t>
  </si>
  <si>
    <t>Zřízení vpusti uliční z dílců typ UVB - 50 včetně dodávky dílců pro uliční vpusti TBV</t>
  </si>
  <si>
    <t>kus</t>
  </si>
  <si>
    <t>899102111RT2</t>
  </si>
  <si>
    <t>Osazení poklopu s rámem do 100 kg včetně dodávky poklopu lit. s rámem 600 x 600</t>
  </si>
  <si>
    <t>899231111R00</t>
  </si>
  <si>
    <t>Výšková úprava poklopu vstupu do 20 cm, zvýšení mříže</t>
  </si>
  <si>
    <t>831350012RAB</t>
  </si>
  <si>
    <t>Kanalizace z trub PVC hrdlových D 160 mm hloubka 1,5 m</t>
  </si>
  <si>
    <t>m</t>
  </si>
  <si>
    <t>91</t>
  </si>
  <si>
    <t>Doplňující práce na komunikaci</t>
  </si>
  <si>
    <t>917762111R00</t>
  </si>
  <si>
    <t xml:space="preserve">Osazení ležat. obrub. bet. s opěrou,lože z C 12/15 </t>
  </si>
  <si>
    <t>59217421</t>
  </si>
  <si>
    <t>Obrubník chodníkový ABO 14-10 1000/100/250</t>
  </si>
  <si>
    <t>95</t>
  </si>
  <si>
    <t>Dokončovací konstrukce na pozemních stavbách</t>
  </si>
  <si>
    <t>95-001</t>
  </si>
  <si>
    <t>D+M sklepních polykarb.světlíků vč.orig.mříže rozměr 1,2x0,5m v.0,7m vč zemních prací a izolace</t>
  </si>
  <si>
    <t>kpl</t>
  </si>
  <si>
    <t>96</t>
  </si>
  <si>
    <t>Bourání konstrukcí</t>
  </si>
  <si>
    <t>96-001</t>
  </si>
  <si>
    <t>Demontáž+vybourání stáv.kanaliz.šachty vč.poklopu zasypání,zhutnění,likvidace suti (cca 2,5x3x1,5m)</t>
  </si>
  <si>
    <t>soubor</t>
  </si>
  <si>
    <t>99</t>
  </si>
  <si>
    <t>Staveništní přesun hmot</t>
  </si>
  <si>
    <t>999281105R00</t>
  </si>
  <si>
    <t xml:space="preserve">Přesun hmot pro opravy a údržbu do výšky 6 m </t>
  </si>
  <si>
    <t>t</t>
  </si>
  <si>
    <t>VRN1</t>
  </si>
  <si>
    <t>Průzkumné, geodetické a projektové práce</t>
  </si>
  <si>
    <t>VRN-01</t>
  </si>
  <si>
    <t xml:space="preserve">Průzkumné, geodetické a projektové práce </t>
  </si>
  <si>
    <t>VRN2</t>
  </si>
  <si>
    <t>Příprava staveniště</t>
  </si>
  <si>
    <t>VRN-02</t>
  </si>
  <si>
    <t xml:space="preserve">Příprava staveniště </t>
  </si>
  <si>
    <t>VRN3</t>
  </si>
  <si>
    <t>Zařízení staveniště</t>
  </si>
  <si>
    <t>VRN-03</t>
  </si>
  <si>
    <t xml:space="preserve">Zařízení staveniště </t>
  </si>
  <si>
    <t>VRN4</t>
  </si>
  <si>
    <t>Inženýrská činnost</t>
  </si>
  <si>
    <t>VRN-04</t>
  </si>
  <si>
    <t xml:space="preserve">Inženýrská činnost </t>
  </si>
  <si>
    <t>VRN-05</t>
  </si>
  <si>
    <t xml:space="preserve">Koordinační činnost </t>
  </si>
  <si>
    <t>VRN7</t>
  </si>
  <si>
    <t>Provozní vlivy</t>
  </si>
  <si>
    <t xml:space="preserve">Provozní vlivy </t>
  </si>
  <si>
    <t>D96</t>
  </si>
  <si>
    <t>Přesuny suti a vybouraných hmot</t>
  </si>
  <si>
    <t>979082111R00</t>
  </si>
  <si>
    <t>Vnitrostaveništní doprava suti do 10 m (50m)</t>
  </si>
  <si>
    <t>979082121R00</t>
  </si>
  <si>
    <t>Příplatek k vnitrost. dopravě suti za dalších 5 m (30m)</t>
  </si>
  <si>
    <t>979083513R00</t>
  </si>
  <si>
    <t xml:space="preserve">Vodorovné přemístění suti do 1 km </t>
  </si>
  <si>
    <t>979083519R00</t>
  </si>
  <si>
    <t xml:space="preserve">Příplatek za dalších 1000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</si>
  <si>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</si>
  <si>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</si>
  <si>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</si>
  <si>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</si>
  <si>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</si>
  <si>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</si>
  <si>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</si>
  <si>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</si>
  <si>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</si>
  <si>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</si>
  <si>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</si>
  <si>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Kompletační činnost (IČD)</t>
  </si>
  <si>
    <t>Rezerva rozpočtu</t>
  </si>
  <si>
    <t>Projekce CZ,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</si>
</sst>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67092018</v>
      </c>
      <c r="D2" s="5" t="str">
        <f>Rekapitulace!G2</f>
        <v>Komunikace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197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Projekce CZ,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Rekapitulace!A26</f>
        <v>Ztížené výrobní podmínky</v>
      </c>
      <c r="E15" s="60"/>
      <c r="F15" s="61"/>
      <c r="G15" s="58">
        <f>Rekapitulace!I26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Rekapitulace!A27</f>
        <v>Oborová přirážka</v>
      </c>
      <c r="E16" s="62"/>
      <c r="F16" s="63"/>
      <c r="G16" s="58">
        <f>Rekapitulace!I27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Rekapitulace!A28</f>
        <v>Přesun stavebních kapacit</v>
      </c>
      <c r="E17" s="62"/>
      <c r="F17" s="63"/>
      <c r="G17" s="58">
        <f>Rekapitulace!I28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Rekapitulace!A29</f>
        <v>Mimostaveništní doprava</v>
      </c>
      <c r="E18" s="62"/>
      <c r="F18" s="63"/>
      <c r="G18" s="58">
        <f>Rekapitulace!I29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Rekapitulace!A30</f>
        <v>Zařízení staveniště</v>
      </c>
      <c r="E19" s="62"/>
      <c r="F19" s="63"/>
      <c r="G19" s="58">
        <f>Rekapitulace!I30</f>
        <v>0</v>
      </c>
    </row>
    <row r="20" spans="1:7" ht="15.75" customHeight="1">
      <c r="A20" s="66"/>
      <c r="B20" s="57"/>
      <c r="C20" s="58"/>
      <c r="D20" s="8" t="str">
        <f>Rekapitulace!A31</f>
        <v>Provoz investora</v>
      </c>
      <c r="E20" s="62"/>
      <c r="F20" s="63"/>
      <c r="G20" s="58">
        <f>Rekapitulace!I31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Rekapitulace!A32</f>
        <v>Kompletační činnost (IČD)</v>
      </c>
      <c r="E21" s="62"/>
      <c r="F21" s="63"/>
      <c r="G21" s="58">
        <f>Rekapitulace!I32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5"/>
  <sheetViews>
    <sheetView zoomScalePageLayoutView="0" workbookViewId="0" topLeftCell="A1">
      <selection activeCell="H34" sqref="H34:I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18-083 DD Rožďalovice</v>
      </c>
      <c r="D1" s="110"/>
      <c r="E1" s="111"/>
      <c r="F1" s="110"/>
      <c r="G1" s="112" t="s">
        <v>49</v>
      </c>
      <c r="H1" s="113">
        <v>67092018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67092018 Zamek - Komunikace</v>
      </c>
      <c r="D2" s="118"/>
      <c r="E2" s="119"/>
      <c r="F2" s="118"/>
      <c r="G2" s="120" t="s">
        <v>82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1</v>
      </c>
      <c r="B7" s="132" t="str">
        <f>Položky!C7</f>
        <v>Zemní práce</v>
      </c>
      <c r="C7" s="68"/>
      <c r="D7" s="133"/>
      <c r="E7" s="217">
        <f>Položky!BA18</f>
        <v>0</v>
      </c>
      <c r="F7" s="218">
        <f>Položky!BB18</f>
        <v>0</v>
      </c>
      <c r="G7" s="218">
        <f>Položky!BC18</f>
        <v>0</v>
      </c>
      <c r="H7" s="218">
        <f>Položky!BD18</f>
        <v>0</v>
      </c>
      <c r="I7" s="219">
        <f>Položky!BE18</f>
        <v>0</v>
      </c>
    </row>
    <row r="8" spans="1:9" s="36" customFormat="1" ht="12.75">
      <c r="A8" s="216" t="str">
        <f>Položky!B19</f>
        <v>2</v>
      </c>
      <c r="B8" s="132" t="str">
        <f>Položky!C19</f>
        <v>Základy a zvláštní zakládání</v>
      </c>
      <c r="C8" s="68"/>
      <c r="D8" s="133"/>
      <c r="E8" s="217">
        <f>Položky!BA21</f>
        <v>0</v>
      </c>
      <c r="F8" s="218">
        <f>Položky!BB21</f>
        <v>0</v>
      </c>
      <c r="G8" s="218">
        <f>Položky!BC21</f>
        <v>0</v>
      </c>
      <c r="H8" s="218">
        <f>Položky!BD21</f>
        <v>0</v>
      </c>
      <c r="I8" s="219">
        <f>Položky!BE21</f>
        <v>0</v>
      </c>
    </row>
    <row r="9" spans="1:9" s="36" customFormat="1" ht="12.75">
      <c r="A9" s="216" t="str">
        <f>Položky!B22</f>
        <v>5</v>
      </c>
      <c r="B9" s="132" t="str">
        <f>Položky!C22</f>
        <v>Komunikace</v>
      </c>
      <c r="C9" s="68"/>
      <c r="D9" s="133"/>
      <c r="E9" s="217">
        <f>Položky!BA28</f>
        <v>0</v>
      </c>
      <c r="F9" s="218">
        <f>Položky!BB28</f>
        <v>0</v>
      </c>
      <c r="G9" s="218">
        <f>Položky!BC28</f>
        <v>0</v>
      </c>
      <c r="H9" s="218">
        <f>Položky!BD28</f>
        <v>0</v>
      </c>
      <c r="I9" s="219">
        <f>Položky!BE28</f>
        <v>0</v>
      </c>
    </row>
    <row r="10" spans="1:9" s="36" customFormat="1" ht="12.75">
      <c r="A10" s="216" t="str">
        <f>Položky!B29</f>
        <v>8</v>
      </c>
      <c r="B10" s="132" t="str">
        <f>Položky!C29</f>
        <v>Trubní vedení</v>
      </c>
      <c r="C10" s="68"/>
      <c r="D10" s="133"/>
      <c r="E10" s="217">
        <f>Položky!BA34</f>
        <v>0</v>
      </c>
      <c r="F10" s="218">
        <f>Položky!BB34</f>
        <v>0</v>
      </c>
      <c r="G10" s="218">
        <f>Položky!BC34</f>
        <v>0</v>
      </c>
      <c r="H10" s="218">
        <f>Položky!BD34</f>
        <v>0</v>
      </c>
      <c r="I10" s="219">
        <f>Položky!BE34</f>
        <v>0</v>
      </c>
    </row>
    <row r="11" spans="1:9" s="36" customFormat="1" ht="12.75">
      <c r="A11" s="216" t="str">
        <f>Položky!B35</f>
        <v>91</v>
      </c>
      <c r="B11" s="132" t="str">
        <f>Položky!C35</f>
        <v>Doplňující práce na komunikaci</v>
      </c>
      <c r="C11" s="68"/>
      <c r="D11" s="133"/>
      <c r="E11" s="217">
        <f>Položky!BA38</f>
        <v>0</v>
      </c>
      <c r="F11" s="218">
        <f>Položky!BB38</f>
        <v>0</v>
      </c>
      <c r="G11" s="218">
        <f>Položky!BC38</f>
        <v>0</v>
      </c>
      <c r="H11" s="218">
        <f>Položky!BD38</f>
        <v>0</v>
      </c>
      <c r="I11" s="219">
        <f>Položky!BE38</f>
        <v>0</v>
      </c>
    </row>
    <row r="12" spans="1:9" s="36" customFormat="1" ht="12.75">
      <c r="A12" s="216" t="str">
        <f>Položky!B39</f>
        <v>95</v>
      </c>
      <c r="B12" s="132" t="str">
        <f>Položky!C39</f>
        <v>Dokončovací konstrukce na pozemních stavbách</v>
      </c>
      <c r="C12" s="68"/>
      <c r="D12" s="133"/>
      <c r="E12" s="217">
        <f>Položky!BA41</f>
        <v>0</v>
      </c>
      <c r="F12" s="218">
        <f>Položky!BB41</f>
        <v>0</v>
      </c>
      <c r="G12" s="218">
        <f>Položky!BC41</f>
        <v>0</v>
      </c>
      <c r="H12" s="218">
        <f>Položky!BD41</f>
        <v>0</v>
      </c>
      <c r="I12" s="219">
        <f>Položky!BE41</f>
        <v>0</v>
      </c>
    </row>
    <row r="13" spans="1:9" s="36" customFormat="1" ht="12.75">
      <c r="A13" s="216" t="str">
        <f>Položky!B42</f>
        <v>96</v>
      </c>
      <c r="B13" s="132" t="str">
        <f>Položky!C42</f>
        <v>Bourání konstrukcí</v>
      </c>
      <c r="C13" s="68"/>
      <c r="D13" s="133"/>
      <c r="E13" s="217">
        <f>Položky!BA44</f>
        <v>0</v>
      </c>
      <c r="F13" s="218">
        <f>Položky!BB44</f>
        <v>0</v>
      </c>
      <c r="G13" s="218">
        <f>Položky!BC44</f>
        <v>0</v>
      </c>
      <c r="H13" s="218">
        <f>Položky!BD44</f>
        <v>0</v>
      </c>
      <c r="I13" s="219">
        <f>Položky!BE44</f>
        <v>0</v>
      </c>
    </row>
    <row r="14" spans="1:9" s="36" customFormat="1" ht="12.75">
      <c r="A14" s="216" t="str">
        <f>Položky!B45</f>
        <v>99</v>
      </c>
      <c r="B14" s="132" t="str">
        <f>Položky!C45</f>
        <v>Staveništní přesun hmot</v>
      </c>
      <c r="C14" s="68"/>
      <c r="D14" s="133"/>
      <c r="E14" s="217">
        <f>Položky!BA47</f>
        <v>0</v>
      </c>
      <c r="F14" s="218">
        <f>Položky!BB47</f>
        <v>0</v>
      </c>
      <c r="G14" s="218">
        <f>Položky!BC47</f>
        <v>0</v>
      </c>
      <c r="H14" s="218">
        <f>Položky!BD47</f>
        <v>0</v>
      </c>
      <c r="I14" s="219">
        <f>Položky!BE47</f>
        <v>0</v>
      </c>
    </row>
    <row r="15" spans="1:9" s="36" customFormat="1" ht="12.75">
      <c r="A15" s="216" t="str">
        <f>Položky!B48</f>
        <v>VRN1</v>
      </c>
      <c r="B15" s="132" t="str">
        <f>Položky!C48</f>
        <v>Průzkumné, geodetické a projektové práce</v>
      </c>
      <c r="C15" s="68"/>
      <c r="D15" s="133"/>
      <c r="E15" s="217">
        <f>Položky!BA50</f>
        <v>0</v>
      </c>
      <c r="F15" s="218">
        <f>Položky!BB50</f>
        <v>0</v>
      </c>
      <c r="G15" s="218">
        <f>Položky!BC50</f>
        <v>0</v>
      </c>
      <c r="H15" s="218">
        <f>Položky!BD50</f>
        <v>0</v>
      </c>
      <c r="I15" s="219">
        <f>Položky!BE50</f>
        <v>0</v>
      </c>
    </row>
    <row r="16" spans="1:9" s="36" customFormat="1" ht="12.75">
      <c r="A16" s="216" t="str">
        <f>Položky!B51</f>
        <v>VRN2</v>
      </c>
      <c r="B16" s="132" t="str">
        <f>Položky!C51</f>
        <v>Příprava staveniště</v>
      </c>
      <c r="C16" s="68"/>
      <c r="D16" s="133"/>
      <c r="E16" s="217">
        <f>Položky!BA53</f>
        <v>0</v>
      </c>
      <c r="F16" s="218">
        <f>Položky!BB53</f>
        <v>0</v>
      </c>
      <c r="G16" s="218">
        <f>Položky!BC53</f>
        <v>0</v>
      </c>
      <c r="H16" s="218">
        <f>Položky!BD53</f>
        <v>0</v>
      </c>
      <c r="I16" s="219">
        <f>Položky!BE53</f>
        <v>0</v>
      </c>
    </row>
    <row r="17" spans="1:9" s="36" customFormat="1" ht="12.75">
      <c r="A17" s="216" t="str">
        <f>Položky!B54</f>
        <v>VRN3</v>
      </c>
      <c r="B17" s="132" t="str">
        <f>Položky!C54</f>
        <v>Zařízení staveniště</v>
      </c>
      <c r="C17" s="68"/>
      <c r="D17" s="133"/>
      <c r="E17" s="217">
        <f>Položky!BA56</f>
        <v>0</v>
      </c>
      <c r="F17" s="218">
        <f>Položky!BB56</f>
        <v>0</v>
      </c>
      <c r="G17" s="218">
        <f>Položky!BC56</f>
        <v>0</v>
      </c>
      <c r="H17" s="218">
        <f>Položky!BD56</f>
        <v>0</v>
      </c>
      <c r="I17" s="219">
        <f>Položky!BE56</f>
        <v>0</v>
      </c>
    </row>
    <row r="18" spans="1:9" s="36" customFormat="1" ht="12.75">
      <c r="A18" s="216" t="str">
        <f>Položky!B57</f>
        <v>VRN4</v>
      </c>
      <c r="B18" s="132" t="str">
        <f>Položky!C57</f>
        <v>Inženýrská činnost</v>
      </c>
      <c r="C18" s="68"/>
      <c r="D18" s="133"/>
      <c r="E18" s="217">
        <f>Položky!BA60</f>
        <v>0</v>
      </c>
      <c r="F18" s="218">
        <f>Položky!BB60</f>
        <v>0</v>
      </c>
      <c r="G18" s="218">
        <f>Položky!BC60</f>
        <v>0</v>
      </c>
      <c r="H18" s="218">
        <f>Položky!BD60</f>
        <v>0</v>
      </c>
      <c r="I18" s="219">
        <f>Položky!BE60</f>
        <v>0</v>
      </c>
    </row>
    <row r="19" spans="1:9" s="36" customFormat="1" ht="12.75">
      <c r="A19" s="216" t="str">
        <f>Položky!B61</f>
        <v>VRN7</v>
      </c>
      <c r="B19" s="132" t="str">
        <f>Položky!C61</f>
        <v>Provozní vlivy</v>
      </c>
      <c r="C19" s="68"/>
      <c r="D19" s="133"/>
      <c r="E19" s="217">
        <f>Položky!BA63</f>
        <v>0</v>
      </c>
      <c r="F19" s="218">
        <f>Položky!BB63</f>
        <v>0</v>
      </c>
      <c r="G19" s="218">
        <f>Položky!BC63</f>
        <v>0</v>
      </c>
      <c r="H19" s="218">
        <f>Položky!BD63</f>
        <v>0</v>
      </c>
      <c r="I19" s="219">
        <f>Položky!BE63</f>
        <v>0</v>
      </c>
    </row>
    <row r="20" spans="1:9" s="36" customFormat="1" ht="13.5" thickBot="1">
      <c r="A20" s="216" t="str">
        <f>Položky!B64</f>
        <v>D96</v>
      </c>
      <c r="B20" s="132" t="str">
        <f>Položky!C64</f>
        <v>Přesuny suti a vybouraných hmot</v>
      </c>
      <c r="C20" s="68"/>
      <c r="D20" s="133"/>
      <c r="E20" s="217">
        <f>Položky!BA72</f>
        <v>0</v>
      </c>
      <c r="F20" s="218">
        <f>Položky!BB72</f>
        <v>0</v>
      </c>
      <c r="G20" s="218">
        <f>Položky!BC72</f>
        <v>0</v>
      </c>
      <c r="H20" s="218">
        <f>Položky!BD72</f>
        <v>0</v>
      </c>
      <c r="I20" s="219">
        <f>Položky!BE72</f>
        <v>0</v>
      </c>
    </row>
    <row r="21" spans="1:9" s="140" customFormat="1" ht="13.5" thickBot="1">
      <c r="A21" s="134"/>
      <c r="B21" s="135" t="s">
        <v>57</v>
      </c>
      <c r="C21" s="135"/>
      <c r="D21" s="136"/>
      <c r="E21" s="137">
        <f>SUM(E7:E20)</f>
        <v>0</v>
      </c>
      <c r="F21" s="138">
        <f>SUM(F7:F20)</f>
        <v>0</v>
      </c>
      <c r="G21" s="138">
        <f>SUM(G7:G20)</f>
        <v>0</v>
      </c>
      <c r="H21" s="138">
        <f>SUM(H7:H20)</f>
        <v>0</v>
      </c>
      <c r="I21" s="139">
        <f>SUM(I7:I20)</f>
        <v>0</v>
      </c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  <row r="23" spans="1:57" ht="19.5" customHeight="1">
      <c r="A23" s="124" t="s">
        <v>58</v>
      </c>
      <c r="B23" s="124"/>
      <c r="C23" s="124"/>
      <c r="D23" s="124"/>
      <c r="E23" s="124"/>
      <c r="F23" s="124"/>
      <c r="G23" s="141"/>
      <c r="H23" s="124"/>
      <c r="I23" s="124"/>
      <c r="BA23" s="42"/>
      <c r="BB23" s="42"/>
      <c r="BC23" s="42"/>
      <c r="BD23" s="42"/>
      <c r="BE23" s="42"/>
    </row>
    <row r="24" spans="1:9" ht="13.5" thickBot="1">
      <c r="A24" s="81"/>
      <c r="B24" s="81"/>
      <c r="C24" s="81"/>
      <c r="D24" s="81"/>
      <c r="E24" s="81"/>
      <c r="F24" s="81"/>
      <c r="G24" s="81"/>
      <c r="H24" s="81"/>
      <c r="I24" s="81"/>
    </row>
    <row r="25" spans="1:9" ht="12.75">
      <c r="A25" s="75" t="s">
        <v>59</v>
      </c>
      <c r="B25" s="76"/>
      <c r="C25" s="76"/>
      <c r="D25" s="142"/>
      <c r="E25" s="143" t="s">
        <v>60</v>
      </c>
      <c r="F25" s="144" t="s">
        <v>61</v>
      </c>
      <c r="G25" s="145" t="s">
        <v>62</v>
      </c>
      <c r="H25" s="146"/>
      <c r="I25" s="147" t="s">
        <v>60</v>
      </c>
    </row>
    <row r="26" spans="1:53" ht="12.75">
      <c r="A26" s="66" t="s">
        <v>190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0</v>
      </c>
    </row>
    <row r="27" spans="1:53" ht="12.75">
      <c r="A27" s="66" t="s">
        <v>191</v>
      </c>
      <c r="B27" s="57"/>
      <c r="C27" s="57"/>
      <c r="D27" s="148"/>
      <c r="E27" s="149"/>
      <c r="F27" s="150"/>
      <c r="G27" s="151">
        <f>CHOOSE(BA27+1,HSV+PSV,HSV+PSV+Mont,HSV+PSV+Dodavka+Mont,HSV,PSV,Mont,Dodavka,Mont+Dodavka,0)</f>
        <v>0</v>
      </c>
      <c r="H27" s="152"/>
      <c r="I27" s="153">
        <f>E27+F27*G27/100</f>
        <v>0</v>
      </c>
      <c r="BA27">
        <v>0</v>
      </c>
    </row>
    <row r="28" spans="1:53" ht="12.75">
      <c r="A28" s="66" t="s">
        <v>192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0</v>
      </c>
    </row>
    <row r="29" spans="1:53" ht="12.75">
      <c r="A29" s="66" t="s">
        <v>193</v>
      </c>
      <c r="B29" s="57"/>
      <c r="C29" s="57"/>
      <c r="D29" s="148"/>
      <c r="E29" s="149"/>
      <c r="F29" s="150"/>
      <c r="G29" s="151">
        <f>CHOOSE(BA29+1,HSV+PSV,HSV+PSV+Mont,HSV+PSV+Dodavka+Mont,HSV,PSV,Mont,Dodavka,Mont+Dodavka,0)</f>
        <v>0</v>
      </c>
      <c r="H29" s="152"/>
      <c r="I29" s="153">
        <f>E29+F29*G29/100</f>
        <v>0</v>
      </c>
      <c r="BA29">
        <v>0</v>
      </c>
    </row>
    <row r="30" spans="1:53" ht="12.75">
      <c r="A30" s="66" t="s">
        <v>162</v>
      </c>
      <c r="B30" s="57"/>
      <c r="C30" s="57"/>
      <c r="D30" s="148"/>
      <c r="E30" s="149"/>
      <c r="F30" s="150"/>
      <c r="G30" s="151">
        <f>CHOOSE(BA30+1,HSV+PSV,HSV+PSV+Mont,HSV+PSV+Dodavka+Mont,HSV,PSV,Mont,Dodavka,Mont+Dodavka,0)</f>
        <v>0</v>
      </c>
      <c r="H30" s="152"/>
      <c r="I30" s="153">
        <f>E30+F30*G30/100</f>
        <v>0</v>
      </c>
      <c r="BA30">
        <v>1</v>
      </c>
    </row>
    <row r="31" spans="1:53" ht="12.75">
      <c r="A31" s="66" t="s">
        <v>194</v>
      </c>
      <c r="B31" s="57"/>
      <c r="C31" s="57"/>
      <c r="D31" s="148"/>
      <c r="E31" s="149"/>
      <c r="F31" s="150"/>
      <c r="G31" s="151">
        <f>CHOOSE(BA31+1,HSV+PSV,HSV+PSV+Mont,HSV+PSV+Dodavka+Mont,HSV,PSV,Mont,Dodavka,Mont+Dodavka,0)</f>
        <v>0</v>
      </c>
      <c r="H31" s="152"/>
      <c r="I31" s="153">
        <f>E31+F31*G31/100</f>
        <v>0</v>
      </c>
      <c r="BA31">
        <v>1</v>
      </c>
    </row>
    <row r="32" spans="1:53" ht="12.75">
      <c r="A32" s="66" t="s">
        <v>195</v>
      </c>
      <c r="B32" s="57"/>
      <c r="C32" s="57"/>
      <c r="D32" s="148"/>
      <c r="E32" s="149"/>
      <c r="F32" s="150"/>
      <c r="G32" s="151">
        <f>CHOOSE(BA32+1,HSV+PSV,HSV+PSV+Mont,HSV+PSV+Dodavka+Mont,HSV,PSV,Mont,Dodavka,Mont+Dodavka,0)</f>
        <v>0</v>
      </c>
      <c r="H32" s="152"/>
      <c r="I32" s="153">
        <f>E32+F32*G32/100</f>
        <v>0</v>
      </c>
      <c r="BA32">
        <v>2</v>
      </c>
    </row>
    <row r="33" spans="1:53" ht="12.75">
      <c r="A33" s="66" t="s">
        <v>196</v>
      </c>
      <c r="B33" s="57"/>
      <c r="C33" s="57"/>
      <c r="D33" s="148"/>
      <c r="E33" s="149"/>
      <c r="F33" s="150"/>
      <c r="G33" s="151">
        <f>CHOOSE(BA33+1,HSV+PSV,HSV+PSV+Mont,HSV+PSV+Dodavka+Mont,HSV,PSV,Mont,Dodavka,Mont+Dodavka,0)</f>
        <v>0</v>
      </c>
      <c r="H33" s="152"/>
      <c r="I33" s="153">
        <f>E33+F33*G33/100</f>
        <v>0</v>
      </c>
      <c r="BA33">
        <v>2</v>
      </c>
    </row>
    <row r="34" spans="1:9" ht="13.5" thickBot="1">
      <c r="A34" s="154"/>
      <c r="B34" s="155" t="s">
        <v>63</v>
      </c>
      <c r="C34" s="156"/>
      <c r="D34" s="157"/>
      <c r="E34" s="158"/>
      <c r="F34" s="159"/>
      <c r="G34" s="159"/>
      <c r="H34" s="160">
        <f>SUM(I26:I33)</f>
        <v>0</v>
      </c>
      <c r="I34" s="161"/>
    </row>
    <row r="36" spans="2:9" ht="12.75">
      <c r="B36" s="140"/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  <row r="82" spans="6:9" ht="12.75">
      <c r="F82" s="162"/>
      <c r="G82" s="163"/>
      <c r="H82" s="163"/>
      <c r="I82" s="164"/>
    </row>
    <row r="83" spans="6:9" ht="12.75">
      <c r="F83" s="162"/>
      <c r="G83" s="163"/>
      <c r="H83" s="163"/>
      <c r="I83" s="164"/>
    </row>
    <row r="84" spans="6:9" ht="12.75">
      <c r="F84" s="162"/>
      <c r="G84" s="163"/>
      <c r="H84" s="163"/>
      <c r="I84" s="164"/>
    </row>
    <row r="85" spans="6:9" ht="12.75">
      <c r="F85" s="162"/>
      <c r="G85" s="163"/>
      <c r="H85" s="163"/>
      <c r="I85" s="164"/>
    </row>
  </sheetData>
  <sheetProtection/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5"/>
  <sheetViews>
    <sheetView showGridLines="0" showZeros="0" zoomScalePageLayoutView="0" workbookViewId="0" topLeftCell="A1">
      <selection activeCell="A72" sqref="A72:IV74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18-083 DD Rožďalovice</v>
      </c>
      <c r="D3" s="110"/>
      <c r="E3" s="171" t="s">
        <v>64</v>
      </c>
      <c r="F3" s="172">
        <f>Rekapitulace!H1</f>
        <v>67092018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67092018 Zamek - Komunikace</v>
      </c>
      <c r="D4" s="118"/>
      <c r="E4" s="175" t="str">
        <f>Rekapitulace!G2</f>
        <v>Komunikace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22.5">
      <c r="A8" s="193">
        <v>1</v>
      </c>
      <c r="B8" s="194" t="s">
        <v>83</v>
      </c>
      <c r="C8" s="195" t="s">
        <v>84</v>
      </c>
      <c r="D8" s="196" t="s">
        <v>85</v>
      </c>
      <c r="E8" s="197">
        <v>190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04" ht="12.75">
      <c r="A9" s="193">
        <v>2</v>
      </c>
      <c r="B9" s="194" t="s">
        <v>86</v>
      </c>
      <c r="C9" s="195" t="s">
        <v>87</v>
      </c>
      <c r="D9" s="196" t="s">
        <v>88</v>
      </c>
      <c r="E9" s="197">
        <v>76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</v>
      </c>
    </row>
    <row r="10" spans="1:104" ht="12.75">
      <c r="A10" s="193">
        <v>3</v>
      </c>
      <c r="B10" s="194" t="s">
        <v>89</v>
      </c>
      <c r="C10" s="195" t="s">
        <v>90</v>
      </c>
      <c r="D10" s="196" t="s">
        <v>88</v>
      </c>
      <c r="E10" s="197">
        <v>76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</v>
      </c>
    </row>
    <row r="11" spans="1:104" ht="12.75">
      <c r="A11" s="193">
        <v>4</v>
      </c>
      <c r="B11" s="194" t="s">
        <v>91</v>
      </c>
      <c r="C11" s="195" t="s">
        <v>92</v>
      </c>
      <c r="D11" s="196" t="s">
        <v>88</v>
      </c>
      <c r="E11" s="197">
        <v>76</v>
      </c>
      <c r="F11" s="197">
        <v>0</v>
      </c>
      <c r="G11" s="198">
        <f>E11*F11</f>
        <v>0</v>
      </c>
      <c r="O11" s="192">
        <v>2</v>
      </c>
      <c r="AA11" s="166">
        <v>1</v>
      </c>
      <c r="AB11" s="166">
        <v>1</v>
      </c>
      <c r="AC11" s="166">
        <v>1</v>
      </c>
      <c r="AZ11" s="166">
        <v>1</v>
      </c>
      <c r="BA11" s="166">
        <f>IF(AZ11=1,G11,0)</f>
        <v>0</v>
      </c>
      <c r="BB11" s="166">
        <f>IF(AZ11=2,G11,0)</f>
        <v>0</v>
      </c>
      <c r="BC11" s="166">
        <f>IF(AZ11=3,G11,0)</f>
        <v>0</v>
      </c>
      <c r="BD11" s="166">
        <f>IF(AZ11=4,G11,0)</f>
        <v>0</v>
      </c>
      <c r="BE11" s="166">
        <f>IF(AZ11=5,G11,0)</f>
        <v>0</v>
      </c>
      <c r="CA11" s="199">
        <v>1</v>
      </c>
      <c r="CB11" s="199">
        <v>1</v>
      </c>
      <c r="CZ11" s="166">
        <v>0</v>
      </c>
    </row>
    <row r="12" spans="1:104" ht="12.75">
      <c r="A12" s="193">
        <v>5</v>
      </c>
      <c r="B12" s="194" t="s">
        <v>93</v>
      </c>
      <c r="C12" s="195" t="s">
        <v>94</v>
      </c>
      <c r="D12" s="196" t="s">
        <v>88</v>
      </c>
      <c r="E12" s="197">
        <v>304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</v>
      </c>
    </row>
    <row r="13" spans="1:104" ht="12.75">
      <c r="A13" s="193">
        <v>6</v>
      </c>
      <c r="B13" s="194" t="s">
        <v>95</v>
      </c>
      <c r="C13" s="195" t="s">
        <v>96</v>
      </c>
      <c r="D13" s="196" t="s">
        <v>88</v>
      </c>
      <c r="E13" s="197">
        <v>76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</v>
      </c>
    </row>
    <row r="14" spans="1:104" ht="12.75">
      <c r="A14" s="193">
        <v>7</v>
      </c>
      <c r="B14" s="194" t="s">
        <v>97</v>
      </c>
      <c r="C14" s="195" t="s">
        <v>98</v>
      </c>
      <c r="D14" s="196" t="s">
        <v>88</v>
      </c>
      <c r="E14" s="197">
        <v>380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04" ht="12.75">
      <c r="A15" s="193">
        <v>8</v>
      </c>
      <c r="B15" s="194" t="s">
        <v>99</v>
      </c>
      <c r="C15" s="195" t="s">
        <v>100</v>
      </c>
      <c r="D15" s="196" t="s">
        <v>88</v>
      </c>
      <c r="E15" s="197">
        <v>76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</v>
      </c>
    </row>
    <row r="16" spans="1:104" ht="12.75">
      <c r="A16" s="193">
        <v>9</v>
      </c>
      <c r="B16" s="194" t="s">
        <v>101</v>
      </c>
      <c r="C16" s="195" t="s">
        <v>102</v>
      </c>
      <c r="D16" s="196" t="s">
        <v>88</v>
      </c>
      <c r="E16" s="197">
        <v>76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</v>
      </c>
    </row>
    <row r="17" spans="1:104" ht="12.75">
      <c r="A17" s="193">
        <v>10</v>
      </c>
      <c r="B17" s="194" t="s">
        <v>103</v>
      </c>
      <c r="C17" s="195" t="s">
        <v>104</v>
      </c>
      <c r="D17" s="196" t="s">
        <v>88</v>
      </c>
      <c r="E17" s="197">
        <v>133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</v>
      </c>
    </row>
    <row r="18" spans="1:57" ht="12.75">
      <c r="A18" s="200"/>
      <c r="B18" s="201" t="s">
        <v>75</v>
      </c>
      <c r="C18" s="202" t="str">
        <f>CONCATENATE(B7," ",C7)</f>
        <v>1 Zemní práce</v>
      </c>
      <c r="D18" s="203"/>
      <c r="E18" s="204"/>
      <c r="F18" s="205"/>
      <c r="G18" s="206">
        <f>SUM(G7:G17)</f>
        <v>0</v>
      </c>
      <c r="O18" s="192">
        <v>4</v>
      </c>
      <c r="BA18" s="207">
        <f>SUM(BA7:BA17)</f>
        <v>0</v>
      </c>
      <c r="BB18" s="207">
        <f>SUM(BB7:BB17)</f>
        <v>0</v>
      </c>
      <c r="BC18" s="207">
        <f>SUM(BC7:BC17)</f>
        <v>0</v>
      </c>
      <c r="BD18" s="207">
        <f>SUM(BD7:BD17)</f>
        <v>0</v>
      </c>
      <c r="BE18" s="207">
        <f>SUM(BE7:BE17)</f>
        <v>0</v>
      </c>
    </row>
    <row r="19" spans="1:15" ht="12.75">
      <c r="A19" s="185" t="s">
        <v>72</v>
      </c>
      <c r="B19" s="186" t="s">
        <v>105</v>
      </c>
      <c r="C19" s="187" t="s">
        <v>106</v>
      </c>
      <c r="D19" s="188"/>
      <c r="E19" s="189"/>
      <c r="F19" s="189"/>
      <c r="G19" s="190"/>
      <c r="H19" s="191"/>
      <c r="I19" s="191"/>
      <c r="O19" s="192">
        <v>1</v>
      </c>
    </row>
    <row r="20" spans="1:104" ht="12.75">
      <c r="A20" s="193">
        <v>11</v>
      </c>
      <c r="B20" s="194" t="s">
        <v>107</v>
      </c>
      <c r="C20" s="195" t="s">
        <v>108</v>
      </c>
      <c r="D20" s="196" t="s">
        <v>85</v>
      </c>
      <c r="E20" s="197">
        <v>190</v>
      </c>
      <c r="F20" s="197">
        <v>0</v>
      </c>
      <c r="G20" s="198">
        <f>E20*F20</f>
        <v>0</v>
      </c>
      <c r="O20" s="192">
        <v>2</v>
      </c>
      <c r="AA20" s="166">
        <v>1</v>
      </c>
      <c r="AB20" s="166">
        <v>1</v>
      </c>
      <c r="AC20" s="166">
        <v>1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</v>
      </c>
      <c r="CB20" s="199">
        <v>1</v>
      </c>
      <c r="CZ20" s="166">
        <v>0</v>
      </c>
    </row>
    <row r="21" spans="1:57" ht="12.75">
      <c r="A21" s="200"/>
      <c r="B21" s="201" t="s">
        <v>75</v>
      </c>
      <c r="C21" s="202" t="str">
        <f>CONCATENATE(B19," ",C19)</f>
        <v>2 Základy a zvláštní zakládání</v>
      </c>
      <c r="D21" s="203"/>
      <c r="E21" s="204"/>
      <c r="F21" s="205"/>
      <c r="G21" s="206">
        <f>SUM(G19:G20)</f>
        <v>0</v>
      </c>
      <c r="O21" s="192">
        <v>4</v>
      </c>
      <c r="BA21" s="207">
        <f>SUM(BA19:BA20)</f>
        <v>0</v>
      </c>
      <c r="BB21" s="207">
        <f>SUM(BB19:BB20)</f>
        <v>0</v>
      </c>
      <c r="BC21" s="207">
        <f>SUM(BC19:BC20)</f>
        <v>0</v>
      </c>
      <c r="BD21" s="207">
        <f>SUM(BD19:BD20)</f>
        <v>0</v>
      </c>
      <c r="BE21" s="207">
        <f>SUM(BE19:BE20)</f>
        <v>0</v>
      </c>
    </row>
    <row r="22" spans="1:15" ht="12.75">
      <c r="A22" s="185" t="s">
        <v>72</v>
      </c>
      <c r="B22" s="186" t="s">
        <v>109</v>
      </c>
      <c r="C22" s="187" t="s">
        <v>82</v>
      </c>
      <c r="D22" s="188"/>
      <c r="E22" s="189"/>
      <c r="F22" s="189"/>
      <c r="G22" s="190"/>
      <c r="H22" s="191"/>
      <c r="I22" s="191"/>
      <c r="O22" s="192">
        <v>1</v>
      </c>
    </row>
    <row r="23" spans="1:104" ht="12.75">
      <c r="A23" s="193">
        <v>12</v>
      </c>
      <c r="B23" s="194" t="s">
        <v>110</v>
      </c>
      <c r="C23" s="195" t="s">
        <v>111</v>
      </c>
      <c r="D23" s="196" t="s">
        <v>85</v>
      </c>
      <c r="E23" s="197">
        <v>190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0.126</v>
      </c>
    </row>
    <row r="24" spans="1:104" ht="22.5">
      <c r="A24" s="193">
        <v>13</v>
      </c>
      <c r="B24" s="194" t="s">
        <v>112</v>
      </c>
      <c r="C24" s="195" t="s">
        <v>113</v>
      </c>
      <c r="D24" s="196" t="s">
        <v>85</v>
      </c>
      <c r="E24" s="197">
        <v>380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1</v>
      </c>
      <c r="CZ24" s="166">
        <v>0.441</v>
      </c>
    </row>
    <row r="25" spans="1:104" ht="12.75">
      <c r="A25" s="193">
        <v>14</v>
      </c>
      <c r="B25" s="194" t="s">
        <v>114</v>
      </c>
      <c r="C25" s="195" t="s">
        <v>115</v>
      </c>
      <c r="D25" s="196" t="s">
        <v>85</v>
      </c>
      <c r="E25" s="197">
        <v>190</v>
      </c>
      <c r="F25" s="197">
        <v>0</v>
      </c>
      <c r="G25" s="198">
        <f>E25*F25</f>
        <v>0</v>
      </c>
      <c r="O25" s="192">
        <v>2</v>
      </c>
      <c r="AA25" s="166">
        <v>1</v>
      </c>
      <c r="AB25" s="166">
        <v>0</v>
      </c>
      <c r="AC25" s="166">
        <v>0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</v>
      </c>
      <c r="CB25" s="199">
        <v>0</v>
      </c>
      <c r="CZ25" s="166">
        <v>0.0739</v>
      </c>
    </row>
    <row r="26" spans="1:104" ht="12.75">
      <c r="A26" s="193">
        <v>15</v>
      </c>
      <c r="B26" s="194" t="s">
        <v>116</v>
      </c>
      <c r="C26" s="195" t="s">
        <v>117</v>
      </c>
      <c r="D26" s="196" t="s">
        <v>85</v>
      </c>
      <c r="E26" s="197">
        <v>190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1</v>
      </c>
      <c r="AC26" s="166">
        <v>1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1</v>
      </c>
      <c r="CZ26" s="166">
        <v>0</v>
      </c>
    </row>
    <row r="27" spans="1:104" ht="12.75">
      <c r="A27" s="193">
        <v>16</v>
      </c>
      <c r="B27" s="194" t="s">
        <v>118</v>
      </c>
      <c r="C27" s="195" t="s">
        <v>119</v>
      </c>
      <c r="D27" s="196" t="s">
        <v>85</v>
      </c>
      <c r="E27" s="197">
        <v>209</v>
      </c>
      <c r="F27" s="197">
        <v>0</v>
      </c>
      <c r="G27" s="198">
        <f>E27*F27</f>
        <v>0</v>
      </c>
      <c r="O27" s="192">
        <v>2</v>
      </c>
      <c r="AA27" s="166">
        <v>3</v>
      </c>
      <c r="AB27" s="166">
        <v>1</v>
      </c>
      <c r="AC27" s="166">
        <v>59245020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3</v>
      </c>
      <c r="CB27" s="199">
        <v>1</v>
      </c>
      <c r="CZ27" s="166">
        <v>0.1296</v>
      </c>
    </row>
    <row r="28" spans="1:57" ht="12.75">
      <c r="A28" s="200"/>
      <c r="B28" s="201" t="s">
        <v>75</v>
      </c>
      <c r="C28" s="202" t="str">
        <f>CONCATENATE(B22," ",C22)</f>
        <v>5 Komunikace</v>
      </c>
      <c r="D28" s="203"/>
      <c r="E28" s="204"/>
      <c r="F28" s="205"/>
      <c r="G28" s="206">
        <f>SUM(G22:G27)</f>
        <v>0</v>
      </c>
      <c r="O28" s="192">
        <v>4</v>
      </c>
      <c r="BA28" s="207">
        <f>SUM(BA22:BA27)</f>
        <v>0</v>
      </c>
      <c r="BB28" s="207">
        <f>SUM(BB22:BB27)</f>
        <v>0</v>
      </c>
      <c r="BC28" s="207">
        <f>SUM(BC22:BC27)</f>
        <v>0</v>
      </c>
      <c r="BD28" s="207">
        <f>SUM(BD22:BD27)</f>
        <v>0</v>
      </c>
      <c r="BE28" s="207">
        <f>SUM(BE22:BE27)</f>
        <v>0</v>
      </c>
    </row>
    <row r="29" spans="1:15" ht="12.75">
      <c r="A29" s="185" t="s">
        <v>72</v>
      </c>
      <c r="B29" s="186" t="s">
        <v>120</v>
      </c>
      <c r="C29" s="187" t="s">
        <v>121</v>
      </c>
      <c r="D29" s="188"/>
      <c r="E29" s="189"/>
      <c r="F29" s="189"/>
      <c r="G29" s="190"/>
      <c r="H29" s="191"/>
      <c r="I29" s="191"/>
      <c r="O29" s="192">
        <v>1</v>
      </c>
    </row>
    <row r="30" spans="1:104" ht="22.5">
      <c r="A30" s="193">
        <v>17</v>
      </c>
      <c r="B30" s="194" t="s">
        <v>122</v>
      </c>
      <c r="C30" s="195" t="s">
        <v>123</v>
      </c>
      <c r="D30" s="196" t="s">
        <v>124</v>
      </c>
      <c r="E30" s="197">
        <v>2</v>
      </c>
      <c r="F30" s="197">
        <v>0</v>
      </c>
      <c r="G30" s="198">
        <f>E30*F30</f>
        <v>0</v>
      </c>
      <c r="O30" s="192">
        <v>2</v>
      </c>
      <c r="AA30" s="166">
        <v>1</v>
      </c>
      <c r="AB30" s="166">
        <v>0</v>
      </c>
      <c r="AC30" s="166">
        <v>0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1</v>
      </c>
      <c r="CB30" s="199">
        <v>0</v>
      </c>
      <c r="CZ30" s="166">
        <v>2.92917</v>
      </c>
    </row>
    <row r="31" spans="1:104" ht="22.5">
      <c r="A31" s="193">
        <v>18</v>
      </c>
      <c r="B31" s="194" t="s">
        <v>125</v>
      </c>
      <c r="C31" s="195" t="s">
        <v>126</v>
      </c>
      <c r="D31" s="196" t="s">
        <v>124</v>
      </c>
      <c r="E31" s="197">
        <v>2</v>
      </c>
      <c r="F31" s="197">
        <v>0</v>
      </c>
      <c r="G31" s="198">
        <f>E31*F31</f>
        <v>0</v>
      </c>
      <c r="O31" s="192">
        <v>2</v>
      </c>
      <c r="AA31" s="166">
        <v>1</v>
      </c>
      <c r="AB31" s="166">
        <v>1</v>
      </c>
      <c r="AC31" s="166">
        <v>1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1</v>
      </c>
      <c r="CB31" s="199">
        <v>1</v>
      </c>
      <c r="CZ31" s="166">
        <v>0.12502</v>
      </c>
    </row>
    <row r="32" spans="1:104" ht="22.5">
      <c r="A32" s="193">
        <v>19</v>
      </c>
      <c r="B32" s="194" t="s">
        <v>127</v>
      </c>
      <c r="C32" s="195" t="s">
        <v>128</v>
      </c>
      <c r="D32" s="196" t="s">
        <v>124</v>
      </c>
      <c r="E32" s="197">
        <v>1</v>
      </c>
      <c r="F32" s="197">
        <v>0</v>
      </c>
      <c r="G32" s="198">
        <f>E32*F32</f>
        <v>0</v>
      </c>
      <c r="O32" s="192">
        <v>2</v>
      </c>
      <c r="AA32" s="166">
        <v>1</v>
      </c>
      <c r="AB32" s="166">
        <v>1</v>
      </c>
      <c r="AC32" s="166">
        <v>1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1</v>
      </c>
      <c r="CB32" s="199">
        <v>1</v>
      </c>
      <c r="CZ32" s="166">
        <v>0.43382</v>
      </c>
    </row>
    <row r="33" spans="1:104" ht="22.5">
      <c r="A33" s="193">
        <v>20</v>
      </c>
      <c r="B33" s="194" t="s">
        <v>129</v>
      </c>
      <c r="C33" s="195" t="s">
        <v>130</v>
      </c>
      <c r="D33" s="196" t="s">
        <v>131</v>
      </c>
      <c r="E33" s="197">
        <v>20</v>
      </c>
      <c r="F33" s="197">
        <v>0</v>
      </c>
      <c r="G33" s="198">
        <f>E33*F33</f>
        <v>0</v>
      </c>
      <c r="O33" s="192">
        <v>2</v>
      </c>
      <c r="AA33" s="166">
        <v>2</v>
      </c>
      <c r="AB33" s="166">
        <v>1</v>
      </c>
      <c r="AC33" s="166">
        <v>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2</v>
      </c>
      <c r="CB33" s="199">
        <v>1</v>
      </c>
      <c r="CZ33" s="166">
        <v>0.90803</v>
      </c>
    </row>
    <row r="34" spans="1:57" ht="12.75">
      <c r="A34" s="200"/>
      <c r="B34" s="201" t="s">
        <v>75</v>
      </c>
      <c r="C34" s="202" t="str">
        <f>CONCATENATE(B29," ",C29)</f>
        <v>8 Trubní vedení</v>
      </c>
      <c r="D34" s="203"/>
      <c r="E34" s="204"/>
      <c r="F34" s="205"/>
      <c r="G34" s="206">
        <f>SUM(G29:G33)</f>
        <v>0</v>
      </c>
      <c r="O34" s="192">
        <v>4</v>
      </c>
      <c r="BA34" s="207">
        <f>SUM(BA29:BA33)</f>
        <v>0</v>
      </c>
      <c r="BB34" s="207">
        <f>SUM(BB29:BB33)</f>
        <v>0</v>
      </c>
      <c r="BC34" s="207">
        <f>SUM(BC29:BC33)</f>
        <v>0</v>
      </c>
      <c r="BD34" s="207">
        <f>SUM(BD29:BD33)</f>
        <v>0</v>
      </c>
      <c r="BE34" s="207">
        <f>SUM(BE29:BE33)</f>
        <v>0</v>
      </c>
    </row>
    <row r="35" spans="1:15" ht="12.75">
      <c r="A35" s="185" t="s">
        <v>72</v>
      </c>
      <c r="B35" s="186" t="s">
        <v>132</v>
      </c>
      <c r="C35" s="187" t="s">
        <v>133</v>
      </c>
      <c r="D35" s="188"/>
      <c r="E35" s="189"/>
      <c r="F35" s="189"/>
      <c r="G35" s="190"/>
      <c r="H35" s="191"/>
      <c r="I35" s="191"/>
      <c r="O35" s="192">
        <v>1</v>
      </c>
    </row>
    <row r="36" spans="1:104" ht="12.75">
      <c r="A36" s="193">
        <v>21</v>
      </c>
      <c r="B36" s="194" t="s">
        <v>134</v>
      </c>
      <c r="C36" s="195" t="s">
        <v>135</v>
      </c>
      <c r="D36" s="196" t="s">
        <v>131</v>
      </c>
      <c r="E36" s="197">
        <v>75</v>
      </c>
      <c r="F36" s="197">
        <v>0</v>
      </c>
      <c r="G36" s="198">
        <f>E36*F36</f>
        <v>0</v>
      </c>
      <c r="O36" s="192">
        <v>2</v>
      </c>
      <c r="AA36" s="166">
        <v>1</v>
      </c>
      <c r="AB36" s="166">
        <v>1</v>
      </c>
      <c r="AC36" s="166">
        <v>1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1</v>
      </c>
      <c r="CB36" s="199">
        <v>1</v>
      </c>
      <c r="CZ36" s="166">
        <v>0.185</v>
      </c>
    </row>
    <row r="37" spans="1:104" ht="12.75">
      <c r="A37" s="193">
        <v>22</v>
      </c>
      <c r="B37" s="194" t="s">
        <v>136</v>
      </c>
      <c r="C37" s="195" t="s">
        <v>137</v>
      </c>
      <c r="D37" s="196" t="s">
        <v>124</v>
      </c>
      <c r="E37" s="197">
        <v>82.5</v>
      </c>
      <c r="F37" s="197">
        <v>0</v>
      </c>
      <c r="G37" s="198">
        <f>E37*F37</f>
        <v>0</v>
      </c>
      <c r="O37" s="192">
        <v>2</v>
      </c>
      <c r="AA37" s="166">
        <v>3</v>
      </c>
      <c r="AB37" s="166">
        <v>1</v>
      </c>
      <c r="AC37" s="166">
        <v>59217421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3</v>
      </c>
      <c r="CB37" s="199">
        <v>1</v>
      </c>
      <c r="CZ37" s="166">
        <v>0.06</v>
      </c>
    </row>
    <row r="38" spans="1:57" ht="12.75">
      <c r="A38" s="200"/>
      <c r="B38" s="201" t="s">
        <v>75</v>
      </c>
      <c r="C38" s="202" t="str">
        <f>CONCATENATE(B35," ",C35)</f>
        <v>91 Doplňující práce na komunikaci</v>
      </c>
      <c r="D38" s="203"/>
      <c r="E38" s="204"/>
      <c r="F38" s="205"/>
      <c r="G38" s="206">
        <f>SUM(G35:G37)</f>
        <v>0</v>
      </c>
      <c r="O38" s="192">
        <v>4</v>
      </c>
      <c r="BA38" s="207">
        <f>SUM(BA35:BA37)</f>
        <v>0</v>
      </c>
      <c r="BB38" s="207">
        <f>SUM(BB35:BB37)</f>
        <v>0</v>
      </c>
      <c r="BC38" s="207">
        <f>SUM(BC35:BC37)</f>
        <v>0</v>
      </c>
      <c r="BD38" s="207">
        <f>SUM(BD35:BD37)</f>
        <v>0</v>
      </c>
      <c r="BE38" s="207">
        <f>SUM(BE35:BE37)</f>
        <v>0</v>
      </c>
    </row>
    <row r="39" spans="1:15" ht="12.75">
      <c r="A39" s="185" t="s">
        <v>72</v>
      </c>
      <c r="B39" s="186" t="s">
        <v>138</v>
      </c>
      <c r="C39" s="187" t="s">
        <v>139</v>
      </c>
      <c r="D39" s="188"/>
      <c r="E39" s="189"/>
      <c r="F39" s="189"/>
      <c r="G39" s="190"/>
      <c r="H39" s="191"/>
      <c r="I39" s="191"/>
      <c r="O39" s="192">
        <v>1</v>
      </c>
    </row>
    <row r="40" spans="1:104" ht="22.5">
      <c r="A40" s="193">
        <v>23</v>
      </c>
      <c r="B40" s="194" t="s">
        <v>140</v>
      </c>
      <c r="C40" s="195" t="s">
        <v>141</v>
      </c>
      <c r="D40" s="196" t="s">
        <v>142</v>
      </c>
      <c r="E40" s="197">
        <v>3</v>
      </c>
      <c r="F40" s="197">
        <v>0</v>
      </c>
      <c r="G40" s="198">
        <f>E40*F40</f>
        <v>0</v>
      </c>
      <c r="O40" s="192">
        <v>2</v>
      </c>
      <c r="AA40" s="166">
        <v>12</v>
      </c>
      <c r="AB40" s="166">
        <v>0</v>
      </c>
      <c r="AC40" s="166">
        <v>45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12</v>
      </c>
      <c r="CB40" s="199">
        <v>0</v>
      </c>
      <c r="CZ40" s="166">
        <v>0</v>
      </c>
    </row>
    <row r="41" spans="1:57" ht="12.75">
      <c r="A41" s="200"/>
      <c r="B41" s="201" t="s">
        <v>75</v>
      </c>
      <c r="C41" s="202" t="str">
        <f>CONCATENATE(B39," ",C39)</f>
        <v>95 Dokončovací konstrukce na pozemních stavbách</v>
      </c>
      <c r="D41" s="203"/>
      <c r="E41" s="204"/>
      <c r="F41" s="205"/>
      <c r="G41" s="206">
        <f>SUM(G39:G40)</f>
        <v>0</v>
      </c>
      <c r="O41" s="192">
        <v>4</v>
      </c>
      <c r="BA41" s="207">
        <f>SUM(BA39:BA40)</f>
        <v>0</v>
      </c>
      <c r="BB41" s="207">
        <f>SUM(BB39:BB40)</f>
        <v>0</v>
      </c>
      <c r="BC41" s="207">
        <f>SUM(BC39:BC40)</f>
        <v>0</v>
      </c>
      <c r="BD41" s="207">
        <f>SUM(BD39:BD40)</f>
        <v>0</v>
      </c>
      <c r="BE41" s="207">
        <f>SUM(BE39:BE40)</f>
        <v>0</v>
      </c>
    </row>
    <row r="42" spans="1:15" ht="12.75">
      <c r="A42" s="185" t="s">
        <v>72</v>
      </c>
      <c r="B42" s="186" t="s">
        <v>143</v>
      </c>
      <c r="C42" s="187" t="s">
        <v>144</v>
      </c>
      <c r="D42" s="188"/>
      <c r="E42" s="189"/>
      <c r="F42" s="189"/>
      <c r="G42" s="190"/>
      <c r="H42" s="191"/>
      <c r="I42" s="191"/>
      <c r="O42" s="192">
        <v>1</v>
      </c>
    </row>
    <row r="43" spans="1:104" ht="22.5">
      <c r="A43" s="193">
        <v>24</v>
      </c>
      <c r="B43" s="194" t="s">
        <v>145</v>
      </c>
      <c r="C43" s="195" t="s">
        <v>146</v>
      </c>
      <c r="D43" s="196" t="s">
        <v>147</v>
      </c>
      <c r="E43" s="197">
        <v>1</v>
      </c>
      <c r="F43" s="197">
        <v>0</v>
      </c>
      <c r="G43" s="198">
        <f>E43*F43</f>
        <v>0</v>
      </c>
      <c r="O43" s="192">
        <v>2</v>
      </c>
      <c r="AA43" s="166">
        <v>12</v>
      </c>
      <c r="AB43" s="166">
        <v>0</v>
      </c>
      <c r="AC43" s="166">
        <v>43</v>
      </c>
      <c r="AZ43" s="166">
        <v>1</v>
      </c>
      <c r="BA43" s="166">
        <f>IF(AZ43=1,G43,0)</f>
        <v>0</v>
      </c>
      <c r="BB43" s="166">
        <f>IF(AZ43=2,G43,0)</f>
        <v>0</v>
      </c>
      <c r="BC43" s="166">
        <f>IF(AZ43=3,G43,0)</f>
        <v>0</v>
      </c>
      <c r="BD43" s="166">
        <f>IF(AZ43=4,G43,0)</f>
        <v>0</v>
      </c>
      <c r="BE43" s="166">
        <f>IF(AZ43=5,G43,0)</f>
        <v>0</v>
      </c>
      <c r="CA43" s="199">
        <v>12</v>
      </c>
      <c r="CB43" s="199">
        <v>0</v>
      </c>
      <c r="CZ43" s="166">
        <v>0</v>
      </c>
    </row>
    <row r="44" spans="1:57" ht="12.75">
      <c r="A44" s="200"/>
      <c r="B44" s="201" t="s">
        <v>75</v>
      </c>
      <c r="C44" s="202" t="str">
        <f>CONCATENATE(B42," ",C42)</f>
        <v>96 Bourání konstrukcí</v>
      </c>
      <c r="D44" s="203"/>
      <c r="E44" s="204"/>
      <c r="F44" s="205"/>
      <c r="G44" s="206">
        <f>SUM(G42:G43)</f>
        <v>0</v>
      </c>
      <c r="O44" s="192">
        <v>4</v>
      </c>
      <c r="BA44" s="207">
        <f>SUM(BA42:BA43)</f>
        <v>0</v>
      </c>
      <c r="BB44" s="207">
        <f>SUM(BB42:BB43)</f>
        <v>0</v>
      </c>
      <c r="BC44" s="207">
        <f>SUM(BC42:BC43)</f>
        <v>0</v>
      </c>
      <c r="BD44" s="207">
        <f>SUM(BD42:BD43)</f>
        <v>0</v>
      </c>
      <c r="BE44" s="207">
        <f>SUM(BE42:BE43)</f>
        <v>0</v>
      </c>
    </row>
    <row r="45" spans="1:15" ht="12.75">
      <c r="A45" s="185" t="s">
        <v>72</v>
      </c>
      <c r="B45" s="186" t="s">
        <v>148</v>
      </c>
      <c r="C45" s="187" t="s">
        <v>149</v>
      </c>
      <c r="D45" s="188"/>
      <c r="E45" s="189"/>
      <c r="F45" s="189"/>
      <c r="G45" s="190"/>
      <c r="H45" s="191"/>
      <c r="I45" s="191"/>
      <c r="O45" s="192">
        <v>1</v>
      </c>
    </row>
    <row r="46" spans="1:104" ht="12.75">
      <c r="A46" s="193">
        <v>25</v>
      </c>
      <c r="B46" s="194" t="s">
        <v>150</v>
      </c>
      <c r="C46" s="195" t="s">
        <v>151</v>
      </c>
      <c r="D46" s="196" t="s">
        <v>152</v>
      </c>
      <c r="E46" s="197">
        <v>258.0146</v>
      </c>
      <c r="F46" s="197">
        <v>0</v>
      </c>
      <c r="G46" s="198">
        <f>E46*F46</f>
        <v>0</v>
      </c>
      <c r="O46" s="192">
        <v>2</v>
      </c>
      <c r="AA46" s="166">
        <v>7</v>
      </c>
      <c r="AB46" s="166">
        <v>1</v>
      </c>
      <c r="AC46" s="166">
        <v>2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7</v>
      </c>
      <c r="CB46" s="199">
        <v>1</v>
      </c>
      <c r="CZ46" s="166">
        <v>0</v>
      </c>
    </row>
    <row r="47" spans="1:57" ht="12.75">
      <c r="A47" s="200"/>
      <c r="B47" s="201" t="s">
        <v>75</v>
      </c>
      <c r="C47" s="202" t="str">
        <f>CONCATENATE(B45," ",C45)</f>
        <v>99 Staveništní přesun hmot</v>
      </c>
      <c r="D47" s="203"/>
      <c r="E47" s="204"/>
      <c r="F47" s="205"/>
      <c r="G47" s="206">
        <f>SUM(G45:G46)</f>
        <v>0</v>
      </c>
      <c r="O47" s="192">
        <v>4</v>
      </c>
      <c r="BA47" s="207">
        <f>SUM(BA45:BA46)</f>
        <v>0</v>
      </c>
      <c r="BB47" s="207">
        <f>SUM(BB45:BB46)</f>
        <v>0</v>
      </c>
      <c r="BC47" s="207">
        <f>SUM(BC45:BC46)</f>
        <v>0</v>
      </c>
      <c r="BD47" s="207">
        <f>SUM(BD45:BD46)</f>
        <v>0</v>
      </c>
      <c r="BE47" s="207">
        <f>SUM(BE45:BE46)</f>
        <v>0</v>
      </c>
    </row>
    <row r="48" spans="1:15" ht="12.75">
      <c r="A48" s="185" t="s">
        <v>72</v>
      </c>
      <c r="B48" s="186" t="s">
        <v>153</v>
      </c>
      <c r="C48" s="187" t="s">
        <v>154</v>
      </c>
      <c r="D48" s="188"/>
      <c r="E48" s="189"/>
      <c r="F48" s="189"/>
      <c r="G48" s="190"/>
      <c r="H48" s="191"/>
      <c r="I48" s="191"/>
      <c r="O48" s="192">
        <v>1</v>
      </c>
    </row>
    <row r="49" spans="1:104" ht="12.75">
      <c r="A49" s="193">
        <v>26</v>
      </c>
      <c r="B49" s="194" t="s">
        <v>155</v>
      </c>
      <c r="C49" s="195" t="s">
        <v>156</v>
      </c>
      <c r="D49" s="196" t="s">
        <v>142</v>
      </c>
      <c r="E49" s="197">
        <v>1</v>
      </c>
      <c r="F49" s="197">
        <v>0</v>
      </c>
      <c r="G49" s="198">
        <f>E49*F49</f>
        <v>0</v>
      </c>
      <c r="O49" s="192">
        <v>2</v>
      </c>
      <c r="AA49" s="166">
        <v>12</v>
      </c>
      <c r="AB49" s="166">
        <v>0</v>
      </c>
      <c r="AC49" s="166">
        <v>30</v>
      </c>
      <c r="AZ49" s="166">
        <v>1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12</v>
      </c>
      <c r="CB49" s="199">
        <v>0</v>
      </c>
      <c r="CZ49" s="166">
        <v>0</v>
      </c>
    </row>
    <row r="50" spans="1:57" ht="12.75">
      <c r="A50" s="200"/>
      <c r="B50" s="201" t="s">
        <v>75</v>
      </c>
      <c r="C50" s="202" t="str">
        <f>CONCATENATE(B48," ",C48)</f>
        <v>VRN1 Průzkumné, geodetické a projektové práce</v>
      </c>
      <c r="D50" s="203"/>
      <c r="E50" s="204"/>
      <c r="F50" s="205"/>
      <c r="G50" s="206">
        <f>SUM(G48:G49)</f>
        <v>0</v>
      </c>
      <c r="O50" s="192">
        <v>4</v>
      </c>
      <c r="BA50" s="207">
        <f>SUM(BA48:BA49)</f>
        <v>0</v>
      </c>
      <c r="BB50" s="207">
        <f>SUM(BB48:BB49)</f>
        <v>0</v>
      </c>
      <c r="BC50" s="207">
        <f>SUM(BC48:BC49)</f>
        <v>0</v>
      </c>
      <c r="BD50" s="207">
        <f>SUM(BD48:BD49)</f>
        <v>0</v>
      </c>
      <c r="BE50" s="207">
        <f>SUM(BE48:BE49)</f>
        <v>0</v>
      </c>
    </row>
    <row r="51" spans="1:15" ht="12.75">
      <c r="A51" s="185" t="s">
        <v>72</v>
      </c>
      <c r="B51" s="186" t="s">
        <v>157</v>
      </c>
      <c r="C51" s="187" t="s">
        <v>158</v>
      </c>
      <c r="D51" s="188"/>
      <c r="E51" s="189"/>
      <c r="F51" s="189"/>
      <c r="G51" s="190"/>
      <c r="H51" s="191"/>
      <c r="I51" s="191"/>
      <c r="O51" s="192">
        <v>1</v>
      </c>
    </row>
    <row r="52" spans="1:104" ht="12.75">
      <c r="A52" s="193">
        <v>27</v>
      </c>
      <c r="B52" s="194" t="s">
        <v>159</v>
      </c>
      <c r="C52" s="195" t="s">
        <v>160</v>
      </c>
      <c r="D52" s="196" t="s">
        <v>142</v>
      </c>
      <c r="E52" s="197">
        <v>1</v>
      </c>
      <c r="F52" s="197">
        <v>0</v>
      </c>
      <c r="G52" s="198">
        <f>E52*F52</f>
        <v>0</v>
      </c>
      <c r="O52" s="192">
        <v>2</v>
      </c>
      <c r="AA52" s="166">
        <v>12</v>
      </c>
      <c r="AB52" s="166">
        <v>0</v>
      </c>
      <c r="AC52" s="166">
        <v>31</v>
      </c>
      <c r="AZ52" s="166">
        <v>1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12</v>
      </c>
      <c r="CB52" s="199">
        <v>0</v>
      </c>
      <c r="CZ52" s="166">
        <v>0</v>
      </c>
    </row>
    <row r="53" spans="1:57" ht="12.75">
      <c r="A53" s="200"/>
      <c r="B53" s="201" t="s">
        <v>75</v>
      </c>
      <c r="C53" s="202" t="str">
        <f>CONCATENATE(B51," ",C51)</f>
        <v>VRN2 Příprava staveniště</v>
      </c>
      <c r="D53" s="203"/>
      <c r="E53" s="204"/>
      <c r="F53" s="205"/>
      <c r="G53" s="206">
        <f>SUM(G51:G52)</f>
        <v>0</v>
      </c>
      <c r="O53" s="192">
        <v>4</v>
      </c>
      <c r="BA53" s="207">
        <f>SUM(BA51:BA52)</f>
        <v>0</v>
      </c>
      <c r="BB53" s="207">
        <f>SUM(BB51:BB52)</f>
        <v>0</v>
      </c>
      <c r="BC53" s="207">
        <f>SUM(BC51:BC52)</f>
        <v>0</v>
      </c>
      <c r="BD53" s="207">
        <f>SUM(BD51:BD52)</f>
        <v>0</v>
      </c>
      <c r="BE53" s="207">
        <f>SUM(BE51:BE52)</f>
        <v>0</v>
      </c>
    </row>
    <row r="54" spans="1:15" ht="12.75">
      <c r="A54" s="185" t="s">
        <v>72</v>
      </c>
      <c r="B54" s="186" t="s">
        <v>161</v>
      </c>
      <c r="C54" s="187" t="s">
        <v>162</v>
      </c>
      <c r="D54" s="188"/>
      <c r="E54" s="189"/>
      <c r="F54" s="189"/>
      <c r="G54" s="190"/>
      <c r="H54" s="191"/>
      <c r="I54" s="191"/>
      <c r="O54" s="192">
        <v>1</v>
      </c>
    </row>
    <row r="55" spans="1:104" ht="12.75">
      <c r="A55" s="193">
        <v>28</v>
      </c>
      <c r="B55" s="194" t="s">
        <v>163</v>
      </c>
      <c r="C55" s="195" t="s">
        <v>164</v>
      </c>
      <c r="D55" s="196" t="s">
        <v>142</v>
      </c>
      <c r="E55" s="197">
        <v>1</v>
      </c>
      <c r="F55" s="197">
        <v>0</v>
      </c>
      <c r="G55" s="198">
        <f>E55*F55</f>
        <v>0</v>
      </c>
      <c r="O55" s="192">
        <v>2</v>
      </c>
      <c r="AA55" s="166">
        <v>12</v>
      </c>
      <c r="AB55" s="166">
        <v>0</v>
      </c>
      <c r="AC55" s="166">
        <v>32</v>
      </c>
      <c r="AZ55" s="166">
        <v>1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12</v>
      </c>
      <c r="CB55" s="199">
        <v>0</v>
      </c>
      <c r="CZ55" s="166">
        <v>0</v>
      </c>
    </row>
    <row r="56" spans="1:57" ht="12.75">
      <c r="A56" s="200"/>
      <c r="B56" s="201" t="s">
        <v>75</v>
      </c>
      <c r="C56" s="202" t="str">
        <f>CONCATENATE(B54," ",C54)</f>
        <v>VRN3 Zařízení staveniště</v>
      </c>
      <c r="D56" s="203"/>
      <c r="E56" s="204"/>
      <c r="F56" s="205"/>
      <c r="G56" s="206">
        <f>SUM(G54:G55)</f>
        <v>0</v>
      </c>
      <c r="O56" s="192">
        <v>4</v>
      </c>
      <c r="BA56" s="207">
        <f>SUM(BA54:BA55)</f>
        <v>0</v>
      </c>
      <c r="BB56" s="207">
        <f>SUM(BB54:BB55)</f>
        <v>0</v>
      </c>
      <c r="BC56" s="207">
        <f>SUM(BC54:BC55)</f>
        <v>0</v>
      </c>
      <c r="BD56" s="207">
        <f>SUM(BD54:BD55)</f>
        <v>0</v>
      </c>
      <c r="BE56" s="207">
        <f>SUM(BE54:BE55)</f>
        <v>0</v>
      </c>
    </row>
    <row r="57" spans="1:15" ht="12.75">
      <c r="A57" s="185" t="s">
        <v>72</v>
      </c>
      <c r="B57" s="186" t="s">
        <v>165</v>
      </c>
      <c r="C57" s="187" t="s">
        <v>166</v>
      </c>
      <c r="D57" s="188"/>
      <c r="E57" s="189"/>
      <c r="F57" s="189"/>
      <c r="G57" s="190"/>
      <c r="H57" s="191"/>
      <c r="I57" s="191"/>
      <c r="O57" s="192">
        <v>1</v>
      </c>
    </row>
    <row r="58" spans="1:104" ht="12.75">
      <c r="A58" s="193">
        <v>29</v>
      </c>
      <c r="B58" s="194" t="s">
        <v>167</v>
      </c>
      <c r="C58" s="195" t="s">
        <v>168</v>
      </c>
      <c r="D58" s="196" t="s">
        <v>142</v>
      </c>
      <c r="E58" s="197">
        <v>1</v>
      </c>
      <c r="F58" s="197">
        <v>0</v>
      </c>
      <c r="G58" s="198">
        <f>E58*F58</f>
        <v>0</v>
      </c>
      <c r="O58" s="192">
        <v>2</v>
      </c>
      <c r="AA58" s="166">
        <v>12</v>
      </c>
      <c r="AB58" s="166">
        <v>0</v>
      </c>
      <c r="AC58" s="166">
        <v>33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12</v>
      </c>
      <c r="CB58" s="199">
        <v>0</v>
      </c>
      <c r="CZ58" s="166">
        <v>0</v>
      </c>
    </row>
    <row r="59" spans="1:104" ht="12.75">
      <c r="A59" s="193">
        <v>30</v>
      </c>
      <c r="B59" s="194" t="s">
        <v>169</v>
      </c>
      <c r="C59" s="195" t="s">
        <v>170</v>
      </c>
      <c r="D59" s="196" t="s">
        <v>142</v>
      </c>
      <c r="E59" s="197">
        <v>1</v>
      </c>
      <c r="F59" s="197">
        <v>0</v>
      </c>
      <c r="G59" s="198">
        <f>E59*F59</f>
        <v>0</v>
      </c>
      <c r="O59" s="192">
        <v>2</v>
      </c>
      <c r="AA59" s="166">
        <v>12</v>
      </c>
      <c r="AB59" s="166">
        <v>0</v>
      </c>
      <c r="AC59" s="166">
        <v>34</v>
      </c>
      <c r="AZ59" s="166">
        <v>1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12</v>
      </c>
      <c r="CB59" s="199">
        <v>0</v>
      </c>
      <c r="CZ59" s="166">
        <v>0</v>
      </c>
    </row>
    <row r="60" spans="1:57" ht="12.75">
      <c r="A60" s="200"/>
      <c r="B60" s="201" t="s">
        <v>75</v>
      </c>
      <c r="C60" s="202" t="str">
        <f>CONCATENATE(B57," ",C57)</f>
        <v>VRN4 Inženýrská činnost</v>
      </c>
      <c r="D60" s="203"/>
      <c r="E60" s="204"/>
      <c r="F60" s="205"/>
      <c r="G60" s="206">
        <f>SUM(G57:G59)</f>
        <v>0</v>
      </c>
      <c r="O60" s="192">
        <v>4</v>
      </c>
      <c r="BA60" s="207">
        <f>SUM(BA57:BA59)</f>
        <v>0</v>
      </c>
      <c r="BB60" s="207">
        <f>SUM(BB57:BB59)</f>
        <v>0</v>
      </c>
      <c r="BC60" s="207">
        <f>SUM(BC57:BC59)</f>
        <v>0</v>
      </c>
      <c r="BD60" s="207">
        <f>SUM(BD57:BD59)</f>
        <v>0</v>
      </c>
      <c r="BE60" s="207">
        <f>SUM(BE57:BE59)</f>
        <v>0</v>
      </c>
    </row>
    <row r="61" spans="1:15" ht="12.75">
      <c r="A61" s="185" t="s">
        <v>72</v>
      </c>
      <c r="B61" s="186" t="s">
        <v>171</v>
      </c>
      <c r="C61" s="187" t="s">
        <v>172</v>
      </c>
      <c r="D61" s="188"/>
      <c r="E61" s="189"/>
      <c r="F61" s="189"/>
      <c r="G61" s="190"/>
      <c r="H61" s="191"/>
      <c r="I61" s="191"/>
      <c r="O61" s="192">
        <v>1</v>
      </c>
    </row>
    <row r="62" spans="1:104" ht="12.75">
      <c r="A62" s="193">
        <v>31</v>
      </c>
      <c r="B62" s="194" t="s">
        <v>169</v>
      </c>
      <c r="C62" s="195" t="s">
        <v>173</v>
      </c>
      <c r="D62" s="196" t="s">
        <v>142</v>
      </c>
      <c r="E62" s="197">
        <v>1</v>
      </c>
      <c r="F62" s="197">
        <v>0</v>
      </c>
      <c r="G62" s="198">
        <f>E62*F62</f>
        <v>0</v>
      </c>
      <c r="O62" s="192">
        <v>2</v>
      </c>
      <c r="AA62" s="166">
        <v>12</v>
      </c>
      <c r="AB62" s="166">
        <v>0</v>
      </c>
      <c r="AC62" s="166">
        <v>35</v>
      </c>
      <c r="AZ62" s="166">
        <v>1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12</v>
      </c>
      <c r="CB62" s="199">
        <v>0</v>
      </c>
      <c r="CZ62" s="166">
        <v>0</v>
      </c>
    </row>
    <row r="63" spans="1:57" ht="12.75">
      <c r="A63" s="200"/>
      <c r="B63" s="201" t="s">
        <v>75</v>
      </c>
      <c r="C63" s="202" t="str">
        <f>CONCATENATE(B61," ",C61)</f>
        <v>VRN7 Provozní vlivy</v>
      </c>
      <c r="D63" s="203"/>
      <c r="E63" s="204"/>
      <c r="F63" s="205"/>
      <c r="G63" s="206">
        <f>SUM(G61:G62)</f>
        <v>0</v>
      </c>
      <c r="O63" s="192">
        <v>4</v>
      </c>
      <c r="BA63" s="207">
        <f>SUM(BA61:BA62)</f>
        <v>0</v>
      </c>
      <c r="BB63" s="207">
        <f>SUM(BB61:BB62)</f>
        <v>0</v>
      </c>
      <c r="BC63" s="207">
        <f>SUM(BC61:BC62)</f>
        <v>0</v>
      </c>
      <c r="BD63" s="207">
        <f>SUM(BD61:BD62)</f>
        <v>0</v>
      </c>
      <c r="BE63" s="207">
        <f>SUM(BE61:BE62)</f>
        <v>0</v>
      </c>
    </row>
    <row r="64" spans="1:15" ht="12.75">
      <c r="A64" s="185" t="s">
        <v>72</v>
      </c>
      <c r="B64" s="186" t="s">
        <v>174</v>
      </c>
      <c r="C64" s="187" t="s">
        <v>175</v>
      </c>
      <c r="D64" s="188"/>
      <c r="E64" s="189"/>
      <c r="F64" s="189"/>
      <c r="G64" s="190"/>
      <c r="H64" s="191"/>
      <c r="I64" s="191"/>
      <c r="O64" s="192">
        <v>1</v>
      </c>
    </row>
    <row r="65" spans="1:104" ht="12.75">
      <c r="A65" s="193">
        <v>32</v>
      </c>
      <c r="B65" s="194" t="s">
        <v>176</v>
      </c>
      <c r="C65" s="195" t="s">
        <v>177</v>
      </c>
      <c r="D65" s="196" t="s">
        <v>152</v>
      </c>
      <c r="E65" s="197">
        <v>342</v>
      </c>
      <c r="F65" s="197">
        <v>0</v>
      </c>
      <c r="G65" s="198">
        <f>E65*F65</f>
        <v>0</v>
      </c>
      <c r="O65" s="192">
        <v>2</v>
      </c>
      <c r="AA65" s="166">
        <v>8</v>
      </c>
      <c r="AB65" s="166">
        <v>0</v>
      </c>
      <c r="AC65" s="166">
        <v>3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8</v>
      </c>
      <c r="CB65" s="199">
        <v>0</v>
      </c>
      <c r="CZ65" s="166">
        <v>0</v>
      </c>
    </row>
    <row r="66" spans="1:104" ht="12.75">
      <c r="A66" s="193">
        <v>33</v>
      </c>
      <c r="B66" s="194" t="s">
        <v>178</v>
      </c>
      <c r="C66" s="195" t="s">
        <v>179</v>
      </c>
      <c r="D66" s="196" t="s">
        <v>152</v>
      </c>
      <c r="E66" s="197">
        <v>410.4</v>
      </c>
      <c r="F66" s="197">
        <v>0</v>
      </c>
      <c r="G66" s="198">
        <f>E66*F66</f>
        <v>0</v>
      </c>
      <c r="O66" s="192">
        <v>2</v>
      </c>
      <c r="AA66" s="166">
        <v>8</v>
      </c>
      <c r="AB66" s="166">
        <v>0</v>
      </c>
      <c r="AC66" s="166">
        <v>3</v>
      </c>
      <c r="AZ66" s="166">
        <v>1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199">
        <v>8</v>
      </c>
      <c r="CB66" s="199">
        <v>0</v>
      </c>
      <c r="CZ66" s="166">
        <v>0</v>
      </c>
    </row>
    <row r="67" spans="1:104" ht="12.75">
      <c r="A67" s="193">
        <v>34</v>
      </c>
      <c r="B67" s="194" t="s">
        <v>180</v>
      </c>
      <c r="C67" s="195" t="s">
        <v>181</v>
      </c>
      <c r="D67" s="196" t="s">
        <v>152</v>
      </c>
      <c r="E67" s="197">
        <v>68.4</v>
      </c>
      <c r="F67" s="197">
        <v>0</v>
      </c>
      <c r="G67" s="198">
        <f>E67*F67</f>
        <v>0</v>
      </c>
      <c r="O67" s="192">
        <v>2</v>
      </c>
      <c r="AA67" s="166">
        <v>8</v>
      </c>
      <c r="AB67" s="166">
        <v>0</v>
      </c>
      <c r="AC67" s="166">
        <v>3</v>
      </c>
      <c r="AZ67" s="166">
        <v>1</v>
      </c>
      <c r="BA67" s="166">
        <f>IF(AZ67=1,G67,0)</f>
        <v>0</v>
      </c>
      <c r="BB67" s="166">
        <f>IF(AZ67=2,G67,0)</f>
        <v>0</v>
      </c>
      <c r="BC67" s="166">
        <f>IF(AZ67=3,G67,0)</f>
        <v>0</v>
      </c>
      <c r="BD67" s="166">
        <f>IF(AZ67=4,G67,0)</f>
        <v>0</v>
      </c>
      <c r="BE67" s="166">
        <f>IF(AZ67=5,G67,0)</f>
        <v>0</v>
      </c>
      <c r="CA67" s="199">
        <v>8</v>
      </c>
      <c r="CB67" s="199">
        <v>0</v>
      </c>
      <c r="CZ67" s="166">
        <v>0</v>
      </c>
    </row>
    <row r="68" spans="1:104" ht="12.75">
      <c r="A68" s="193">
        <v>35</v>
      </c>
      <c r="B68" s="194" t="s">
        <v>182</v>
      </c>
      <c r="C68" s="195" t="s">
        <v>183</v>
      </c>
      <c r="D68" s="196" t="s">
        <v>152</v>
      </c>
      <c r="E68" s="197">
        <v>1026</v>
      </c>
      <c r="F68" s="197">
        <v>0</v>
      </c>
      <c r="G68" s="198">
        <f>E68*F68</f>
        <v>0</v>
      </c>
      <c r="O68" s="192">
        <v>2</v>
      </c>
      <c r="AA68" s="166">
        <v>8</v>
      </c>
      <c r="AB68" s="166">
        <v>0</v>
      </c>
      <c r="AC68" s="166">
        <v>3</v>
      </c>
      <c r="AZ68" s="166">
        <v>1</v>
      </c>
      <c r="BA68" s="166">
        <f>IF(AZ68=1,G68,0)</f>
        <v>0</v>
      </c>
      <c r="BB68" s="166">
        <f>IF(AZ68=2,G68,0)</f>
        <v>0</v>
      </c>
      <c r="BC68" s="166">
        <f>IF(AZ68=3,G68,0)</f>
        <v>0</v>
      </c>
      <c r="BD68" s="166">
        <f>IF(AZ68=4,G68,0)</f>
        <v>0</v>
      </c>
      <c r="BE68" s="166">
        <f>IF(AZ68=5,G68,0)</f>
        <v>0</v>
      </c>
      <c r="CA68" s="199">
        <v>8</v>
      </c>
      <c r="CB68" s="199">
        <v>0</v>
      </c>
      <c r="CZ68" s="166">
        <v>0</v>
      </c>
    </row>
    <row r="69" spans="1:104" ht="12.75">
      <c r="A69" s="193">
        <v>36</v>
      </c>
      <c r="B69" s="194" t="s">
        <v>184</v>
      </c>
      <c r="C69" s="195" t="s">
        <v>185</v>
      </c>
      <c r="D69" s="196" t="s">
        <v>152</v>
      </c>
      <c r="E69" s="197">
        <v>68.4</v>
      </c>
      <c r="F69" s="197">
        <v>0</v>
      </c>
      <c r="G69" s="198">
        <f>E69*F69</f>
        <v>0</v>
      </c>
      <c r="O69" s="192">
        <v>2</v>
      </c>
      <c r="AA69" s="166">
        <v>8</v>
      </c>
      <c r="AB69" s="166">
        <v>0</v>
      </c>
      <c r="AC69" s="166">
        <v>3</v>
      </c>
      <c r="AZ69" s="166">
        <v>1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199">
        <v>8</v>
      </c>
      <c r="CB69" s="199">
        <v>0</v>
      </c>
      <c r="CZ69" s="166">
        <v>0</v>
      </c>
    </row>
    <row r="70" spans="1:104" ht="12.75">
      <c r="A70" s="193">
        <v>37</v>
      </c>
      <c r="B70" s="194" t="s">
        <v>186</v>
      </c>
      <c r="C70" s="195" t="s">
        <v>187</v>
      </c>
      <c r="D70" s="196" t="s">
        <v>152</v>
      </c>
      <c r="E70" s="197">
        <v>68.4</v>
      </c>
      <c r="F70" s="197">
        <v>0</v>
      </c>
      <c r="G70" s="198">
        <f>E70*F70</f>
        <v>0</v>
      </c>
      <c r="O70" s="192">
        <v>2</v>
      </c>
      <c r="AA70" s="166">
        <v>8</v>
      </c>
      <c r="AB70" s="166">
        <v>0</v>
      </c>
      <c r="AC70" s="166">
        <v>3</v>
      </c>
      <c r="AZ70" s="166">
        <v>1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199">
        <v>8</v>
      </c>
      <c r="CB70" s="199">
        <v>0</v>
      </c>
      <c r="CZ70" s="166">
        <v>0</v>
      </c>
    </row>
    <row r="71" spans="1:104" ht="12.75">
      <c r="A71" s="193">
        <v>38</v>
      </c>
      <c r="B71" s="194" t="s">
        <v>188</v>
      </c>
      <c r="C71" s="195" t="s">
        <v>189</v>
      </c>
      <c r="D71" s="196" t="s">
        <v>152</v>
      </c>
      <c r="E71" s="197">
        <v>64.98</v>
      </c>
      <c r="F71" s="197">
        <v>0</v>
      </c>
      <c r="G71" s="198">
        <f>E71*F71</f>
        <v>0</v>
      </c>
      <c r="O71" s="192">
        <v>2</v>
      </c>
      <c r="AA71" s="166">
        <v>8</v>
      </c>
      <c r="AB71" s="166">
        <v>0</v>
      </c>
      <c r="AC71" s="166">
        <v>3</v>
      </c>
      <c r="AZ71" s="166">
        <v>1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8</v>
      </c>
      <c r="CB71" s="199">
        <v>0</v>
      </c>
      <c r="CZ71" s="166">
        <v>0</v>
      </c>
    </row>
    <row r="72" spans="1:57" ht="12.75">
      <c r="A72" s="200"/>
      <c r="B72" s="201" t="s">
        <v>75</v>
      </c>
      <c r="C72" s="202" t="str">
        <f>CONCATENATE(B64," ",C64)</f>
        <v>D96 Přesuny suti a vybouraných hmot</v>
      </c>
      <c r="D72" s="203"/>
      <c r="E72" s="204"/>
      <c r="F72" s="205"/>
      <c r="G72" s="206">
        <f>SUM(G64:G71)</f>
        <v>0</v>
      </c>
      <c r="O72" s="192">
        <v>4</v>
      </c>
      <c r="BA72" s="207">
        <f>SUM(BA64:BA71)</f>
        <v>0</v>
      </c>
      <c r="BB72" s="207">
        <f>SUM(BB64:BB71)</f>
        <v>0</v>
      </c>
      <c r="BC72" s="207">
        <f>SUM(BC64:BC71)</f>
        <v>0</v>
      </c>
      <c r="BD72" s="207">
        <f>SUM(BD64:BD71)</f>
        <v>0</v>
      </c>
      <c r="BE72" s="207">
        <f>SUM(BE64:BE71)</f>
        <v>0</v>
      </c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ht="12.75">
      <c r="E87" s="166"/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spans="1:7" ht="12.75">
      <c r="A96" s="208"/>
      <c r="B96" s="208"/>
      <c r="C96" s="208"/>
      <c r="D96" s="208"/>
      <c r="E96" s="208"/>
      <c r="F96" s="208"/>
      <c r="G96" s="208"/>
    </row>
    <row r="97" spans="1:7" ht="12.75">
      <c r="A97" s="208"/>
      <c r="B97" s="208"/>
      <c r="C97" s="208"/>
      <c r="D97" s="208"/>
      <c r="E97" s="208"/>
      <c r="F97" s="208"/>
      <c r="G97" s="208"/>
    </row>
    <row r="98" spans="1:7" ht="12.75">
      <c r="A98" s="208"/>
      <c r="B98" s="208"/>
      <c r="C98" s="208"/>
      <c r="D98" s="208"/>
      <c r="E98" s="208"/>
      <c r="F98" s="208"/>
      <c r="G98" s="208"/>
    </row>
    <row r="99" spans="1:7" ht="12.75">
      <c r="A99" s="208"/>
      <c r="B99" s="208"/>
      <c r="C99" s="208"/>
      <c r="D99" s="208"/>
      <c r="E99" s="208"/>
      <c r="F99" s="208"/>
      <c r="G99" s="208"/>
    </row>
    <row r="100" ht="12.75">
      <c r="E100" s="166"/>
    </row>
    <row r="101" ht="12.75">
      <c r="E101" s="166"/>
    </row>
    <row r="102" ht="12.75">
      <c r="E102" s="166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ht="12.75">
      <c r="E128" s="166"/>
    </row>
    <row r="129" ht="12.75">
      <c r="E129" s="166"/>
    </row>
    <row r="130" ht="12.75">
      <c r="E130" s="166"/>
    </row>
    <row r="131" spans="1:2" ht="12.75">
      <c r="A131" s="209"/>
      <c r="B131" s="209"/>
    </row>
    <row r="132" spans="1:7" ht="12.75">
      <c r="A132" s="208"/>
      <c r="B132" s="208"/>
      <c r="C132" s="211"/>
      <c r="D132" s="211"/>
      <c r="E132" s="212"/>
      <c r="F132" s="211"/>
      <c r="G132" s="213"/>
    </row>
    <row r="133" spans="1:7" ht="12.75">
      <c r="A133" s="214"/>
      <c r="B133" s="214"/>
      <c r="C133" s="208"/>
      <c r="D133" s="208"/>
      <c r="E133" s="215"/>
      <c r="F133" s="208"/>
      <c r="G133" s="208"/>
    </row>
    <row r="134" spans="1:7" ht="12.75">
      <c r="A134" s="208"/>
      <c r="B134" s="208"/>
      <c r="C134" s="208"/>
      <c r="D134" s="208"/>
      <c r="E134" s="215"/>
      <c r="F134" s="208"/>
      <c r="G134" s="208"/>
    </row>
    <row r="135" spans="1:7" ht="12.75">
      <c r="A135" s="208"/>
      <c r="B135" s="208"/>
      <c r="C135" s="208"/>
      <c r="D135" s="208"/>
      <c r="E135" s="215"/>
      <c r="F135" s="208"/>
      <c r="G135" s="208"/>
    </row>
    <row r="136" spans="1:7" ht="12.75">
      <c r="A136" s="208"/>
      <c r="B136" s="208"/>
      <c r="C136" s="208"/>
      <c r="D136" s="208"/>
      <c r="E136" s="215"/>
      <c r="F136" s="208"/>
      <c r="G136" s="208"/>
    </row>
    <row r="137" spans="1:7" ht="12.75">
      <c r="A137" s="208"/>
      <c r="B137" s="208"/>
      <c r="C137" s="208"/>
      <c r="D137" s="208"/>
      <c r="E137" s="215"/>
      <c r="F137" s="208"/>
      <c r="G137" s="208"/>
    </row>
    <row r="138" spans="1:7" ht="12.75">
      <c r="A138" s="208"/>
      <c r="B138" s="208"/>
      <c r="C138" s="208"/>
      <c r="D138" s="208"/>
      <c r="E138" s="215"/>
      <c r="F138" s="208"/>
      <c r="G138" s="208"/>
    </row>
    <row r="139" spans="1:7" ht="12.75">
      <c r="A139" s="208"/>
      <c r="B139" s="208"/>
      <c r="C139" s="208"/>
      <c r="D139" s="208"/>
      <c r="E139" s="215"/>
      <c r="F139" s="208"/>
      <c r="G139" s="208"/>
    </row>
    <row r="140" spans="1:7" ht="12.75">
      <c r="A140" s="208"/>
      <c r="B140" s="208"/>
      <c r="C140" s="208"/>
      <c r="D140" s="208"/>
      <c r="E140" s="215"/>
      <c r="F140" s="208"/>
      <c r="G140" s="208"/>
    </row>
    <row r="141" spans="1:7" ht="12.75">
      <c r="A141" s="208"/>
      <c r="B141" s="208"/>
      <c r="C141" s="208"/>
      <c r="D141" s="208"/>
      <c r="E141" s="215"/>
      <c r="F141" s="208"/>
      <c r="G141" s="208"/>
    </row>
    <row r="142" spans="1:7" ht="12.75">
      <c r="A142" s="208"/>
      <c r="B142" s="208"/>
      <c r="C142" s="208"/>
      <c r="D142" s="208"/>
      <c r="E142" s="215"/>
      <c r="F142" s="208"/>
      <c r="G142" s="208"/>
    </row>
    <row r="143" spans="1:7" ht="12.75">
      <c r="A143" s="208"/>
      <c r="B143" s="208"/>
      <c r="C143" s="208"/>
      <c r="D143" s="208"/>
      <c r="E143" s="215"/>
      <c r="F143" s="208"/>
      <c r="G143" s="208"/>
    </row>
    <row r="144" spans="1:7" ht="12.75">
      <c r="A144" s="208"/>
      <c r="B144" s="208"/>
      <c r="C144" s="208"/>
      <c r="D144" s="208"/>
      <c r="E144" s="215"/>
      <c r="F144" s="208"/>
      <c r="G144" s="208"/>
    </row>
    <row r="145" spans="1:7" ht="12.75">
      <c r="A145" s="208"/>
      <c r="B145" s="208"/>
      <c r="C145" s="208"/>
      <c r="D145" s="208"/>
      <c r="E145" s="215"/>
      <c r="F145" s="208"/>
      <c r="G145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Milan Dobeš</cp:lastModifiedBy>
  <dcterms:created xsi:type="dcterms:W3CDTF">2018-09-25T16:41:48Z</dcterms:created>
  <dcterms:modified xsi:type="dcterms:W3CDTF">2018-09-25T16:42:22Z</dcterms:modified>
  <cp:category/>
  <cp:version/>
  <cp:contentType/>
  <cp:contentStatus/>
</cp:coreProperties>
</file>