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dilene\Tabulky\Opravy\Opravy 2025\Mnichovo Hradiště\Plán investic SČK - Kapitola 12\III-26817 Jivina - Strážiště\VZ-stavební práce\"/>
    </mc:Choice>
  </mc:AlternateContent>
  <xr:revisionPtr revIDLastSave="0" documentId="8_{964BF2FA-B882-492E-A75C-3E8CA0D658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 l="1"/>
  <c r="H21" i="1" l="1"/>
  <c r="H23" i="1"/>
  <c r="F23" i="1"/>
  <c r="F26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<sst xmlns="http://schemas.openxmlformats.org/spreadsheetml/2006/main" count="103" uniqueCount="76">
  <si>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</si>
  <si>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</si>
  <si>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</si>
  <si>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</si>
  <si>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</si>
  <si>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</si>
  <si>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</si>
  <si>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</si>
  <si>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</si>
  <si>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</si>
  <si>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</si>
  <si>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</si>
  <si>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</si>
  <si>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</si>
  <si>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</si>
  <si>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</si>
  <si>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</si>
  <si>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</si>
  <si>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</si>
  <si>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</si>
  <si>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</si>
  <si>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</si>
  <si>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</si>
  <si>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</si>
  <si>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</si>
  <si>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</si>
  <si>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</si>
  <si>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</si>
  <si>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</si>
  <si>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</si>
  <si>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</si>
  <si>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</si>
  <si>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</si>
  <si>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</si>
  <si>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</si>
  <si>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</si>
  <si>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</si>
  <si>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</si>
  <si>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</si>
  <si>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</si>
  <si>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</si>
  <si>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</si>
  <si>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</si>
  <si>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</si>
  <si>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</si>
  <si>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</si>
  <si>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</si>
  <si>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</si>
  <si>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</si>
  <si>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</si>
  <si>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</si>
  <si>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</si>
  <si>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</si>
  <si>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</si>
  <si>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</si>
  <si>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</si>
  <si>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</si>
  <si>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</si>
  <si>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</si>
  <si>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</si>
  <si>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</si>
  <si>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</si>
  <si>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</si>
  <si>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</si>
  <si>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</si>
  <si>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</si>
  <si>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</si>
  <si>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</si>
  <si>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</si>
  <si>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Stavba:    III/26817 Jivina - Strážiště</t>
  </si>
  <si>
    <r>
      <t xml:space="preserve">Objekt:    sil. </t>
    </r>
    <r>
      <rPr>
        <b/>
        <sz val="9"/>
        <color theme="1"/>
        <rFont val="Arial CE"/>
        <charset val="238"/>
      </rPr>
      <t xml:space="preserve">   III/26817</t>
    </r>
    <r>
      <rPr>
        <b/>
        <sz val="9"/>
        <rFont val="Arial CE"/>
        <family val="2"/>
        <charset val="238"/>
      </rPr>
      <t xml:space="preserve">             km  4,446 - 8,430</t>
    </r>
  </si>
  <si>
    <t>výšková úprava  krycích hrnců</t>
  </si>
  <si>
    <t>III/26817 Jivina - Strážiště</t>
  </si>
  <si>
    <r>
      <rPr>
        <sz val="8"/>
        <rFont val="Arial"/>
        <family val="2"/>
        <charset val="238"/>
      </rPr>
      <t>s</t>
    </r>
    <r>
      <rPr>
        <sz val="8"/>
        <color theme="1"/>
        <rFont val="Arial"/>
        <family val="2"/>
        <charset val="238"/>
      </rPr>
      <t>taničení  km  4,446 - 8,430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</si>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</sst>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theme="1"/>
      <name val="Arial CE"/>
      <charset val="238"/>
    </font>
    <font>
      <sz val="8"/>
      <color theme="1"/>
      <name val="Arial"/>
      <family val="2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2" fontId="10" fillId="6" borderId="6" xfId="0" applyNumberFormat="1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1" fillId="0" borderId="0" xfId="0" applyFont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2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7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18" fillId="0" borderId="4" xfId="0" applyFont="1" applyFill="1" applyBorder="1" applyAlignment="1" applyProtection="1">
      <alignment horizontal="left" vertical="center"/>
    </xf>
    <xf numFmtId="49" fontId="19" fillId="0" borderId="5" xfId="0" applyNumberFormat="1" applyFont="1" applyFill="1" applyBorder="1" applyAlignment="1" applyProtection="1">
      <alignment horizontal="left" vertical="center"/>
    </xf>
    <xf numFmtId="0" fontId="19" fillId="0" borderId="6" xfId="0" applyFont="1" applyFill="1" applyBorder="1" applyAlignment="1" applyProtection="1">
      <alignment horizontal="left" vertical="center"/>
    </xf>
    <xf numFmtId="4" fontId="19" fillId="0" borderId="6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221273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D18" sqref="D18:E18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18" t="s">
        <v>18</v>
      </c>
      <c r="B1" s="119"/>
      <c r="C1" s="119"/>
      <c r="D1" s="119"/>
      <c r="E1" s="119"/>
      <c r="F1" s="119"/>
      <c r="G1" s="119"/>
      <c r="H1" s="119"/>
      <c r="I1" s="119"/>
    </row>
    <row r="2" spans="1:11" ht="12.75" customHeight="1" x14ac:dyDescent="0.2">
      <c r="A2" s="120" t="s">
        <v>19</v>
      </c>
      <c r="B2" s="121"/>
      <c r="C2" s="124" t="s">
        <v>72</v>
      </c>
      <c r="D2" s="125"/>
      <c r="E2" s="128" t="s">
        <v>20</v>
      </c>
      <c r="F2" s="129" t="s">
        <v>51</v>
      </c>
      <c r="G2" s="130"/>
      <c r="H2" s="128" t="s">
        <v>21</v>
      </c>
      <c r="I2" s="135"/>
    </row>
    <row r="3" spans="1:11" x14ac:dyDescent="0.2">
      <c r="A3" s="122"/>
      <c r="B3" s="123"/>
      <c r="C3" s="126"/>
      <c r="D3" s="127"/>
      <c r="E3" s="123"/>
      <c r="F3" s="131"/>
      <c r="G3" s="132"/>
      <c r="H3" s="123"/>
      <c r="I3" s="134"/>
    </row>
    <row r="4" spans="1:11" ht="12.75" customHeight="1" x14ac:dyDescent="0.2">
      <c r="A4" s="136" t="s">
        <v>22</v>
      </c>
      <c r="B4" s="123"/>
      <c r="C4" s="137" t="s">
        <v>56</v>
      </c>
      <c r="D4" s="138"/>
      <c r="E4" s="141" t="s">
        <v>23</v>
      </c>
      <c r="F4" s="141"/>
      <c r="G4" s="123"/>
      <c r="H4" s="141" t="s">
        <v>21</v>
      </c>
      <c r="I4" s="142"/>
    </row>
    <row r="5" spans="1:11" ht="12.75" customHeight="1" x14ac:dyDescent="0.2">
      <c r="A5" s="122"/>
      <c r="B5" s="123"/>
      <c r="C5" s="139"/>
      <c r="D5" s="140"/>
      <c r="E5" s="123"/>
      <c r="F5" s="123"/>
      <c r="G5" s="123"/>
      <c r="H5" s="123"/>
      <c r="I5" s="143"/>
    </row>
    <row r="6" spans="1:11" ht="13.2" customHeight="1" x14ac:dyDescent="0.2">
      <c r="A6" s="136" t="s">
        <v>24</v>
      </c>
      <c r="B6" s="123"/>
      <c r="C6" s="144" t="s">
        <v>73</v>
      </c>
      <c r="D6" s="145"/>
      <c r="E6" s="141" t="s">
        <v>25</v>
      </c>
      <c r="F6" s="148"/>
      <c r="G6" s="149"/>
      <c r="H6" s="141" t="s">
        <v>21</v>
      </c>
      <c r="I6" s="133"/>
    </row>
    <row r="7" spans="1:11" x14ac:dyDescent="0.2">
      <c r="A7" s="122"/>
      <c r="B7" s="123"/>
      <c r="C7" s="146"/>
      <c r="D7" s="147"/>
      <c r="E7" s="123"/>
      <c r="F7" s="149"/>
      <c r="G7" s="149"/>
      <c r="H7" s="123"/>
      <c r="I7" s="134"/>
    </row>
    <row r="8" spans="1:11" x14ac:dyDescent="0.2">
      <c r="A8" s="136" t="s">
        <v>52</v>
      </c>
      <c r="B8" s="123"/>
      <c r="C8" s="151"/>
      <c r="D8" s="152"/>
      <c r="E8" s="141" t="s">
        <v>53</v>
      </c>
      <c r="F8" s="155" t="s">
        <v>66</v>
      </c>
      <c r="G8" s="149"/>
      <c r="H8" s="156" t="s">
        <v>54</v>
      </c>
      <c r="I8" s="158"/>
    </row>
    <row r="9" spans="1:11" x14ac:dyDescent="0.2">
      <c r="A9" s="122"/>
      <c r="B9" s="123"/>
      <c r="C9" s="153"/>
      <c r="D9" s="154"/>
      <c r="E9" s="123"/>
      <c r="F9" s="149"/>
      <c r="G9" s="149"/>
      <c r="H9" s="157"/>
      <c r="I9" s="159"/>
    </row>
    <row r="10" spans="1:11" x14ac:dyDescent="0.2">
      <c r="A10" s="136" t="s">
        <v>55</v>
      </c>
      <c r="B10" s="123"/>
      <c r="C10" s="148"/>
      <c r="D10" s="149"/>
      <c r="E10" s="141" t="s">
        <v>26</v>
      </c>
      <c r="F10" s="160" t="s">
        <v>66</v>
      </c>
      <c r="G10" s="149"/>
      <c r="H10" s="141" t="s">
        <v>27</v>
      </c>
      <c r="I10" s="150"/>
    </row>
    <row r="11" spans="1:11" x14ac:dyDescent="0.2">
      <c r="A11" s="122"/>
      <c r="B11" s="123"/>
      <c r="C11" s="149"/>
      <c r="D11" s="149"/>
      <c r="E11" s="123"/>
      <c r="F11" s="149"/>
      <c r="G11" s="149"/>
      <c r="H11" s="123"/>
      <c r="I11" s="143"/>
    </row>
    <row r="12" spans="1:11" ht="23.4" customHeight="1" thickBot="1" x14ac:dyDescent="0.25">
      <c r="A12" s="161" t="s">
        <v>28</v>
      </c>
      <c r="B12" s="162"/>
      <c r="C12" s="162"/>
      <c r="D12" s="162"/>
      <c r="E12" s="162"/>
      <c r="F12" s="162"/>
      <c r="G12" s="162"/>
      <c r="H12" s="162"/>
      <c r="I12" s="163"/>
    </row>
    <row r="13" spans="1:11" ht="26.4" customHeight="1" x14ac:dyDescent="0.2">
      <c r="A13" s="33" t="s">
        <v>29</v>
      </c>
      <c r="B13" s="164" t="s">
        <v>30</v>
      </c>
      <c r="C13" s="165"/>
      <c r="D13" s="196"/>
      <c r="E13" s="197"/>
      <c r="F13" s="198"/>
      <c r="G13" s="196"/>
      <c r="H13" s="166"/>
      <c r="I13" s="167"/>
    </row>
    <row r="14" spans="1:11" ht="15.15" customHeight="1" x14ac:dyDescent="0.2">
      <c r="A14" s="34" t="s">
        <v>31</v>
      </c>
      <c r="B14" s="35" t="s">
        <v>32</v>
      </c>
      <c r="C14" s="36">
        <f>SUM(rozpočet!F27)</f>
        <v>0</v>
      </c>
      <c r="D14" s="168"/>
      <c r="E14" s="169"/>
      <c r="F14" s="36"/>
      <c r="G14" s="170"/>
      <c r="H14" s="171"/>
      <c r="I14" s="37"/>
    </row>
    <row r="15" spans="1:11" ht="15.15" customHeight="1" x14ac:dyDescent="0.2">
      <c r="A15" s="34"/>
      <c r="B15" s="35"/>
      <c r="C15" s="36"/>
      <c r="D15" s="168"/>
      <c r="E15" s="169"/>
      <c r="F15" s="36"/>
      <c r="G15" s="170"/>
      <c r="H15" s="171"/>
      <c r="I15" s="37"/>
      <c r="K15" s="38"/>
    </row>
    <row r="16" spans="1:11" ht="15.15" customHeight="1" x14ac:dyDescent="0.2">
      <c r="A16" s="34"/>
      <c r="B16" s="35"/>
      <c r="C16" s="36"/>
      <c r="D16" s="168"/>
      <c r="E16" s="169"/>
      <c r="F16" s="36"/>
      <c r="G16" s="170"/>
      <c r="H16" s="171"/>
      <c r="I16" s="37"/>
    </row>
    <row r="17" spans="1:9" ht="15.15" customHeight="1" x14ac:dyDescent="0.2">
      <c r="A17" s="34"/>
      <c r="B17" s="35"/>
      <c r="C17" s="36"/>
      <c r="D17" s="168"/>
      <c r="E17" s="169"/>
      <c r="F17" s="39"/>
      <c r="G17" s="170"/>
      <c r="H17" s="171"/>
      <c r="I17" s="37"/>
    </row>
    <row r="18" spans="1:9" ht="15.15" customHeight="1" x14ac:dyDescent="0.2">
      <c r="A18" s="34"/>
      <c r="B18" s="35"/>
      <c r="C18" s="36"/>
      <c r="D18" s="168"/>
      <c r="E18" s="169"/>
      <c r="F18" s="39"/>
      <c r="G18" s="170"/>
      <c r="H18" s="171"/>
      <c r="I18" s="37"/>
    </row>
    <row r="19" spans="1:9" ht="15.15" customHeight="1" x14ac:dyDescent="0.2">
      <c r="A19" s="34"/>
      <c r="B19" s="35"/>
      <c r="C19" s="36"/>
      <c r="D19" s="168"/>
      <c r="E19" s="169"/>
      <c r="F19" s="39"/>
      <c r="G19" s="170"/>
      <c r="H19" s="171"/>
      <c r="I19" s="37"/>
    </row>
    <row r="20" spans="1:9" ht="15.15" customHeight="1" x14ac:dyDescent="0.2">
      <c r="A20" s="172"/>
      <c r="B20" s="173"/>
      <c r="C20" s="36"/>
      <c r="D20" s="168"/>
      <c r="E20" s="169"/>
      <c r="F20" s="39"/>
      <c r="G20" s="170"/>
      <c r="H20" s="171"/>
      <c r="I20" s="40"/>
    </row>
    <row r="21" spans="1:9" ht="15.15" customHeight="1" x14ac:dyDescent="0.2">
      <c r="A21" s="172"/>
      <c r="B21" s="173"/>
      <c r="C21" s="36"/>
      <c r="D21" s="168"/>
      <c r="E21" s="169"/>
      <c r="F21" s="39"/>
      <c r="G21" s="170"/>
      <c r="H21" s="171"/>
      <c r="I21" s="40"/>
    </row>
    <row r="22" spans="1:9" ht="16.649999999999999" customHeight="1" x14ac:dyDescent="0.2">
      <c r="A22" s="172" t="s">
        <v>33</v>
      </c>
      <c r="B22" s="173"/>
      <c r="C22" s="36">
        <f>SUM(C14:C21)</f>
        <v>0</v>
      </c>
      <c r="D22" s="174"/>
      <c r="E22" s="175"/>
      <c r="F22" s="36"/>
      <c r="G22" s="176"/>
      <c r="H22" s="173"/>
      <c r="I22" s="37"/>
    </row>
    <row r="23" spans="1:9" x14ac:dyDescent="0.2">
      <c r="A23" s="41"/>
      <c r="B23" s="42"/>
      <c r="C23" s="42"/>
      <c r="D23" s="42"/>
      <c r="E23" s="42"/>
      <c r="F23" s="42"/>
      <c r="G23" s="42"/>
      <c r="H23" s="42"/>
      <c r="I23" s="43"/>
    </row>
    <row r="24" spans="1:9" ht="15.15" customHeight="1" x14ac:dyDescent="0.2">
      <c r="A24" s="199"/>
      <c r="B24" s="200"/>
      <c r="C24" s="201"/>
      <c r="I24" s="45"/>
    </row>
    <row r="25" spans="1:9" ht="15.15" customHeight="1" x14ac:dyDescent="0.2">
      <c r="A25" s="186"/>
      <c r="B25" s="187"/>
      <c r="C25" s="44"/>
      <c r="D25" s="188"/>
      <c r="E25" s="189"/>
      <c r="F25" s="44"/>
      <c r="G25" s="190" t="s">
        <v>13</v>
      </c>
      <c r="H25" s="187"/>
      <c r="I25" s="46">
        <f>SUM(C24:C26)</f>
        <v>0</v>
      </c>
    </row>
    <row r="26" spans="1:9" ht="15.15" customHeight="1" x14ac:dyDescent="0.2">
      <c r="A26" s="186" t="s">
        <v>34</v>
      </c>
      <c r="B26" s="187"/>
      <c r="C26" s="44">
        <f>C22+F22+I22</f>
        <v>0</v>
      </c>
      <c r="D26" s="188" t="s">
        <v>6</v>
      </c>
      <c r="E26" s="189"/>
      <c r="F26" s="44">
        <f>ROUND(C26*(21/100),2)</f>
        <v>0</v>
      </c>
      <c r="G26" s="190" t="s">
        <v>35</v>
      </c>
      <c r="H26" s="187"/>
      <c r="I26" s="46">
        <f>SUM(F25:F26)+I25</f>
        <v>0</v>
      </c>
    </row>
    <row r="27" spans="1:9" x14ac:dyDescent="0.2">
      <c r="A27" s="47"/>
      <c r="I27" s="45"/>
    </row>
    <row r="28" spans="1:9" ht="14.4" customHeight="1" x14ac:dyDescent="0.2">
      <c r="A28" s="109"/>
      <c r="B28" s="110"/>
      <c r="C28" s="111"/>
      <c r="D28" s="106"/>
      <c r="E28" s="107"/>
      <c r="F28" s="108"/>
      <c r="G28" s="106" t="s">
        <v>36</v>
      </c>
      <c r="H28" s="191"/>
      <c r="I28" s="192"/>
    </row>
    <row r="29" spans="1:9" ht="14.4" customHeight="1" x14ac:dyDescent="0.2">
      <c r="A29" s="112"/>
      <c r="B29" s="113"/>
      <c r="C29" s="114"/>
      <c r="D29" s="183"/>
      <c r="E29" s="184"/>
      <c r="F29" s="185"/>
      <c r="G29" s="183"/>
      <c r="H29" s="181"/>
      <c r="I29" s="182"/>
    </row>
    <row r="30" spans="1:9" ht="14.4" customHeight="1" x14ac:dyDescent="0.2">
      <c r="A30" s="112"/>
      <c r="B30" s="113"/>
      <c r="C30" s="114"/>
      <c r="D30" s="183"/>
      <c r="E30" s="184"/>
      <c r="F30" s="185"/>
      <c r="G30" s="180"/>
      <c r="H30" s="181"/>
      <c r="I30" s="182"/>
    </row>
    <row r="31" spans="1:9" ht="25.5" customHeight="1" x14ac:dyDescent="0.2">
      <c r="A31" s="112"/>
      <c r="B31" s="113"/>
      <c r="C31" s="114"/>
      <c r="D31" s="183"/>
      <c r="E31" s="184"/>
      <c r="F31" s="185"/>
      <c r="G31" s="183"/>
      <c r="H31" s="181"/>
      <c r="I31" s="182"/>
    </row>
    <row r="32" spans="1:9" ht="22.5" customHeight="1" thickBot="1" x14ac:dyDescent="0.25">
      <c r="A32" s="115"/>
      <c r="B32" s="116"/>
      <c r="C32" s="117"/>
      <c r="D32" s="177"/>
      <c r="E32" s="193"/>
      <c r="F32" s="194"/>
      <c r="G32" s="177"/>
      <c r="H32" s="178"/>
      <c r="I32" s="179"/>
    </row>
    <row r="34" spans="1:5" x14ac:dyDescent="0.2">
      <c r="B34" s="79"/>
      <c r="C34" s="79"/>
      <c r="D34" s="79"/>
      <c r="E34" s="79"/>
    </row>
    <row r="35" spans="1:5" x14ac:dyDescent="0.2">
      <c r="A35" s="80"/>
      <c r="B35" s="79"/>
      <c r="C35" s="79"/>
      <c r="D35" s="79"/>
      <c r="E35" s="79"/>
    </row>
    <row r="36" spans="1:5" x14ac:dyDescent="0.2">
      <c r="A36" s="81"/>
      <c r="B36" s="80"/>
      <c r="C36" s="80"/>
      <c r="D36" s="80"/>
      <c r="E36" s="80"/>
    </row>
    <row r="37" spans="1:5" x14ac:dyDescent="0.2">
      <c r="A37" s="81"/>
      <c r="B37" s="80"/>
      <c r="C37" s="80"/>
      <c r="D37" s="80"/>
      <c r="E37" s="80"/>
    </row>
    <row r="38" spans="1:5" x14ac:dyDescent="0.2">
      <c r="A38" s="81"/>
      <c r="B38" s="80"/>
      <c r="C38" s="80"/>
      <c r="D38" s="80"/>
      <c r="E38" s="80"/>
    </row>
    <row r="39" spans="1:5" x14ac:dyDescent="0.2">
      <c r="A39" s="81"/>
      <c r="B39" s="80"/>
      <c r="C39" s="80"/>
      <c r="D39" s="80"/>
      <c r="E39" s="80"/>
    </row>
    <row r="40" spans="1:5" x14ac:dyDescent="0.2">
      <c r="A40" s="81"/>
      <c r="B40" s="80"/>
      <c r="C40" s="80"/>
      <c r="D40" s="80"/>
      <c r="E40" s="80"/>
    </row>
    <row r="41" spans="1:5" x14ac:dyDescent="0.2">
      <c r="B41" s="79"/>
      <c r="C41" s="79"/>
      <c r="D41" s="79"/>
      <c r="E41" s="7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showGridLines="0" zoomScale="120" zoomScaleNormal="120" workbookViewId="0">
      <selection activeCell="B12" sqref="B12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1.42578125" style="5" customWidth="1"/>
    <col min="7" max="7" width="14.28515625" style="58" hidden="1" customWidth="1"/>
    <col min="8" max="8" width="10.42578125" style="53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3" ht="27.75" customHeight="1" x14ac:dyDescent="0.2">
      <c r="A1" s="195" t="s">
        <v>5</v>
      </c>
      <c r="B1" s="195"/>
      <c r="C1" s="195"/>
      <c r="D1" s="195"/>
      <c r="E1" s="195"/>
      <c r="F1" s="195"/>
      <c r="G1" s="1"/>
    </row>
    <row r="2" spans="1:13" ht="12.75" customHeight="1" x14ac:dyDescent="0.25">
      <c r="A2" s="18" t="s">
        <v>69</v>
      </c>
      <c r="B2" s="6"/>
      <c r="C2" s="19" t="s">
        <v>5</v>
      </c>
      <c r="D2" s="6"/>
      <c r="E2" s="6"/>
      <c r="F2" s="6"/>
      <c r="G2" s="54"/>
    </row>
    <row r="3" spans="1:13" ht="12.75" customHeight="1" x14ac:dyDescent="0.25">
      <c r="A3" s="18" t="s">
        <v>70</v>
      </c>
      <c r="B3" s="6"/>
      <c r="C3" s="6"/>
      <c r="D3" s="6"/>
      <c r="E3" s="13"/>
      <c r="F3" s="6"/>
      <c r="G3" s="54"/>
    </row>
    <row r="4" spans="1:13" ht="13.2" customHeight="1" x14ac:dyDescent="0.25">
      <c r="A4" s="7"/>
      <c r="B4" s="6"/>
      <c r="C4" s="7"/>
      <c r="D4" s="6"/>
      <c r="E4" s="6"/>
      <c r="F4" s="6"/>
      <c r="G4" s="54"/>
    </row>
    <row r="5" spans="1:13" ht="1.5" customHeight="1" x14ac:dyDescent="0.2">
      <c r="A5" s="8"/>
      <c r="B5" s="9"/>
      <c r="C5" s="10"/>
      <c r="D5" s="9"/>
      <c r="E5" s="11"/>
      <c r="F5" s="12"/>
      <c r="G5" s="55"/>
    </row>
    <row r="6" spans="1:13" ht="20.25" customHeight="1" x14ac:dyDescent="0.3">
      <c r="A6" s="13" t="s">
        <v>15</v>
      </c>
      <c r="B6" s="13"/>
      <c r="C6" s="16"/>
      <c r="D6" s="13"/>
      <c r="E6" s="13"/>
      <c r="F6" s="13"/>
      <c r="G6" s="56"/>
    </row>
    <row r="7" spans="1:13" ht="12.75" customHeight="1" x14ac:dyDescent="0.25">
      <c r="A7" s="13" t="s">
        <v>1</v>
      </c>
      <c r="B7" s="13"/>
      <c r="C7" s="16"/>
      <c r="D7" s="13" t="s">
        <v>74</v>
      </c>
      <c r="E7" s="13"/>
      <c r="F7" s="51" t="s">
        <v>5</v>
      </c>
      <c r="G7" s="56" t="s">
        <v>38</v>
      </c>
    </row>
    <row r="8" spans="1:13" ht="12.75" customHeight="1" x14ac:dyDescent="0.25">
      <c r="A8" s="13" t="s">
        <v>67</v>
      </c>
      <c r="B8" s="14"/>
      <c r="C8" s="17"/>
      <c r="D8" s="13" t="s">
        <v>75</v>
      </c>
      <c r="E8" s="82" t="s">
        <v>5</v>
      </c>
      <c r="F8" s="52" t="s">
        <v>5</v>
      </c>
      <c r="G8" s="56" t="s">
        <v>39</v>
      </c>
    </row>
    <row r="9" spans="1:13" ht="6.75" customHeight="1" x14ac:dyDescent="0.2">
      <c r="A9" s="15"/>
      <c r="B9" s="15"/>
      <c r="C9" s="15"/>
      <c r="D9" s="15"/>
      <c r="E9" s="15" t="s">
        <v>5</v>
      </c>
      <c r="F9" s="15"/>
      <c r="G9" s="57"/>
    </row>
    <row r="10" spans="1:13" ht="24" customHeight="1" thickBot="1" x14ac:dyDescent="0.25"/>
    <row r="11" spans="1:13" s="20" customFormat="1" ht="52.5" customHeight="1" thickBot="1" x14ac:dyDescent="0.25">
      <c r="A11" s="78" t="s">
        <v>50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59" t="s">
        <v>47</v>
      </c>
      <c r="H11" s="60" t="s">
        <v>48</v>
      </c>
      <c r="I11" s="49"/>
      <c r="J11" s="49" t="s">
        <v>40</v>
      </c>
    </row>
    <row r="12" spans="1:13" s="20" customFormat="1" ht="15" x14ac:dyDescent="0.2">
      <c r="A12" s="87" t="s">
        <v>11</v>
      </c>
      <c r="B12" s="88" t="s">
        <v>16</v>
      </c>
      <c r="C12" s="89" t="s">
        <v>12</v>
      </c>
      <c r="D12" s="90">
        <v>1</v>
      </c>
      <c r="E12" s="83"/>
      <c r="F12" s="71">
        <f t="shared" ref="F12:F26" si="0">E12*D12</f>
        <v>0</v>
      </c>
      <c r="G12" s="61"/>
      <c r="H12" s="62"/>
      <c r="I12" s="63"/>
      <c r="J12" s="49"/>
    </row>
    <row r="13" spans="1:13" s="20" customFormat="1" ht="15" x14ac:dyDescent="0.2">
      <c r="A13" s="91">
        <v>113728</v>
      </c>
      <c r="B13" s="92" t="s">
        <v>46</v>
      </c>
      <c r="C13" s="93" t="s">
        <v>41</v>
      </c>
      <c r="D13" s="94">
        <v>6.25</v>
      </c>
      <c r="E13" s="84"/>
      <c r="F13" s="72">
        <f t="shared" si="0"/>
        <v>0</v>
      </c>
      <c r="G13" s="64" t="s">
        <v>5</v>
      </c>
      <c r="H13" s="65" t="s">
        <v>5</v>
      </c>
      <c r="I13" s="66"/>
      <c r="J13" s="50"/>
    </row>
    <row r="14" spans="1:13" s="20" customFormat="1" ht="15" x14ac:dyDescent="0.2">
      <c r="A14" s="91">
        <v>919111</v>
      </c>
      <c r="B14" s="92" t="s">
        <v>45</v>
      </c>
      <c r="C14" s="93" t="s">
        <v>17</v>
      </c>
      <c r="D14" s="94">
        <v>50</v>
      </c>
      <c r="E14" s="84"/>
      <c r="F14" s="72">
        <f t="shared" si="0"/>
        <v>0</v>
      </c>
      <c r="G14" s="64"/>
      <c r="H14" s="67"/>
      <c r="I14" s="66"/>
      <c r="J14" s="50" t="s">
        <v>5</v>
      </c>
    </row>
    <row r="15" spans="1:13" s="20" customFormat="1" ht="15" x14ac:dyDescent="0.2">
      <c r="A15" s="91">
        <v>93818</v>
      </c>
      <c r="B15" s="92" t="s">
        <v>44</v>
      </c>
      <c r="C15" s="93" t="s">
        <v>2</v>
      </c>
      <c r="D15" s="94">
        <v>42230.400000000001</v>
      </c>
      <c r="E15" s="84"/>
      <c r="F15" s="72">
        <f t="shared" si="0"/>
        <v>0</v>
      </c>
      <c r="G15" s="64"/>
      <c r="H15" s="67"/>
      <c r="I15" s="66"/>
      <c r="J15" s="50" t="s">
        <v>5</v>
      </c>
    </row>
    <row r="16" spans="1:13" s="20" customFormat="1" ht="15" x14ac:dyDescent="0.2">
      <c r="A16" s="91" t="s">
        <v>49</v>
      </c>
      <c r="B16" s="92" t="s">
        <v>57</v>
      </c>
      <c r="C16" s="93" t="s">
        <v>41</v>
      </c>
      <c r="D16" s="94">
        <v>844.6</v>
      </c>
      <c r="E16" s="84"/>
      <c r="F16" s="72">
        <f t="shared" si="0"/>
        <v>0</v>
      </c>
      <c r="G16" s="64"/>
      <c r="H16" s="67"/>
      <c r="I16" s="66"/>
      <c r="J16" s="50"/>
      <c r="M16" s="105"/>
    </row>
    <row r="17" spans="1:10" s="20" customFormat="1" ht="15" x14ac:dyDescent="0.2">
      <c r="A17" s="91">
        <v>572223</v>
      </c>
      <c r="B17" s="92" t="s">
        <v>43</v>
      </c>
      <c r="C17" s="93" t="s">
        <v>2</v>
      </c>
      <c r="D17" s="94">
        <v>42230.400000000001</v>
      </c>
      <c r="E17" s="84"/>
      <c r="F17" s="72">
        <f t="shared" si="0"/>
        <v>0</v>
      </c>
      <c r="G17" s="64"/>
      <c r="H17" s="67"/>
      <c r="I17" s="66"/>
      <c r="J17" s="50"/>
    </row>
    <row r="18" spans="1:10" s="48" customFormat="1" ht="15" x14ac:dyDescent="0.2">
      <c r="A18" s="95" t="s">
        <v>42</v>
      </c>
      <c r="B18" s="96" t="s">
        <v>68</v>
      </c>
      <c r="C18" s="93" t="s">
        <v>2</v>
      </c>
      <c r="D18" s="97">
        <v>21115.200000000001</v>
      </c>
      <c r="E18" s="85"/>
      <c r="F18" s="73">
        <f t="shared" si="0"/>
        <v>0</v>
      </c>
      <c r="G18" s="64"/>
      <c r="H18" s="67"/>
      <c r="I18" s="66"/>
      <c r="J18" s="50"/>
    </row>
    <row r="19" spans="1:10" s="20" customFormat="1" ht="15" x14ac:dyDescent="0.2">
      <c r="A19" s="91">
        <v>113761</v>
      </c>
      <c r="B19" s="92" t="s">
        <v>58</v>
      </c>
      <c r="C19" s="93" t="s">
        <v>4</v>
      </c>
      <c r="D19" s="94">
        <v>50</v>
      </c>
      <c r="E19" s="84"/>
      <c r="F19" s="72">
        <f t="shared" si="0"/>
        <v>0</v>
      </c>
      <c r="G19" s="64"/>
      <c r="H19" s="67"/>
      <c r="I19" s="66"/>
      <c r="J19" s="50" t="s">
        <v>5</v>
      </c>
    </row>
    <row r="20" spans="1:10" s="20" customFormat="1" ht="15" x14ac:dyDescent="0.2">
      <c r="A20" s="91">
        <v>931311</v>
      </c>
      <c r="B20" s="92" t="s">
        <v>59</v>
      </c>
      <c r="C20" s="93" t="s">
        <v>4</v>
      </c>
      <c r="D20" s="94">
        <v>50</v>
      </c>
      <c r="E20" s="84"/>
      <c r="F20" s="72">
        <f t="shared" si="0"/>
        <v>0</v>
      </c>
      <c r="G20" s="64"/>
      <c r="H20" s="67"/>
      <c r="I20" s="66"/>
      <c r="J20" s="50" t="s">
        <v>5</v>
      </c>
    </row>
    <row r="21" spans="1:10" s="20" customFormat="1" ht="15" x14ac:dyDescent="0.2">
      <c r="A21" s="91">
        <v>12922</v>
      </c>
      <c r="B21" s="92" t="s">
        <v>60</v>
      </c>
      <c r="C21" s="93" t="s">
        <v>2</v>
      </c>
      <c r="D21" s="94">
        <v>3984</v>
      </c>
      <c r="E21" s="86"/>
      <c r="F21" s="72">
        <f t="shared" si="0"/>
        <v>0</v>
      </c>
      <c r="G21" s="64">
        <v>0.126</v>
      </c>
      <c r="H21" s="65">
        <f>D21*G21</f>
        <v>501.98399999999998</v>
      </c>
      <c r="I21" s="66"/>
      <c r="J21" s="50"/>
    </row>
    <row r="22" spans="1:10" s="20" customFormat="1" ht="15" x14ac:dyDescent="0.2">
      <c r="A22" s="91">
        <v>56962</v>
      </c>
      <c r="B22" s="92" t="s">
        <v>61</v>
      </c>
      <c r="C22" s="93" t="s">
        <v>2</v>
      </c>
      <c r="D22" s="94">
        <v>3984</v>
      </c>
      <c r="E22" s="86"/>
      <c r="F22" s="72">
        <f t="shared" si="0"/>
        <v>0</v>
      </c>
      <c r="G22" s="64"/>
      <c r="H22" s="67"/>
      <c r="I22" s="66"/>
      <c r="J22" s="50"/>
    </row>
    <row r="23" spans="1:10" s="20" customFormat="1" ht="15" x14ac:dyDescent="0.2">
      <c r="A23" s="91">
        <v>12932</v>
      </c>
      <c r="B23" s="92" t="s">
        <v>62</v>
      </c>
      <c r="C23" s="93" t="s">
        <v>4</v>
      </c>
      <c r="D23" s="94">
        <v>7968</v>
      </c>
      <c r="E23" s="86"/>
      <c r="F23" s="72">
        <f t="shared" si="0"/>
        <v>0</v>
      </c>
      <c r="G23" s="64">
        <v>0.63</v>
      </c>
      <c r="H23" s="68">
        <f>D23*G23</f>
        <v>5019.84</v>
      </c>
      <c r="I23" s="66"/>
      <c r="J23" s="50"/>
    </row>
    <row r="24" spans="1:10" s="20" customFormat="1" ht="15" customHeight="1" x14ac:dyDescent="0.2">
      <c r="A24" s="98" t="s">
        <v>64</v>
      </c>
      <c r="B24" s="92" t="s">
        <v>65</v>
      </c>
      <c r="C24" s="93" t="s">
        <v>3</v>
      </c>
      <c r="D24" s="94">
        <v>6135.36</v>
      </c>
      <c r="E24" s="86"/>
      <c r="F24" s="72">
        <f t="shared" si="0"/>
        <v>0</v>
      </c>
      <c r="G24" s="64"/>
      <c r="H24" s="67"/>
      <c r="I24" s="66"/>
      <c r="J24" s="50"/>
    </row>
    <row r="25" spans="1:10" s="20" customFormat="1" ht="15.75" customHeight="1" x14ac:dyDescent="0.2">
      <c r="A25" s="91">
        <v>89923</v>
      </c>
      <c r="B25" s="92" t="s">
        <v>71</v>
      </c>
      <c r="C25" s="93" t="s">
        <v>37</v>
      </c>
      <c r="D25" s="94">
        <v>5</v>
      </c>
      <c r="E25" s="84"/>
      <c r="F25" s="72">
        <f t="shared" si="0"/>
        <v>0</v>
      </c>
      <c r="G25" s="64"/>
      <c r="H25" s="67"/>
      <c r="I25" s="66"/>
      <c r="J25" s="50"/>
    </row>
    <row r="26" spans="1:10" s="20" customFormat="1" ht="15.6" thickBot="1" x14ac:dyDescent="0.25">
      <c r="A26" s="99">
        <v>915111</v>
      </c>
      <c r="B26" s="100" t="s">
        <v>63</v>
      </c>
      <c r="C26" s="101" t="s">
        <v>2</v>
      </c>
      <c r="D26" s="102">
        <v>996</v>
      </c>
      <c r="E26" s="104"/>
      <c r="F26" s="74">
        <f t="shared" si="0"/>
        <v>0</v>
      </c>
      <c r="G26" s="61"/>
      <c r="H26" s="62"/>
      <c r="I26" s="63"/>
      <c r="J26" s="49"/>
    </row>
    <row r="27" spans="1:10" s="20" customFormat="1" ht="15" x14ac:dyDescent="0.2">
      <c r="A27" s="75"/>
      <c r="B27" s="76" t="s">
        <v>13</v>
      </c>
      <c r="C27" s="76"/>
      <c r="D27" s="76"/>
      <c r="E27" s="77" t="s">
        <v>5</v>
      </c>
      <c r="F27" s="103">
        <f>SUM(F12:F26)</f>
        <v>0</v>
      </c>
      <c r="G27" s="69"/>
      <c r="H27" s="69"/>
      <c r="I27" s="70"/>
    </row>
    <row r="28" spans="1:10" s="20" customFormat="1" ht="15" x14ac:dyDescent="0.2">
      <c r="A28" s="25"/>
      <c r="B28" s="24" t="s">
        <v>6</v>
      </c>
      <c r="C28" s="24"/>
      <c r="D28" s="24"/>
      <c r="E28" s="26" t="s">
        <v>5</v>
      </c>
      <c r="F28" s="27">
        <f>F27*0.21</f>
        <v>0</v>
      </c>
      <c r="G28" s="69"/>
      <c r="H28" s="69"/>
      <c r="I28" s="70"/>
    </row>
    <row r="29" spans="1:10" s="20" customFormat="1" ht="15.6" thickBot="1" x14ac:dyDescent="0.25">
      <c r="A29" s="28"/>
      <c r="B29" s="29" t="s">
        <v>14</v>
      </c>
      <c r="C29" s="29"/>
      <c r="D29" s="29"/>
      <c r="E29" s="30" t="s">
        <v>5</v>
      </c>
      <c r="F29" s="31">
        <f>F28+F27</f>
        <v>0</v>
      </c>
      <c r="G29" s="69"/>
      <c r="H29" s="69"/>
      <c r="I29" s="70"/>
    </row>
    <row r="30" spans="1:10" ht="24" customHeight="1" x14ac:dyDescent="0.2">
      <c r="G30" s="69"/>
      <c r="H30" s="69"/>
      <c r="I30" s="70"/>
      <c r="J30" s="20"/>
    </row>
    <row r="31" spans="1:10" ht="12" customHeight="1" x14ac:dyDescent="0.2">
      <c r="G31" s="69"/>
      <c r="H31" s="69"/>
      <c r="I31" s="70"/>
      <c r="J31" s="20"/>
    </row>
    <row r="32" spans="1:10" ht="12" customHeight="1" x14ac:dyDescent="0.2">
      <c r="G32" s="69"/>
      <c r="H32" s="69"/>
      <c r="I32" s="70"/>
      <c r="J32" s="20"/>
    </row>
    <row r="33" spans="7:10" ht="12" customHeight="1" x14ac:dyDescent="0.2">
      <c r="G33" s="69"/>
      <c r="H33" s="69"/>
      <c r="I33" s="20"/>
      <c r="J33" s="20"/>
    </row>
    <row r="34" spans="7:10" ht="12" customHeight="1" x14ac:dyDescent="0.2">
      <c r="G34" s="69"/>
      <c r="H34" s="69"/>
      <c r="I34" s="20"/>
      <c r="J34" s="20"/>
    </row>
    <row r="35" spans="7:10" ht="12" customHeight="1" x14ac:dyDescent="0.2">
      <c r="G35" s="69"/>
      <c r="H35" s="69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2025-02-26T14:33:54Z</dcterms:modified>
</cp:coreProperties>
</file>