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abova\Documents\_ESF_OP VVV_19.4.2024\KÚSK_Inovace-Modernizace\2024_Inovace_23.6.2024\04_VZMR\02_Vyhlášení\"/>
    </mc:Choice>
  </mc:AlternateContent>
  <bookViews>
    <workbookView xWindow="0" yWindow="0" windowWidth="28800" windowHeight="12300"/>
  </bookViews>
  <sheets>
    <sheet name="Slepý-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79" i="1"/>
  <c r="F80" i="1"/>
  <c r="F81" i="1"/>
  <c r="F82" i="1"/>
  <c r="F83" i="1"/>
  <c r="F75" i="1"/>
  <c r="F76" i="1"/>
  <c r="F77" i="1"/>
  <c r="F78" i="1"/>
  <c r="F73" i="1"/>
  <c r="F74" i="1"/>
  <c r="F72" i="1"/>
  <c r="F71" i="1"/>
  <c r="F70" i="1" s="1"/>
  <c r="F69" i="1" s="1"/>
  <c r="F68" i="1"/>
  <c r="F67" i="1" s="1"/>
  <c r="F66" i="1"/>
  <c r="F65" i="1" s="1"/>
  <c r="F63" i="1"/>
  <c r="F64" i="1"/>
  <c r="F62" i="1"/>
  <c r="F61" i="1" s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1" i="1"/>
  <c r="F40" i="1" s="1"/>
  <c r="F28" i="1"/>
  <c r="F29" i="1"/>
  <c r="F30" i="1"/>
  <c r="F31" i="1"/>
  <c r="F32" i="1"/>
  <c r="F33" i="1"/>
  <c r="F34" i="1"/>
  <c r="F35" i="1"/>
  <c r="F36" i="1"/>
  <c r="F37" i="1"/>
  <c r="F38" i="1"/>
  <c r="F39" i="1"/>
  <c r="F27" i="1"/>
  <c r="F23" i="1"/>
  <c r="F24" i="1"/>
  <c r="F22" i="1"/>
  <c r="F21" i="1" s="1"/>
  <c r="F16" i="1"/>
  <c r="F17" i="1"/>
  <c r="F18" i="1"/>
  <c r="F19" i="1"/>
  <c r="F20" i="1"/>
  <c r="F15" i="1"/>
  <c r="F25" i="1" l="1"/>
  <c r="F14" i="1"/>
  <c r="F13" i="1" s="1"/>
  <c r="F84" i="1" s="1"/>
  <c r="G84" i="1" s="1"/>
</calcChain>
</file>

<file path=xl/sharedStrings.xml><?xml version="1.0" encoding="utf-8"?>
<sst xmlns="http://schemas.openxmlformats.org/spreadsheetml/2006/main" count="179" uniqueCount="144">
  <si>
    <t>SOUPIS PRACÍ A DODÁVEK A SLUŽEB vč VÝKAZU VÝMĚR</t>
  </si>
  <si>
    <t>Stavba:</t>
  </si>
  <si>
    <t/>
  </si>
  <si>
    <t>Objekt:</t>
  </si>
  <si>
    <t>Část:</t>
  </si>
  <si>
    <t>OCENĚNÝ SOUPIS PRACÍ A DODÁVEK A SLUŽEB</t>
  </si>
  <si>
    <t>Zhotovitel:</t>
  </si>
  <si>
    <t>Datum:</t>
  </si>
  <si>
    <t>MJ</t>
  </si>
  <si>
    <t>Množství
celkem</t>
  </si>
  <si>
    <t>Cena
jednotková bez
DPH</t>
  </si>
  <si>
    <t>Cena celkem bez
DPH</t>
  </si>
  <si>
    <t>Sazba
DPH</t>
  </si>
  <si>
    <t>Práce a dodávky HSV</t>
  </si>
  <si>
    <t>Úpravy povrchů, podlahy a osazování výplní</t>
  </si>
  <si>
    <t>kus</t>
  </si>
  <si>
    <t>Čištění budov omytí hladkých podlah</t>
  </si>
  <si>
    <t>Čištění budov vysátí prachu z ostatních ploch</t>
  </si>
  <si>
    <t>m</t>
  </si>
  <si>
    <t>Soubor prací spojený se zapravením po demontážích a po rozvodech elektra.</t>
  </si>
  <si>
    <t>soubor</t>
  </si>
  <si>
    <t>Soubor prací spojený s demontáží stávajícího vybavení v řešených prostorech.</t>
  </si>
  <si>
    <t>soubor</t>
  </si>
  <si>
    <t>Čištění vnitřních ploch podlah po provedení malířských prací</t>
  </si>
  <si>
    <t>Dvojnásobné bílé malby ze směsí za sucha dobře otěruvzdorných v místnostech do 3,80 m</t>
  </si>
  <si>
    <t>Slaboproudé, silnoproudé rozvody, osvětlení</t>
  </si>
  <si>
    <t>Montáž kabelové spojky nebo svorkovnice pro slaboproud do 15 žil</t>
  </si>
  <si>
    <t>kus</t>
  </si>
  <si>
    <t>kus</t>
  </si>
  <si>
    <t>Montáž datové jednozásuvky</t>
  </si>
  <si>
    <t>kus</t>
  </si>
  <si>
    <t>kus</t>
  </si>
  <si>
    <t>kus</t>
  </si>
  <si>
    <t>kus</t>
  </si>
  <si>
    <t>Montáž kabelů sdělovacích pro vnitřní rozvody, počtu žil do 15</t>
  </si>
  <si>
    <t>m</t>
  </si>
  <si>
    <t>m</t>
  </si>
  <si>
    <t/>
  </si>
  <si>
    <t/>
  </si>
  <si>
    <t>Montáž rozvaděčů litinových, hliníkových nebo plastových bez zapojení vodičů, sestavy hmotností do 50 kg.</t>
  </si>
  <si>
    <t>kus</t>
  </si>
  <si>
    <t>kus</t>
  </si>
  <si>
    <t>Montáž jističů se zapojením vodičů, dvoupólových nn, do 25 A ve skříni.</t>
  </si>
  <si>
    <t>kus</t>
  </si>
  <si>
    <t>kus</t>
  </si>
  <si>
    <t>Vypínač na DIN, 3P 40A 400/415V.</t>
  </si>
  <si>
    <t>kus</t>
  </si>
  <si>
    <t>Zkoušky a prohlídky rozvodných zařízení, kontrola rozvaděčů nn, silových, hmotnosti do 200 kg.</t>
  </si>
  <si>
    <t>kus</t>
  </si>
  <si>
    <t>kus</t>
  </si>
  <si>
    <t>kus</t>
  </si>
  <si>
    <t>Tepelně izolační podložka do elektroinstalačních krabic pro jednonásobné zásuvky.</t>
  </si>
  <si>
    <t>kus</t>
  </si>
  <si>
    <t>kus</t>
  </si>
  <si>
    <t>m</t>
  </si>
  <si>
    <t>Silový kabel CYKY-J 3x2,5mm2.</t>
  </si>
  <si>
    <t>m</t>
  </si>
  <si>
    <t>m</t>
  </si>
  <si>
    <t>kus</t>
  </si>
  <si>
    <t/>
  </si>
  <si>
    <t/>
  </si>
  <si>
    <t>Montáž jističů se zapojením vodičů, dvoupólových nn, do 25 A ve skříni.</t>
  </si>
  <si>
    <t>kus</t>
  </si>
  <si>
    <t>Proudový chránič s jističem 10A, rozměry 2 DIN, jmenovité napětí 230/400V, Charakteristika B, Jmenovitý 
reziduální proud 0,03A.</t>
  </si>
  <si>
    <t>kus</t>
  </si>
  <si>
    <t/>
  </si>
  <si>
    <t/>
  </si>
  <si>
    <t/>
  </si>
  <si>
    <t/>
  </si>
  <si>
    <t>kus</t>
  </si>
  <si>
    <t xml:space="preserve">Demontáž elektroinstalační lišty š. do 120 mm </t>
  </si>
  <si>
    <t>Oprava vnitřní omítky stěn v rozsahu plochy do 10 % s celoplošným přeštukováním</t>
  </si>
  <si>
    <t>LCD displej, úhlopříčka min. 23.8". Typ panelu: IPS, povrchová úprava matná. Rozlišení displeje: 1920x1080 Full HD, formát 16:9. Výbava: reproduktory, VESA montáž, nastavitelná výška, antireflexní filtr, tlumení modrého světla. Podpora až 16,7 milionu barev. Jas 250 nitů. Kontrastní poměr 1000:1. Konektory: DP, HDMI, VGA.</t>
  </si>
  <si>
    <t>Montáž tabule, projektoru, plátna, nábytku, doprava</t>
  </si>
  <si>
    <t>Koncové prvky, nábytek</t>
  </si>
  <si>
    <t>Popis</t>
  </si>
  <si>
    <t>P.č.</t>
  </si>
  <si>
    <t>Montáž elektroinstalační lišty šířky do 120 mm</t>
  </si>
  <si>
    <t>Konektor RJ45 UTP černý samořezný</t>
  </si>
  <si>
    <t>Montáž zásuvka  se zapojením vodičů</t>
  </si>
  <si>
    <t>Zásuvka dvojnásobná polozapuštěná</t>
  </si>
  <si>
    <t>Lišta vkládací elektroinstalace 30x15 mm</t>
  </si>
  <si>
    <t>Silový kabel CYKY-J 5x4mm2.</t>
  </si>
  <si>
    <t>Montáž kabelů měděných  (CYKY)</t>
  </si>
  <si>
    <t>Spínače, výměna a montáž vypínačů nástěnnývhse zapojením vodičů</t>
  </si>
  <si>
    <t>9U rack nastěnný</t>
  </si>
  <si>
    <t>Montáž, úprava, napojení kadelů, zkrácení optického kabelu</t>
  </si>
  <si>
    <t>Provozní osvětlení</t>
  </si>
  <si>
    <t>Slaboproudé rozvody + příslušenství</t>
  </si>
  <si>
    <t>Dokončovací práce - malby a tapety</t>
  </si>
  <si>
    <t>Pomocný materál, doprava</t>
  </si>
  <si>
    <t>Montáž jističů se zapojením vodičů, dvoupólových nn, do 25 A ve skříni, Demontáž a úprava v hlavní rozvodné skříni,</t>
  </si>
  <si>
    <t>Projekt</t>
  </si>
  <si>
    <t>Propojovací materál a pomocný materál, manipulace, doprava</t>
  </si>
  <si>
    <t>Zemnící kabel zelenožlutý CY 10 mm2.</t>
  </si>
  <si>
    <t>Proudový chránič s jističem 16A, rozměry 2 DIN, jmenovité napětí 230/400V, Charakteristika B, Jmenovitý 
reziduální proud 0,03A.</t>
  </si>
  <si>
    <t>Datový UTP kabel CAT 6</t>
  </si>
  <si>
    <t>Konektor RJ45 8p8c Cat.6e nest.pro drát</t>
  </si>
  <si>
    <t>Jistič 25A/B/3</t>
  </si>
  <si>
    <t>Parapetní žlab 90x55 mm s dělící přepážkou</t>
  </si>
  <si>
    <t>Parapetní žlab 110x65 mm s dělící přepážkou</t>
  </si>
  <si>
    <t>Modul datových zásuvek 45x22,5</t>
  </si>
  <si>
    <t>Rozvaděčová skříň, 32 modulů, IP30, na omítku</t>
  </si>
  <si>
    <t>Modul zásuvek 45x45 mm</t>
  </si>
  <si>
    <t>Přepěťová ochrana Saltex Modul CZ-275-A</t>
  </si>
  <si>
    <t>Magnetická tabule 240x120cm  na fixy s vysoce odolným keramickým povrchem nejvyšší kvality vhodným pro intenzivní popis. Díky sendvičové konstrukci má tabule vysokou tuhost, odolnost a nekroutí se.
Tabule je opatřena kvalitním rámem z eloxovaného hliníkového profilu ve stříbrném odstínu s šedými plastovými rohy.</t>
  </si>
  <si>
    <t>Natření radiátoru - 25 článků</t>
  </si>
  <si>
    <t>Plastová židle na pístu a na kolečkách - vzduchový polštář, ergonomicky tvarovaný sedák a opěrák, protiskluzový strukturovaný povrch, hygienický a omyvatelný materiál vyrobená z recyklovatelných plastů</t>
  </si>
  <si>
    <t xml:space="preserve">Elektrické plátno, úhlopříčka 120", formát 16:9. Velikost plátna 265 x 149 mm, černý okraj, dálkové ovládání </t>
  </si>
  <si>
    <t>Aktivní 2 reproduktory, dřevěné provedení, 3,5", 2x25 W (50W) 80-20 000Hz, 1/4" + 1/8" TRS, RCA, ovládání na přední straně reproduktoru, 3,5 mm jack, držák reproduktoru</t>
  </si>
  <si>
    <t>Žákovský stůl, rozměr 208 x 75,5 x 60 cm (š/v/h). Dekor šedá/kov šedá. Pevná lamino pracovní deska tl. 25 mm olepená ochrannou hranou ABS silnou 2 mm. Nohy z kovových profilů 50 x 50 mm, které jsou osazené rektifikacemi pro srovnání stolu. Horní deska z levé strany předsazená z důvodu elektroinstalace.Pro zpevenění stolu kovové nosníky pod pracovní deskou stolu o rozměru 40x20 mm. Bez kabelových průchodek. Vykroužení otvorů pro kabelové průchodky až na základě dohody s investorem. V zadní části stolu - okopová deska výška - 350 mmProstupy v pracovní desce a krytky pro vyvedení kabelů instalovány až po umístění a rozvržeí PC.</t>
  </si>
  <si>
    <t>Žákovský stůl, rozměr 100 x 75,5 x 60 cm (š/v/h). Dekor šedá/kov šedá. Pevná, lamino pracovní deska tl. 25 mm olepená ochrannou hranou ABS silnou 2 mm. Nohy z kovových profilů 50 x 50 mm, které jsou osazené rektifikacemi pro srovnání stolu. Pro zpevenění stolu kovové nosníky pod pracovní deskou stolu o rozměru 40x20 mm. Bez kabelových průchodek. Vykroužení otvorů pro kabelové průchodky až na základě dohody s investorem.  V zadní části stolu - okopová deska výška - 350 mm Prostupy v pracovní desce a krytky pro vyvedení kabelů instalovány až po umístění a rozvržeí PC.</t>
  </si>
  <si>
    <t>Laserový projektor , 1920x1080, 4600ANSI, 2.500.000:1, USB, LAN, VGA, WiFi, HDMI, 5 LET ZÁRUKA, držák projektoru; Propojovací kabely k PC (10-15m)</t>
  </si>
  <si>
    <t xml:space="preserve">Objednatel: </t>
  </si>
  <si>
    <t>Vyšší odborná škola, Střední průmyslová škola a Obchodní akademie, Čáslav, Přemysla Otakara II. 938,286 14 Čáslav</t>
  </si>
  <si>
    <t>učebna č. 223, budova "C"</t>
  </si>
  <si>
    <t>Učitelská katedra, rozměr 180 x 75,5 x 200 cm (š/v/h). Dekor šedá/kov šedá. Pevná lamino pracovní deska tl. 25 mm olepená ochrannou hranou ABS silnou 2 mm. Nohy z kovových profilů 50 x 50 mm, které jsou osazené rektifikacemi pro srovnání stolu.  Pro zpevenění stolu kovové nosníky pod pracovní deskou stolu o rozměru 40x20 mm. Bez kabelových průchodek. Vykroužení otvorů pro kabelové průchodky až na základě dohody s investorem. V zadní části stolu - okopová deska výška - 350 mm. Součástí stolu je i roletová skříňka o rozměru 80x40x75,5 cm, půda z 25 mm lamino desky, korpus 18 mm lamino šedá Prostupy v pracovní desce a krytky pro vyvedení kabelů instalovány až po umístění a rozvržeí PC.</t>
  </si>
  <si>
    <r>
      <t>Kontejner na kolečkách z lamina, horní deska 25 mm ABS hrany, korpus a čílka 18 mm, 4 zásuvky, centrální zámek, 60x40x60 cm, šedý,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plastový tužkovník a dělící přepážky součástí dodávky</t>
    </r>
  </si>
  <si>
    <t>Montáž vodičů izolovaných měděných bez ukončení uložených pevně, plných a laněných s PVC pláštěm (CY), průřez žíly 0,55 až 16 mm2.</t>
  </si>
  <si>
    <t>Zkouška a prohlídka elektrických rozvodů a zařízení, celková prohlídka a vyhotovení revizní zprávy pro objem, montážních prací do 100 tis. Kč</t>
  </si>
  <si>
    <t>A</t>
  </si>
  <si>
    <t>B</t>
  </si>
  <si>
    <t>C</t>
  </si>
  <si>
    <t xml:space="preserve">D </t>
  </si>
  <si>
    <t>Žákovský stůl, rozměr 200 x 75,5 x 60 cm (š/v/h). Dekor šedá/kov šedá. Pevná, lamino pracovní deska tl. 25 mm olepená ochrannou hranou ABS silnou 2 mm. Nohy z kovových profilů 50 x 50 mm, které jsou osazené rektifikacemi pro srovnání stolu. Pro zpevenění stolu kovové nosníky pod pracovní deskou stolu o rozměru 40x20 mm. Bez kabelových průchodek. Vykroužení otvorů pro kabelové průchodky až na základě dohody s investorem.  V zadní části stolu - okopová deska výška - 350 mm. Prostupy v pracovní desce a krytky pro vyvedení kabelů instalovány až po umístění a rozvržení PC.</t>
  </si>
  <si>
    <t>Stolní PC - maximální rozměr(š x h x v) 22 × 23 × 7 cm, záruka výrobce min. 3 roky na místě s možností rozšíření, procesor min. 38.000 bodů dle cpubenchmark.net. Paměť RAM 32 GB (možnost rozšíření na 64 GB). Pevný disk min. 1 TB M.2 SSD . Grafická karta min. 7.500 bodů dle videocardbenchmark.net + 8GB vyhrazená paměť . Konektory: USB-C, USB 3.2, kombinovaný konektor sluchátek/mikrofon, RJ-45. Videokonektory: DP, miniDP. Operační systém zcela kompatibilní s již používaným systémem ve škole (windows 11 pro) s možností přidání do domény. Licence musí být nainstalována a aktivační klíč musí být umístěn v BIOSu počítače, druhotné licence nejsou akceptovány. Součástí klávesnice + myš (drátová). Počítače budou připojeny do školní sítě a připojeny do domémy - vyzkoušená funkčnost.</t>
  </si>
  <si>
    <t>CELKEM</t>
  </si>
  <si>
    <t>X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</si>
  <si>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</si>
  <si>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</si>
  <si>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</si>
  <si>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</si>
  <si>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</si>
  <si>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</si>
  <si>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</si>
  <si>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</si>
  <si>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</si>
  <si>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</si>
  <si>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</si>
  <si>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</si>
  <si>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Slepý rozpočet - Příloha č. 5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</si>
  <si>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</si>
  <si>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Silnoproudé rozvody + příslušenství</t>
  </si>
  <si>
    <t>Nábytek,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</si>
</sst>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</font>
    <font>
      <b/>
      <sz val="10"/>
      <name val="Arial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rgb="FF80008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A0000"/>
      <name val="Calibri"/>
      <family val="2"/>
      <charset val="238"/>
      <scheme val="minor"/>
    </font>
    <font>
      <b/>
      <sz val="14"/>
      <name val="Calibri"/>
      <family val="2"/>
      <charset val="238"/>
    </font>
    <font>
      <vertAlign val="superscript"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/>
    </xf>
    <xf numFmtId="2" fontId="4" fillId="0" borderId="1" xfId="0" applyNumberFormat="1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/>
    </xf>
    <xf numFmtId="0" fontId="6" fillId="3" borderId="3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7" fillId="4" borderId="2" xfId="0" applyFont="1" applyFill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right" indent="1"/>
    </xf>
    <xf numFmtId="2" fontId="4" fillId="0" borderId="1" xfId="0" applyNumberFormat="1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right" indent="1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right" vertical="center" indent="1"/>
    </xf>
    <xf numFmtId="4" fontId="4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Alignment="1" applyProtection="1">
      <alignment horizontal="left"/>
    </xf>
    <xf numFmtId="0" fontId="4" fillId="0" borderId="1" xfId="0" applyFont="1" applyBorder="1" applyAlignment="1" applyProtection="1">
      <alignment vertical="center" wrapText="1"/>
    </xf>
    <xf numFmtId="1" fontId="4" fillId="0" borderId="1" xfId="0" applyNumberFormat="1" applyFont="1" applyBorder="1" applyAlignment="1" applyProtection="1">
      <alignment horizontal="left" vertical="center" indent="7"/>
    </xf>
    <xf numFmtId="0" fontId="4" fillId="0" borderId="1" xfId="0" applyFont="1" applyBorder="1" applyAlignment="1" applyProtection="1">
      <alignment horizontal="left" vertical="top" wrapText="1"/>
    </xf>
    <xf numFmtId="1" fontId="4" fillId="0" borderId="1" xfId="0" applyNumberFormat="1" applyFont="1" applyBorder="1" applyAlignment="1" applyProtection="1">
      <alignment horizontal="left" vertical="center" indent="8"/>
    </xf>
    <xf numFmtId="0" fontId="10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indent="8"/>
    </xf>
    <xf numFmtId="4" fontId="10" fillId="0" borderId="1" xfId="0" applyNumberFormat="1" applyFont="1" applyBorder="1" applyAlignment="1" applyProtection="1">
      <alignment horizontal="right"/>
    </xf>
    <xf numFmtId="4" fontId="8" fillId="0" borderId="1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4" borderId="3" xfId="0" applyFont="1" applyFill="1" applyBorder="1" applyAlignment="1" applyProtection="1">
      <alignment horizontal="left"/>
      <protection locked="0"/>
    </xf>
    <xf numFmtId="4" fontId="6" fillId="3" borderId="1" xfId="0" applyNumberFormat="1" applyFont="1" applyFill="1" applyBorder="1" applyAlignment="1" applyProtection="1">
      <alignment horizontal="center"/>
    </xf>
    <xf numFmtId="4" fontId="7" fillId="4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zoomScale="118" zoomScaleNormal="118" workbookViewId="0">
      <selection activeCell="B104" sqref="B104"/>
    </sheetView>
  </sheetViews>
  <sheetFormatPr defaultColWidth="8.85546875" defaultRowHeight="15" x14ac:dyDescent="0.25"/>
  <cols>
    <col min="1" max="1" width="13.140625" style="6" customWidth="1"/>
    <col min="2" max="2" width="92.5703125" style="6" customWidth="1"/>
    <col min="3" max="3" width="8" style="6"/>
    <col min="4" max="4" width="13.42578125" style="6" bestFit="1" customWidth="1"/>
    <col min="5" max="5" width="16.5703125" style="6" customWidth="1"/>
    <col min="6" max="6" width="15.7109375" style="6" customWidth="1"/>
    <col min="7" max="7" width="10.7109375" style="6" customWidth="1"/>
    <col min="8" max="8" width="10.85546875" style="6" bestFit="1" customWidth="1"/>
    <col min="9" max="16384" width="8.85546875" style="6"/>
  </cols>
  <sheetData>
    <row r="1" spans="1:8" ht="18.75" x14ac:dyDescent="0.3">
      <c r="A1" s="48" t="s">
        <v>140</v>
      </c>
      <c r="B1" s="48"/>
      <c r="C1" s="48"/>
      <c r="D1" s="48"/>
      <c r="E1" s="48"/>
      <c r="F1" s="48"/>
      <c r="G1" s="48"/>
    </row>
    <row r="3" spans="1:8" ht="20.100000000000001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8" ht="20.100000000000001" customHeight="1" x14ac:dyDescent="0.25">
      <c r="A4" s="7" t="s">
        <v>1</v>
      </c>
      <c r="B4" s="55" t="s">
        <v>114</v>
      </c>
      <c r="C4" s="55"/>
      <c r="D4" s="55"/>
      <c r="E4" s="55"/>
      <c r="F4" s="55"/>
      <c r="G4" s="55"/>
    </row>
    <row r="5" spans="1:8" ht="20.100000000000001" customHeight="1" x14ac:dyDescent="0.25">
      <c r="A5" s="7" t="s">
        <v>3</v>
      </c>
      <c r="B5" s="55" t="s">
        <v>115</v>
      </c>
      <c r="C5" s="55"/>
      <c r="D5" s="55"/>
      <c r="E5" s="55"/>
      <c r="F5" s="55"/>
      <c r="G5" s="55"/>
    </row>
    <row r="6" spans="1:8" ht="20.100000000000001" customHeight="1" x14ac:dyDescent="0.25">
      <c r="A6" s="7" t="s">
        <v>4</v>
      </c>
      <c r="B6" s="55" t="s">
        <v>5</v>
      </c>
      <c r="C6" s="55"/>
      <c r="D6" s="55"/>
      <c r="E6" s="55"/>
      <c r="F6" s="55"/>
      <c r="G6" s="55"/>
    </row>
    <row r="7" spans="1:8" ht="20.100000000000001" customHeight="1" x14ac:dyDescent="0.25">
      <c r="A7" s="8" t="s">
        <v>113</v>
      </c>
      <c r="B7" s="56" t="s">
        <v>114</v>
      </c>
      <c r="C7" s="56"/>
      <c r="D7" s="56"/>
      <c r="E7" s="56"/>
      <c r="F7" s="56"/>
      <c r="G7" s="56"/>
    </row>
    <row r="8" spans="1:8" ht="20.100000000000001" customHeight="1" x14ac:dyDescent="0.25">
      <c r="A8" s="8" t="s">
        <v>6</v>
      </c>
      <c r="B8" s="47"/>
      <c r="C8" s="47"/>
      <c r="D8" s="47"/>
      <c r="E8" s="47"/>
      <c r="F8" s="47"/>
      <c r="G8" s="47"/>
    </row>
    <row r="9" spans="1:8" ht="20.100000000000001" customHeight="1" x14ac:dyDescent="0.25">
      <c r="A9" s="7" t="s">
        <v>7</v>
      </c>
      <c r="B9" s="49"/>
      <c r="C9" s="50"/>
      <c r="D9" s="50"/>
      <c r="E9" s="50"/>
      <c r="F9" s="50"/>
      <c r="G9" s="51"/>
    </row>
    <row r="10" spans="1:8" ht="20.100000000000001" customHeight="1" x14ac:dyDescent="0.25">
      <c r="A10" s="9"/>
    </row>
    <row r="11" spans="1:8" ht="45" customHeight="1" x14ac:dyDescent="0.25">
      <c r="A11" s="10" t="s">
        <v>76</v>
      </c>
      <c r="B11" s="10" t="s">
        <v>75</v>
      </c>
      <c r="C11" s="10" t="s">
        <v>8</v>
      </c>
      <c r="D11" s="11" t="s">
        <v>9</v>
      </c>
      <c r="E11" s="11" t="s">
        <v>10</v>
      </c>
      <c r="F11" s="11" t="s">
        <v>11</v>
      </c>
      <c r="G11" s="11" t="s">
        <v>12</v>
      </c>
    </row>
    <row r="12" spans="1:8" ht="15" customHeight="1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</row>
    <row r="13" spans="1:8" ht="15" customHeight="1" x14ac:dyDescent="0.25">
      <c r="A13" s="13" t="s">
        <v>120</v>
      </c>
      <c r="B13" s="14" t="s">
        <v>13</v>
      </c>
      <c r="C13" s="15"/>
      <c r="D13" s="15"/>
      <c r="E13" s="15"/>
      <c r="F13" s="45">
        <f>F14+F21</f>
        <v>0</v>
      </c>
      <c r="G13" s="16"/>
      <c r="H13" s="17"/>
    </row>
    <row r="14" spans="1:8" ht="15" customHeight="1" x14ac:dyDescent="0.25">
      <c r="A14" s="18"/>
      <c r="B14" s="19" t="s">
        <v>14</v>
      </c>
      <c r="C14" s="20"/>
      <c r="D14" s="20"/>
      <c r="E14" s="20"/>
      <c r="F14" s="46">
        <f>SUM(F15:F20)</f>
        <v>0</v>
      </c>
      <c r="G14" s="21"/>
      <c r="H14" s="17"/>
    </row>
    <row r="15" spans="1:8" ht="15" customHeight="1" x14ac:dyDescent="0.25">
      <c r="A15" s="22"/>
      <c r="B15" s="23" t="s">
        <v>71</v>
      </c>
      <c r="C15" s="24" t="s">
        <v>141</v>
      </c>
      <c r="D15" s="25">
        <v>12</v>
      </c>
      <c r="E15" s="1"/>
      <c r="F15" s="27">
        <f>D15*E15</f>
        <v>0</v>
      </c>
      <c r="G15" s="24">
        <v>21</v>
      </c>
      <c r="H15" s="17"/>
    </row>
    <row r="16" spans="1:8" ht="15" customHeight="1" x14ac:dyDescent="0.25">
      <c r="A16" s="22"/>
      <c r="B16" s="23" t="s">
        <v>70</v>
      </c>
      <c r="C16" s="24" t="s">
        <v>18</v>
      </c>
      <c r="D16" s="25">
        <v>32</v>
      </c>
      <c r="E16" s="1"/>
      <c r="F16" s="27">
        <f t="shared" ref="F16:F24" si="0">D16*E16</f>
        <v>0</v>
      </c>
      <c r="G16" s="24">
        <v>21</v>
      </c>
      <c r="H16" s="17"/>
    </row>
    <row r="17" spans="1:8" ht="15" customHeight="1" x14ac:dyDescent="0.25">
      <c r="A17" s="22"/>
      <c r="B17" s="23" t="s">
        <v>16</v>
      </c>
      <c r="C17" s="24" t="s">
        <v>141</v>
      </c>
      <c r="D17" s="25">
        <v>57.8</v>
      </c>
      <c r="E17" s="1"/>
      <c r="F17" s="27">
        <f t="shared" si="0"/>
        <v>0</v>
      </c>
      <c r="G17" s="24">
        <v>21</v>
      </c>
      <c r="H17" s="17"/>
    </row>
    <row r="18" spans="1:8" ht="15" customHeight="1" x14ac:dyDescent="0.25">
      <c r="A18" s="22"/>
      <c r="B18" s="23" t="s">
        <v>17</v>
      </c>
      <c r="C18" s="24" t="s">
        <v>141</v>
      </c>
      <c r="D18" s="25">
        <v>57.8</v>
      </c>
      <c r="E18" s="1"/>
      <c r="F18" s="27">
        <f t="shared" si="0"/>
        <v>0</v>
      </c>
      <c r="G18" s="24">
        <v>21</v>
      </c>
      <c r="H18" s="17"/>
    </row>
    <row r="19" spans="1:8" ht="15" customHeight="1" x14ac:dyDescent="0.25">
      <c r="A19" s="22"/>
      <c r="B19" s="23" t="s">
        <v>19</v>
      </c>
      <c r="C19" s="24" t="s">
        <v>20</v>
      </c>
      <c r="D19" s="25">
        <v>1</v>
      </c>
      <c r="E19" s="1"/>
      <c r="F19" s="27">
        <f t="shared" si="0"/>
        <v>0</v>
      </c>
      <c r="G19" s="24">
        <v>21</v>
      </c>
      <c r="H19" s="17"/>
    </row>
    <row r="20" spans="1:8" ht="15" customHeight="1" x14ac:dyDescent="0.25">
      <c r="A20" s="22"/>
      <c r="B20" s="23" t="s">
        <v>21</v>
      </c>
      <c r="C20" s="24" t="s">
        <v>22</v>
      </c>
      <c r="D20" s="25">
        <v>1</v>
      </c>
      <c r="E20" s="1"/>
      <c r="F20" s="27">
        <f t="shared" si="0"/>
        <v>0</v>
      </c>
      <c r="G20" s="24">
        <v>21</v>
      </c>
      <c r="H20" s="17"/>
    </row>
    <row r="21" spans="1:8" ht="15" customHeight="1" x14ac:dyDescent="0.25">
      <c r="A21" s="18"/>
      <c r="B21" s="19" t="s">
        <v>89</v>
      </c>
      <c r="C21" s="20"/>
      <c r="D21" s="20"/>
      <c r="E21" s="20"/>
      <c r="F21" s="46">
        <f>SUM(F22:F24)</f>
        <v>0</v>
      </c>
      <c r="G21" s="21"/>
      <c r="H21" s="17"/>
    </row>
    <row r="22" spans="1:8" ht="15" customHeight="1" x14ac:dyDescent="0.25">
      <c r="A22" s="23"/>
      <c r="B22" s="23" t="s">
        <v>23</v>
      </c>
      <c r="C22" s="24" t="s">
        <v>141</v>
      </c>
      <c r="D22" s="26">
        <v>57.8</v>
      </c>
      <c r="E22" s="1"/>
      <c r="F22" s="27">
        <f t="shared" si="0"/>
        <v>0</v>
      </c>
      <c r="G22" s="24">
        <v>21</v>
      </c>
      <c r="H22" s="17"/>
    </row>
    <row r="23" spans="1:8" ht="15" customHeight="1" x14ac:dyDescent="0.25">
      <c r="A23" s="23"/>
      <c r="B23" s="23" t="s">
        <v>106</v>
      </c>
      <c r="C23" s="24" t="s">
        <v>20</v>
      </c>
      <c r="D23" s="26">
        <v>3</v>
      </c>
      <c r="E23" s="1"/>
      <c r="F23" s="27">
        <f t="shared" si="0"/>
        <v>0</v>
      </c>
      <c r="G23" s="24">
        <v>21</v>
      </c>
      <c r="H23" s="17"/>
    </row>
    <row r="24" spans="1:8" ht="15" customHeight="1" x14ac:dyDescent="0.25">
      <c r="A24" s="23"/>
      <c r="B24" s="23" t="s">
        <v>24</v>
      </c>
      <c r="C24" s="24" t="s">
        <v>141</v>
      </c>
      <c r="D24" s="26">
        <v>254</v>
      </c>
      <c r="E24" s="1"/>
      <c r="F24" s="27">
        <f t="shared" si="0"/>
        <v>0</v>
      </c>
      <c r="G24" s="24">
        <v>21</v>
      </c>
      <c r="H24" s="17"/>
    </row>
    <row r="25" spans="1:8" ht="15" customHeight="1" x14ac:dyDescent="0.25">
      <c r="A25" s="13" t="s">
        <v>121</v>
      </c>
      <c r="B25" s="14" t="s">
        <v>25</v>
      </c>
      <c r="C25" s="15"/>
      <c r="D25" s="15"/>
      <c r="E25" s="15"/>
      <c r="F25" s="45">
        <f>F26+F40+F61+F65</f>
        <v>0</v>
      </c>
      <c r="G25" s="16"/>
    </row>
    <row r="26" spans="1:8" ht="15" customHeight="1" x14ac:dyDescent="0.25">
      <c r="A26" s="18"/>
      <c r="B26" s="19" t="s">
        <v>88</v>
      </c>
      <c r="C26" s="20"/>
      <c r="D26" s="20"/>
      <c r="E26" s="20"/>
      <c r="F26" s="46">
        <f>SUM(F27:F39)</f>
        <v>0</v>
      </c>
      <c r="G26" s="21"/>
    </row>
    <row r="27" spans="1:8" ht="15" customHeight="1" x14ac:dyDescent="0.25">
      <c r="A27" s="23"/>
      <c r="B27" s="23" t="s">
        <v>100</v>
      </c>
      <c r="C27" s="24" t="s">
        <v>18</v>
      </c>
      <c r="D27" s="28">
        <v>32</v>
      </c>
      <c r="E27" s="1"/>
      <c r="F27" s="27">
        <f t="shared" ref="F27:F68" si="1">D27*E27</f>
        <v>0</v>
      </c>
      <c r="G27" s="24">
        <v>21</v>
      </c>
    </row>
    <row r="28" spans="1:8" ht="15" customHeight="1" x14ac:dyDescent="0.25">
      <c r="A28" s="23"/>
      <c r="B28" s="23" t="s">
        <v>99</v>
      </c>
      <c r="C28" s="24" t="s">
        <v>18</v>
      </c>
      <c r="D28" s="28">
        <v>27</v>
      </c>
      <c r="E28" s="1"/>
      <c r="F28" s="27">
        <f t="shared" si="1"/>
        <v>0</v>
      </c>
      <c r="G28" s="24">
        <v>21</v>
      </c>
    </row>
    <row r="29" spans="1:8" ht="15" customHeight="1" x14ac:dyDescent="0.25">
      <c r="A29" s="23"/>
      <c r="B29" s="23" t="s">
        <v>77</v>
      </c>
      <c r="C29" s="24" t="s">
        <v>18</v>
      </c>
      <c r="D29" s="28">
        <v>26</v>
      </c>
      <c r="E29" s="1"/>
      <c r="F29" s="27">
        <f t="shared" si="1"/>
        <v>0</v>
      </c>
      <c r="G29" s="24">
        <v>21</v>
      </c>
    </row>
    <row r="30" spans="1:8" ht="15" customHeight="1" x14ac:dyDescent="0.25">
      <c r="A30" s="23"/>
      <c r="B30" s="23" t="s">
        <v>96</v>
      </c>
      <c r="C30" s="24" t="s">
        <v>36</v>
      </c>
      <c r="D30" s="28">
        <v>350</v>
      </c>
      <c r="E30" s="1"/>
      <c r="F30" s="27">
        <f t="shared" si="1"/>
        <v>0</v>
      </c>
      <c r="G30" s="24">
        <v>21</v>
      </c>
    </row>
    <row r="31" spans="1:8" ht="15" customHeight="1" x14ac:dyDescent="0.25">
      <c r="A31" s="23"/>
      <c r="B31" s="23" t="s">
        <v>34</v>
      </c>
      <c r="C31" s="24" t="s">
        <v>35</v>
      </c>
      <c r="D31" s="28">
        <v>350</v>
      </c>
      <c r="E31" s="1"/>
      <c r="F31" s="27">
        <f t="shared" si="1"/>
        <v>0</v>
      </c>
      <c r="G31" s="24">
        <v>21</v>
      </c>
    </row>
    <row r="32" spans="1:8" ht="15" customHeight="1" x14ac:dyDescent="0.25">
      <c r="A32" s="23"/>
      <c r="B32" s="23" t="s">
        <v>78</v>
      </c>
      <c r="C32" s="24" t="s">
        <v>28</v>
      </c>
      <c r="D32" s="28">
        <v>27</v>
      </c>
      <c r="E32" s="1"/>
      <c r="F32" s="27">
        <f t="shared" si="1"/>
        <v>0</v>
      </c>
      <c r="G32" s="24">
        <v>21</v>
      </c>
    </row>
    <row r="33" spans="1:7" ht="15" customHeight="1" x14ac:dyDescent="0.25">
      <c r="A33" s="23"/>
      <c r="B33" s="23" t="s">
        <v>26</v>
      </c>
      <c r="C33" s="24" t="s">
        <v>27</v>
      </c>
      <c r="D33" s="28">
        <v>27</v>
      </c>
      <c r="E33" s="1"/>
      <c r="F33" s="27">
        <f t="shared" si="1"/>
        <v>0</v>
      </c>
      <c r="G33" s="24">
        <v>21</v>
      </c>
    </row>
    <row r="34" spans="1:7" ht="15" customHeight="1" x14ac:dyDescent="0.25">
      <c r="A34" s="23"/>
      <c r="B34" s="23" t="s">
        <v>29</v>
      </c>
      <c r="C34" s="24" t="s">
        <v>30</v>
      </c>
      <c r="D34" s="28">
        <v>27</v>
      </c>
      <c r="E34" s="1"/>
      <c r="F34" s="27">
        <f t="shared" si="1"/>
        <v>0</v>
      </c>
      <c r="G34" s="24">
        <v>21</v>
      </c>
    </row>
    <row r="35" spans="1:7" ht="15" customHeight="1" x14ac:dyDescent="0.25">
      <c r="A35" s="23"/>
      <c r="B35" s="23" t="s">
        <v>101</v>
      </c>
      <c r="C35" s="24" t="s">
        <v>31</v>
      </c>
      <c r="D35" s="28">
        <v>27</v>
      </c>
      <c r="E35" s="1"/>
      <c r="F35" s="27">
        <f t="shared" si="1"/>
        <v>0</v>
      </c>
      <c r="G35" s="24">
        <v>21</v>
      </c>
    </row>
    <row r="36" spans="1:7" ht="15" customHeight="1" x14ac:dyDescent="0.25">
      <c r="A36" s="23"/>
      <c r="B36" s="23" t="s">
        <v>26</v>
      </c>
      <c r="C36" s="24" t="s">
        <v>32</v>
      </c>
      <c r="D36" s="28">
        <v>27</v>
      </c>
      <c r="E36" s="1"/>
      <c r="F36" s="27">
        <f t="shared" si="1"/>
        <v>0</v>
      </c>
      <c r="G36" s="24">
        <v>21</v>
      </c>
    </row>
    <row r="37" spans="1:7" ht="15" customHeight="1" x14ac:dyDescent="0.25">
      <c r="A37" s="23"/>
      <c r="B37" s="23" t="s">
        <v>97</v>
      </c>
      <c r="C37" s="24" t="s">
        <v>33</v>
      </c>
      <c r="D37" s="28">
        <v>27</v>
      </c>
      <c r="E37" s="1"/>
      <c r="F37" s="27">
        <f t="shared" si="1"/>
        <v>0</v>
      </c>
      <c r="G37" s="24">
        <v>21</v>
      </c>
    </row>
    <row r="38" spans="1:7" ht="15" customHeight="1" x14ac:dyDescent="0.25">
      <c r="A38" s="23"/>
      <c r="B38" s="23" t="s">
        <v>86</v>
      </c>
      <c r="C38" s="24" t="s">
        <v>20</v>
      </c>
      <c r="D38" s="28">
        <v>1</v>
      </c>
      <c r="E38" s="1"/>
      <c r="F38" s="27">
        <f t="shared" si="1"/>
        <v>0</v>
      </c>
      <c r="G38" s="24">
        <v>21</v>
      </c>
    </row>
    <row r="39" spans="1:7" ht="15" customHeight="1" x14ac:dyDescent="0.25">
      <c r="A39" s="23"/>
      <c r="B39" s="23" t="s">
        <v>85</v>
      </c>
      <c r="C39" s="24" t="s">
        <v>15</v>
      </c>
      <c r="D39" s="28">
        <v>1</v>
      </c>
      <c r="E39" s="1"/>
      <c r="F39" s="27">
        <f t="shared" si="1"/>
        <v>0</v>
      </c>
      <c r="G39" s="24">
        <v>21</v>
      </c>
    </row>
    <row r="40" spans="1:7" ht="15" customHeight="1" x14ac:dyDescent="0.25">
      <c r="A40" s="18"/>
      <c r="B40" s="19" t="s">
        <v>142</v>
      </c>
      <c r="C40" s="20" t="s">
        <v>37</v>
      </c>
      <c r="D40" s="20" t="s">
        <v>38</v>
      </c>
      <c r="E40" s="20"/>
      <c r="F40" s="46">
        <f>SUM(F41:F60)</f>
        <v>0</v>
      </c>
      <c r="G40" s="21"/>
    </row>
    <row r="41" spans="1:7" ht="15" customHeight="1" x14ac:dyDescent="0.25">
      <c r="A41" s="23"/>
      <c r="B41" s="23" t="s">
        <v>39</v>
      </c>
      <c r="C41" s="24" t="s">
        <v>40</v>
      </c>
      <c r="D41" s="28">
        <v>1</v>
      </c>
      <c r="E41" s="1"/>
      <c r="F41" s="27">
        <f t="shared" si="1"/>
        <v>0</v>
      </c>
      <c r="G41" s="24">
        <v>21</v>
      </c>
    </row>
    <row r="42" spans="1:7" ht="15" customHeight="1" x14ac:dyDescent="0.25">
      <c r="A42" s="23"/>
      <c r="B42" s="23" t="s">
        <v>102</v>
      </c>
      <c r="C42" s="24" t="s">
        <v>41</v>
      </c>
      <c r="D42" s="28">
        <v>1</v>
      </c>
      <c r="E42" s="1"/>
      <c r="F42" s="27">
        <f t="shared" si="1"/>
        <v>0</v>
      </c>
      <c r="G42" s="24">
        <v>21</v>
      </c>
    </row>
    <row r="43" spans="1:7" ht="15" customHeight="1" x14ac:dyDescent="0.25">
      <c r="A43" s="23"/>
      <c r="B43" s="23" t="s">
        <v>42</v>
      </c>
      <c r="C43" s="24" t="s">
        <v>43</v>
      </c>
      <c r="D43" s="28">
        <v>8</v>
      </c>
      <c r="E43" s="1"/>
      <c r="F43" s="27">
        <f t="shared" si="1"/>
        <v>0</v>
      </c>
      <c r="G43" s="24">
        <v>21</v>
      </c>
    </row>
    <row r="44" spans="1:7" ht="30" customHeight="1" x14ac:dyDescent="0.25">
      <c r="A44" s="23"/>
      <c r="B44" s="29" t="s">
        <v>95</v>
      </c>
      <c r="C44" s="24" t="s">
        <v>44</v>
      </c>
      <c r="D44" s="28">
        <v>8</v>
      </c>
      <c r="E44" s="1"/>
      <c r="F44" s="27">
        <f t="shared" si="1"/>
        <v>0</v>
      </c>
      <c r="G44" s="24">
        <v>21</v>
      </c>
    </row>
    <row r="45" spans="1:7" ht="15" customHeight="1" x14ac:dyDescent="0.25">
      <c r="A45" s="23"/>
      <c r="B45" s="23" t="s">
        <v>45</v>
      </c>
      <c r="C45" s="24" t="s">
        <v>46</v>
      </c>
      <c r="D45" s="28">
        <v>1</v>
      </c>
      <c r="E45" s="1"/>
      <c r="F45" s="27">
        <f t="shared" si="1"/>
        <v>0</v>
      </c>
      <c r="G45" s="24">
        <v>21</v>
      </c>
    </row>
    <row r="46" spans="1:7" ht="15" customHeight="1" x14ac:dyDescent="0.25">
      <c r="A46" s="23"/>
      <c r="B46" s="23" t="s">
        <v>104</v>
      </c>
      <c r="C46" s="24" t="s">
        <v>15</v>
      </c>
      <c r="D46" s="28">
        <v>11</v>
      </c>
      <c r="E46" s="1"/>
      <c r="F46" s="27">
        <f t="shared" si="1"/>
        <v>0</v>
      </c>
      <c r="G46" s="24">
        <v>21</v>
      </c>
    </row>
    <row r="47" spans="1:7" ht="15" customHeight="1" x14ac:dyDescent="0.25">
      <c r="A47" s="23"/>
      <c r="B47" s="23" t="s">
        <v>47</v>
      </c>
      <c r="C47" s="24" t="s">
        <v>48</v>
      </c>
      <c r="D47" s="28">
        <v>1</v>
      </c>
      <c r="E47" s="1"/>
      <c r="F47" s="27">
        <f t="shared" si="1"/>
        <v>0</v>
      </c>
      <c r="G47" s="24">
        <v>21</v>
      </c>
    </row>
    <row r="48" spans="1:7" ht="15" customHeight="1" x14ac:dyDescent="0.25">
      <c r="A48" s="23"/>
      <c r="B48" s="23" t="s">
        <v>103</v>
      </c>
      <c r="C48" s="24" t="s">
        <v>49</v>
      </c>
      <c r="D48" s="28">
        <v>53</v>
      </c>
      <c r="E48" s="1"/>
      <c r="F48" s="27">
        <f t="shared" si="1"/>
        <v>0</v>
      </c>
      <c r="G48" s="24">
        <v>21</v>
      </c>
    </row>
    <row r="49" spans="1:7" ht="15" customHeight="1" x14ac:dyDescent="0.25">
      <c r="A49" s="23"/>
      <c r="B49" s="23" t="s">
        <v>79</v>
      </c>
      <c r="C49" s="24" t="s">
        <v>50</v>
      </c>
      <c r="D49" s="28">
        <v>53</v>
      </c>
      <c r="E49" s="1"/>
      <c r="F49" s="27">
        <f t="shared" si="1"/>
        <v>0</v>
      </c>
      <c r="G49" s="24">
        <v>21</v>
      </c>
    </row>
    <row r="50" spans="1:7" ht="15" customHeight="1" x14ac:dyDescent="0.25">
      <c r="A50" s="23"/>
      <c r="B50" s="23" t="s">
        <v>51</v>
      </c>
      <c r="C50" s="24" t="s">
        <v>52</v>
      </c>
      <c r="D50" s="28">
        <v>53</v>
      </c>
      <c r="E50" s="1"/>
      <c r="F50" s="27">
        <f t="shared" si="1"/>
        <v>0</v>
      </c>
      <c r="G50" s="24">
        <v>21</v>
      </c>
    </row>
    <row r="51" spans="1:7" ht="15" customHeight="1" x14ac:dyDescent="0.25">
      <c r="A51" s="23"/>
      <c r="B51" s="23" t="s">
        <v>80</v>
      </c>
      <c r="C51" s="24" t="s">
        <v>53</v>
      </c>
      <c r="D51" s="28">
        <v>4</v>
      </c>
      <c r="E51" s="1"/>
      <c r="F51" s="27">
        <f t="shared" si="1"/>
        <v>0</v>
      </c>
      <c r="G51" s="24">
        <v>21</v>
      </c>
    </row>
    <row r="52" spans="1:7" ht="15" customHeight="1" x14ac:dyDescent="0.25">
      <c r="A52" s="23"/>
      <c r="B52" s="23" t="s">
        <v>81</v>
      </c>
      <c r="C52" s="24" t="s">
        <v>18</v>
      </c>
      <c r="D52" s="28">
        <v>25</v>
      </c>
      <c r="E52" s="1"/>
      <c r="F52" s="27">
        <f t="shared" si="1"/>
        <v>0</v>
      </c>
      <c r="G52" s="24">
        <v>21</v>
      </c>
    </row>
    <row r="53" spans="1:7" ht="15" customHeight="1" x14ac:dyDescent="0.25">
      <c r="A53" s="23"/>
      <c r="B53" s="23" t="s">
        <v>55</v>
      </c>
      <c r="C53" s="24" t="s">
        <v>18</v>
      </c>
      <c r="D53" s="28">
        <v>380</v>
      </c>
      <c r="E53" s="1"/>
      <c r="F53" s="27">
        <f t="shared" si="1"/>
        <v>0</v>
      </c>
      <c r="G53" s="24">
        <v>21</v>
      </c>
    </row>
    <row r="54" spans="1:7" ht="15" customHeight="1" x14ac:dyDescent="0.25">
      <c r="A54" s="23"/>
      <c r="B54" s="30" t="s">
        <v>83</v>
      </c>
      <c r="C54" s="31" t="s">
        <v>54</v>
      </c>
      <c r="D54" s="32">
        <v>404</v>
      </c>
      <c r="E54" s="2"/>
      <c r="F54" s="27">
        <f t="shared" si="1"/>
        <v>0</v>
      </c>
      <c r="G54" s="24">
        <v>21</v>
      </c>
    </row>
    <row r="55" spans="1:7" ht="15" customHeight="1" x14ac:dyDescent="0.25">
      <c r="A55" s="23"/>
      <c r="B55" s="23" t="s">
        <v>82</v>
      </c>
      <c r="C55" s="24" t="s">
        <v>18</v>
      </c>
      <c r="D55" s="28">
        <v>24</v>
      </c>
      <c r="E55" s="1"/>
      <c r="F55" s="27">
        <f t="shared" si="1"/>
        <v>0</v>
      </c>
      <c r="G55" s="24">
        <v>21</v>
      </c>
    </row>
    <row r="56" spans="1:7" ht="30" customHeight="1" x14ac:dyDescent="0.25">
      <c r="A56" s="23"/>
      <c r="B56" s="30" t="s">
        <v>118</v>
      </c>
      <c r="C56" s="31" t="s">
        <v>56</v>
      </c>
      <c r="D56" s="32">
        <v>50</v>
      </c>
      <c r="E56" s="2"/>
      <c r="F56" s="33">
        <f t="shared" si="1"/>
        <v>0</v>
      </c>
      <c r="G56" s="24">
        <v>21</v>
      </c>
    </row>
    <row r="57" spans="1:7" ht="15" customHeight="1" x14ac:dyDescent="0.25">
      <c r="A57" s="23"/>
      <c r="B57" s="23" t="s">
        <v>94</v>
      </c>
      <c r="C57" s="24" t="s">
        <v>57</v>
      </c>
      <c r="D57" s="28">
        <v>50</v>
      </c>
      <c r="E57" s="1"/>
      <c r="F57" s="27">
        <f t="shared" si="1"/>
        <v>0</v>
      </c>
      <c r="G57" s="24">
        <v>21</v>
      </c>
    </row>
    <row r="58" spans="1:7" ht="15" customHeight="1" x14ac:dyDescent="0.25">
      <c r="A58" s="23"/>
      <c r="B58" s="23" t="s">
        <v>98</v>
      </c>
      <c r="C58" s="24" t="s">
        <v>15</v>
      </c>
      <c r="D58" s="28">
        <v>1</v>
      </c>
      <c r="E58" s="1"/>
      <c r="F58" s="27">
        <f t="shared" si="1"/>
        <v>0</v>
      </c>
      <c r="G58" s="24">
        <v>21</v>
      </c>
    </row>
    <row r="59" spans="1:7" ht="15" customHeight="1" x14ac:dyDescent="0.25">
      <c r="A59" s="23"/>
      <c r="B59" s="23" t="s">
        <v>91</v>
      </c>
      <c r="C59" s="24" t="s">
        <v>15</v>
      </c>
      <c r="D59" s="28">
        <v>1</v>
      </c>
      <c r="E59" s="1"/>
      <c r="F59" s="27">
        <f t="shared" si="1"/>
        <v>0</v>
      </c>
      <c r="G59" s="24">
        <v>21</v>
      </c>
    </row>
    <row r="60" spans="1:7" ht="33.75" customHeight="1" x14ac:dyDescent="0.25">
      <c r="A60" s="23"/>
      <c r="B60" s="30" t="s">
        <v>119</v>
      </c>
      <c r="C60" s="31" t="s">
        <v>58</v>
      </c>
      <c r="D60" s="32">
        <v>1</v>
      </c>
      <c r="E60" s="3"/>
      <c r="F60" s="33">
        <f t="shared" si="1"/>
        <v>0</v>
      </c>
      <c r="G60" s="24">
        <v>21</v>
      </c>
    </row>
    <row r="61" spans="1:7" ht="15" customHeight="1" x14ac:dyDescent="0.25">
      <c r="A61" s="18"/>
      <c r="B61" s="19" t="s">
        <v>87</v>
      </c>
      <c r="C61" s="20" t="s">
        <v>59</v>
      </c>
      <c r="D61" s="20" t="s">
        <v>60</v>
      </c>
      <c r="E61" s="20"/>
      <c r="F61" s="46">
        <f>SUM(F62:F64)</f>
        <v>0</v>
      </c>
      <c r="G61" s="21"/>
    </row>
    <row r="62" spans="1:7" ht="15" customHeight="1" x14ac:dyDescent="0.25">
      <c r="A62" s="23"/>
      <c r="B62" s="23" t="s">
        <v>61</v>
      </c>
      <c r="C62" s="24" t="s">
        <v>62</v>
      </c>
      <c r="D62" s="28">
        <v>2</v>
      </c>
      <c r="E62" s="1"/>
      <c r="F62" s="33">
        <f t="shared" si="1"/>
        <v>0</v>
      </c>
      <c r="G62" s="24">
        <v>21</v>
      </c>
    </row>
    <row r="63" spans="1:7" ht="30" customHeight="1" x14ac:dyDescent="0.25">
      <c r="A63" s="23"/>
      <c r="B63" s="29" t="s">
        <v>63</v>
      </c>
      <c r="C63" s="24" t="s">
        <v>64</v>
      </c>
      <c r="D63" s="28">
        <v>2</v>
      </c>
      <c r="E63" s="4"/>
      <c r="F63" s="33">
        <f t="shared" si="1"/>
        <v>0</v>
      </c>
      <c r="G63" s="24">
        <v>21</v>
      </c>
    </row>
    <row r="64" spans="1:7" ht="15" customHeight="1" x14ac:dyDescent="0.25">
      <c r="A64" s="23"/>
      <c r="B64" s="23" t="s">
        <v>84</v>
      </c>
      <c r="C64" s="24" t="s">
        <v>15</v>
      </c>
      <c r="D64" s="28">
        <v>3</v>
      </c>
      <c r="E64" s="1"/>
      <c r="F64" s="33">
        <f t="shared" si="1"/>
        <v>0</v>
      </c>
      <c r="G64" s="24">
        <v>21</v>
      </c>
    </row>
    <row r="65" spans="1:8" ht="15" customHeight="1" x14ac:dyDescent="0.25">
      <c r="A65" s="18"/>
      <c r="B65" s="19" t="s">
        <v>90</v>
      </c>
      <c r="C65" s="20" t="s">
        <v>2</v>
      </c>
      <c r="D65" s="20" t="s">
        <v>2</v>
      </c>
      <c r="E65" s="44"/>
      <c r="F65" s="46">
        <f>F66</f>
        <v>0</v>
      </c>
      <c r="G65" s="21"/>
    </row>
    <row r="66" spans="1:8" ht="15" customHeight="1" x14ac:dyDescent="0.25">
      <c r="A66" s="23"/>
      <c r="B66" s="23" t="s">
        <v>93</v>
      </c>
      <c r="C66" s="24" t="s">
        <v>15</v>
      </c>
      <c r="D66" s="28">
        <v>1</v>
      </c>
      <c r="E66" s="1"/>
      <c r="F66" s="33">
        <f t="shared" si="1"/>
        <v>0</v>
      </c>
      <c r="G66" s="24">
        <v>21</v>
      </c>
    </row>
    <row r="67" spans="1:8" ht="15" customHeight="1" x14ac:dyDescent="0.25">
      <c r="A67" s="13" t="s">
        <v>122</v>
      </c>
      <c r="B67" s="14" t="s">
        <v>92</v>
      </c>
      <c r="C67" s="15"/>
      <c r="D67" s="15"/>
      <c r="E67" s="15"/>
      <c r="F67" s="45">
        <f>F68</f>
        <v>0</v>
      </c>
      <c r="G67" s="16"/>
    </row>
    <row r="68" spans="1:8" ht="15" customHeight="1" x14ac:dyDescent="0.25">
      <c r="A68" s="23"/>
      <c r="B68" s="23" t="s">
        <v>92</v>
      </c>
      <c r="C68" s="24" t="s">
        <v>15</v>
      </c>
      <c r="D68" s="28">
        <v>1</v>
      </c>
      <c r="E68" s="1"/>
      <c r="F68" s="33">
        <f t="shared" si="1"/>
        <v>0</v>
      </c>
      <c r="G68" s="24">
        <v>21</v>
      </c>
      <c r="H68" s="34"/>
    </row>
    <row r="69" spans="1:8" ht="15" customHeight="1" x14ac:dyDescent="0.25">
      <c r="A69" s="13" t="s">
        <v>123</v>
      </c>
      <c r="B69" s="14" t="s">
        <v>74</v>
      </c>
      <c r="C69" s="15" t="s">
        <v>65</v>
      </c>
      <c r="D69" s="15" t="s">
        <v>66</v>
      </c>
      <c r="E69" s="15"/>
      <c r="F69" s="45">
        <f>F70</f>
        <v>0</v>
      </c>
      <c r="G69" s="16"/>
    </row>
    <row r="70" spans="1:8" ht="15" customHeight="1" x14ac:dyDescent="0.25">
      <c r="A70" s="18"/>
      <c r="B70" s="19" t="s">
        <v>143</v>
      </c>
      <c r="C70" s="20" t="s">
        <v>67</v>
      </c>
      <c r="D70" s="20" t="s">
        <v>68</v>
      </c>
      <c r="E70" s="20"/>
      <c r="F70" s="46">
        <f>SUM(F71:F83)</f>
        <v>0</v>
      </c>
      <c r="G70" s="21"/>
    </row>
    <row r="71" spans="1:8" ht="81" customHeight="1" x14ac:dyDescent="0.25">
      <c r="A71" s="31" t="s">
        <v>128</v>
      </c>
      <c r="B71" s="35" t="s">
        <v>124</v>
      </c>
      <c r="C71" s="31" t="s">
        <v>15</v>
      </c>
      <c r="D71" s="36">
        <v>5</v>
      </c>
      <c r="E71" s="5"/>
      <c r="F71" s="33">
        <f t="shared" ref="F71:F83" si="2">D71*E71</f>
        <v>0</v>
      </c>
      <c r="G71" s="31">
        <v>21</v>
      </c>
    </row>
    <row r="72" spans="1:8" ht="80.25" customHeight="1" x14ac:dyDescent="0.25">
      <c r="A72" s="31" t="s">
        <v>129</v>
      </c>
      <c r="B72" s="35" t="s">
        <v>110</v>
      </c>
      <c r="C72" s="31" t="s">
        <v>15</v>
      </c>
      <c r="D72" s="36">
        <v>5</v>
      </c>
      <c r="E72" s="5"/>
      <c r="F72" s="33">
        <f t="shared" si="2"/>
        <v>0</v>
      </c>
      <c r="G72" s="31">
        <v>21</v>
      </c>
    </row>
    <row r="73" spans="1:8" ht="82.5" customHeight="1" x14ac:dyDescent="0.25">
      <c r="A73" s="31" t="s">
        <v>130</v>
      </c>
      <c r="B73" s="29" t="s">
        <v>111</v>
      </c>
      <c r="C73" s="31" t="s">
        <v>69</v>
      </c>
      <c r="D73" s="36">
        <v>5</v>
      </c>
      <c r="E73" s="2"/>
      <c r="F73" s="33">
        <f t="shared" si="2"/>
        <v>0</v>
      </c>
      <c r="G73" s="31">
        <v>21</v>
      </c>
    </row>
    <row r="74" spans="1:8" ht="90" customHeight="1" x14ac:dyDescent="0.25">
      <c r="A74" s="31" t="s">
        <v>131</v>
      </c>
      <c r="B74" s="30" t="s">
        <v>116</v>
      </c>
      <c r="C74" s="31" t="s">
        <v>15</v>
      </c>
      <c r="D74" s="36">
        <v>1</v>
      </c>
      <c r="E74" s="2"/>
      <c r="F74" s="33">
        <f t="shared" si="2"/>
        <v>0</v>
      </c>
      <c r="G74" s="31">
        <v>21</v>
      </c>
    </row>
    <row r="75" spans="1:8" ht="31.5" customHeight="1" x14ac:dyDescent="0.25">
      <c r="A75" s="31" t="s">
        <v>132</v>
      </c>
      <c r="B75" s="29" t="s">
        <v>117</v>
      </c>
      <c r="C75" s="31" t="s">
        <v>15</v>
      </c>
      <c r="D75" s="36">
        <v>1</v>
      </c>
      <c r="E75" s="2"/>
      <c r="F75" s="33">
        <f t="shared" si="2"/>
        <v>0</v>
      </c>
      <c r="G75" s="31">
        <v>21</v>
      </c>
    </row>
    <row r="76" spans="1:8" ht="31.5" customHeight="1" x14ac:dyDescent="0.25">
      <c r="A76" s="31" t="s">
        <v>133</v>
      </c>
      <c r="B76" s="29" t="s">
        <v>107</v>
      </c>
      <c r="C76" s="31" t="s">
        <v>15</v>
      </c>
      <c r="D76" s="36">
        <v>10</v>
      </c>
      <c r="E76" s="2"/>
      <c r="F76" s="33">
        <f t="shared" si="2"/>
        <v>0</v>
      </c>
      <c r="G76" s="31">
        <v>21</v>
      </c>
    </row>
    <row r="77" spans="1:8" ht="19.5" customHeight="1" x14ac:dyDescent="0.25">
      <c r="A77" s="31" t="s">
        <v>134</v>
      </c>
      <c r="B77" s="37" t="s">
        <v>108</v>
      </c>
      <c r="C77" s="31" t="s">
        <v>15</v>
      </c>
      <c r="D77" s="38">
        <v>1</v>
      </c>
      <c r="E77" s="2"/>
      <c r="F77" s="33">
        <f t="shared" si="2"/>
        <v>0</v>
      </c>
      <c r="G77" s="31">
        <v>21</v>
      </c>
    </row>
    <row r="78" spans="1:8" ht="94.5" customHeight="1" x14ac:dyDescent="0.25">
      <c r="A78" s="31" t="s">
        <v>135</v>
      </c>
      <c r="B78" s="37" t="s">
        <v>125</v>
      </c>
      <c r="C78" s="31" t="s">
        <v>15</v>
      </c>
      <c r="D78" s="32">
        <v>26</v>
      </c>
      <c r="E78" s="2"/>
      <c r="F78" s="33">
        <f t="shared" si="2"/>
        <v>0</v>
      </c>
      <c r="G78" s="31">
        <v>21</v>
      </c>
    </row>
    <row r="79" spans="1:8" ht="38.25" x14ac:dyDescent="0.25">
      <c r="A79" s="31" t="s">
        <v>136</v>
      </c>
      <c r="B79" s="37" t="s">
        <v>72</v>
      </c>
      <c r="C79" s="31" t="s">
        <v>15</v>
      </c>
      <c r="D79" s="32">
        <v>26</v>
      </c>
      <c r="E79" s="2"/>
      <c r="F79" s="33">
        <f t="shared" si="2"/>
        <v>0</v>
      </c>
      <c r="G79" s="31">
        <v>21</v>
      </c>
    </row>
    <row r="80" spans="1:8" ht="51" x14ac:dyDescent="0.25">
      <c r="A80" s="31" t="s">
        <v>137</v>
      </c>
      <c r="B80" s="37" t="s">
        <v>105</v>
      </c>
      <c r="C80" s="31" t="s">
        <v>15</v>
      </c>
      <c r="D80" s="32">
        <v>1</v>
      </c>
      <c r="E80" s="2"/>
      <c r="F80" s="33">
        <f t="shared" si="2"/>
        <v>0</v>
      </c>
      <c r="G80" s="31">
        <v>21</v>
      </c>
    </row>
    <row r="81" spans="1:7" ht="25.5" x14ac:dyDescent="0.25">
      <c r="A81" s="31" t="s">
        <v>138</v>
      </c>
      <c r="B81" s="37" t="s">
        <v>112</v>
      </c>
      <c r="C81" s="31" t="s">
        <v>15</v>
      </c>
      <c r="D81" s="32">
        <v>1</v>
      </c>
      <c r="E81" s="2"/>
      <c r="F81" s="33">
        <f t="shared" si="2"/>
        <v>0</v>
      </c>
      <c r="G81" s="31">
        <v>21</v>
      </c>
    </row>
    <row r="82" spans="1:7" ht="25.5" x14ac:dyDescent="0.25">
      <c r="A82" s="31" t="s">
        <v>139</v>
      </c>
      <c r="B82" s="37" t="s">
        <v>109</v>
      </c>
      <c r="C82" s="31" t="s">
        <v>15</v>
      </c>
      <c r="D82" s="32">
        <v>1</v>
      </c>
      <c r="E82" s="2"/>
      <c r="F82" s="33">
        <f t="shared" si="2"/>
        <v>0</v>
      </c>
      <c r="G82" s="31">
        <v>21</v>
      </c>
    </row>
    <row r="83" spans="1:7" ht="21" customHeight="1" x14ac:dyDescent="0.25">
      <c r="A83" s="23"/>
      <c r="B83" s="37" t="s">
        <v>73</v>
      </c>
      <c r="C83" s="31" t="s">
        <v>15</v>
      </c>
      <c r="D83" s="32">
        <v>1</v>
      </c>
      <c r="E83" s="2"/>
      <c r="F83" s="33">
        <f t="shared" si="2"/>
        <v>0</v>
      </c>
      <c r="G83" s="31">
        <v>21</v>
      </c>
    </row>
    <row r="84" spans="1:7" x14ac:dyDescent="0.25">
      <c r="A84" s="23"/>
      <c r="B84" s="39" t="s">
        <v>126</v>
      </c>
      <c r="C84" s="24" t="s">
        <v>127</v>
      </c>
      <c r="D84" s="40" t="s">
        <v>127</v>
      </c>
      <c r="E84" s="23"/>
      <c r="F84" s="41">
        <f>F69+F67+F25+F13</f>
        <v>0</v>
      </c>
      <c r="G84" s="42">
        <f>F84*1.21</f>
        <v>0</v>
      </c>
    </row>
    <row r="88" spans="1:7" x14ac:dyDescent="0.25">
      <c r="B88" s="17"/>
    </row>
    <row r="89" spans="1:7" x14ac:dyDescent="0.25">
      <c r="B89" s="43"/>
    </row>
  </sheetData>
  <sheetProtection algorithmName="SHA-512" hashValue="IFH9M6aLi3hYXOGzvzhf3NhUEeBiQ95F0jE+l6+RxJAazCKstA0VBILqZCAlcOdYIVNnAf70iVfr8mphi5gfQA==" saltValue="a3YvvWW/RUbdcu9QoSOr6w==" spinCount="100000" sheet="1" objects="1" scenarios="1"/>
  <mergeCells count="8">
    <mergeCell ref="B8:G8"/>
    <mergeCell ref="A1:G1"/>
    <mergeCell ref="B9:G9"/>
    <mergeCell ref="A3:G3"/>
    <mergeCell ref="B4:G4"/>
    <mergeCell ref="B5:G5"/>
    <mergeCell ref="B6:G6"/>
    <mergeCell ref="B7:G7"/>
  </mergeCells>
  <pageMargins left="0.75" right="0.75" top="1" bottom="1" header="0.5" footer="0.5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Slepý-rozpočet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Věra Szabová</cp:lastModifiedBy>
  <cp:lastPrinted>2024-11-27T13:55:42Z</cp:lastPrinted>
  <dcterms:created xsi:type="dcterms:W3CDTF">2024-11-01T06:53:15Z</dcterms:created>
  <dcterms:modified xsi:type="dcterms:W3CDTF">2025-03-11T17:10:49Z</dcterms:modified>
</cp:coreProperties>
</file>