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PBn\_ASPE_ESTICON\Kostomlaty\EXPORT_VV\"/>
    </mc:Choice>
  </mc:AlternateContent>
  <bookViews>
    <workbookView xWindow="0" yWindow="0" windowWidth="0" windowHeight="0"/>
  </bookViews>
  <sheets>
    <sheet name="Rekapitulace" sheetId="10" r:id="rId1"/>
    <sheet name="SO 000" sheetId="2" r:id="rId2"/>
    <sheet name="SO 101" sheetId="3" r:id="rId3"/>
    <sheet name="SO 102" sheetId="4" r:id="rId4"/>
    <sheet name="SO 201" sheetId="5" r:id="rId5"/>
    <sheet name="SO 801SO 801.1" sheetId="6" r:id="rId6"/>
    <sheet name="SO 801SO 801.2" sheetId="7" r:id="rId7"/>
    <sheet name="SO 801SO 801.3" sheetId="8" r:id="rId8"/>
    <sheet name="SO 901" sheetId="9" r:id="rId9"/>
  </sheets>
  <calcPr/>
</workbook>
</file>

<file path=xl/calcChain.xml><?xml version="1.0" encoding="utf-8"?>
<calcChain xmlns="http://schemas.openxmlformats.org/spreadsheetml/2006/main">
  <c i="10" l="1"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9" r="I3"/>
  <c r="I76"/>
  <c r="O83"/>
  <c r="I83"/>
  <c r="O80"/>
  <c r="I80"/>
  <c r="O77"/>
  <c r="I77"/>
  <c r="I45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I14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I8"/>
  <c r="O12"/>
  <c r="I12"/>
  <c r="O9"/>
  <c r="I9"/>
  <c i="8" r="I3"/>
  <c r="I9"/>
  <c r="O10"/>
  <c r="I10"/>
  <c i="7" r="I3"/>
  <c r="I13"/>
  <c r="O16"/>
  <c r="I16"/>
  <c r="O14"/>
  <c r="I14"/>
  <c r="I9"/>
  <c r="O10"/>
  <c r="I10"/>
  <c i="6" r="I3"/>
  <c r="I13"/>
  <c r="O29"/>
  <c r="I29"/>
  <c r="O26"/>
  <c r="I26"/>
  <c r="O23"/>
  <c r="I23"/>
  <c r="O20"/>
  <c r="I20"/>
  <c r="O17"/>
  <c r="I17"/>
  <c r="O14"/>
  <c r="I14"/>
  <c r="I9"/>
  <c r="O10"/>
  <c r="I10"/>
  <c i="5" r="I3"/>
  <c r="I144"/>
  <c r="O162"/>
  <c r="I162"/>
  <c r="O159"/>
  <c r="I159"/>
  <c r="O156"/>
  <c r="I156"/>
  <c r="O153"/>
  <c r="I153"/>
  <c r="O151"/>
  <c r="I151"/>
  <c r="O148"/>
  <c r="I148"/>
  <c r="O145"/>
  <c r="I145"/>
  <c r="I134"/>
  <c r="O141"/>
  <c r="I141"/>
  <c r="O138"/>
  <c r="I138"/>
  <c r="O135"/>
  <c r="I135"/>
  <c r="I127"/>
  <c r="O131"/>
  <c r="I131"/>
  <c r="O128"/>
  <c r="I128"/>
  <c r="I123"/>
  <c r="O124"/>
  <c r="I124"/>
  <c r="I93"/>
  <c r="O120"/>
  <c r="I120"/>
  <c r="O117"/>
  <c r="I117"/>
  <c r="O114"/>
  <c r="I114"/>
  <c r="O111"/>
  <c r="I111"/>
  <c r="O109"/>
  <c r="I109"/>
  <c r="O106"/>
  <c r="I106"/>
  <c r="O103"/>
  <c r="I103"/>
  <c r="O100"/>
  <c r="I100"/>
  <c r="O97"/>
  <c r="I97"/>
  <c r="O94"/>
  <c r="I94"/>
  <c r="I74"/>
  <c r="O90"/>
  <c r="I90"/>
  <c r="O87"/>
  <c r="I87"/>
  <c r="O84"/>
  <c r="I84"/>
  <c r="O81"/>
  <c r="I81"/>
  <c r="O78"/>
  <c r="I78"/>
  <c r="O75"/>
  <c r="I75"/>
  <c r="I37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I15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4" r="I3"/>
  <c r="I113"/>
  <c r="O123"/>
  <c r="I123"/>
  <c r="O120"/>
  <c r="I120"/>
  <c r="O117"/>
  <c r="I117"/>
  <c r="O114"/>
  <c r="I114"/>
  <c r="I110"/>
  <c r="O111"/>
  <c r="I111"/>
  <c r="I104"/>
  <c r="O107"/>
  <c r="I107"/>
  <c r="O105"/>
  <c r="I105"/>
  <c r="I79"/>
  <c r="O101"/>
  <c r="I101"/>
  <c r="O98"/>
  <c r="I98"/>
  <c r="O95"/>
  <c r="I95"/>
  <c r="O92"/>
  <c r="I92"/>
  <c r="O89"/>
  <c r="I89"/>
  <c r="O86"/>
  <c r="I86"/>
  <c r="O83"/>
  <c r="I83"/>
  <c r="O80"/>
  <c r="I80"/>
  <c r="I75"/>
  <c r="O76"/>
  <c r="I76"/>
  <c r="I27"/>
  <c r="O72"/>
  <c r="I72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I8"/>
  <c r="O24"/>
  <c r="I24"/>
  <c r="O21"/>
  <c r="I21"/>
  <c r="O18"/>
  <c r="I18"/>
  <c r="O15"/>
  <c r="I15"/>
  <c r="O12"/>
  <c r="I12"/>
  <c r="O9"/>
  <c r="I9"/>
  <c i="3" r="I3"/>
  <c r="I88"/>
  <c r="O89"/>
  <c r="I89"/>
  <c r="I63"/>
  <c r="O85"/>
  <c r="I85"/>
  <c r="O82"/>
  <c r="I82"/>
  <c r="O79"/>
  <c r="I79"/>
  <c r="O76"/>
  <c r="I76"/>
  <c r="O73"/>
  <c r="I73"/>
  <c r="O70"/>
  <c r="I70"/>
  <c r="O67"/>
  <c r="I67"/>
  <c r="O64"/>
  <c r="I64"/>
  <c r="I21"/>
  <c r="O60"/>
  <c r="I60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I8"/>
  <c r="O18"/>
  <c r="I18"/>
  <c r="O15"/>
  <c r="I15"/>
  <c r="O12"/>
  <c r="I12"/>
  <c r="O9"/>
  <c r="I9"/>
  <c i="2" r="I3"/>
  <c r="I59"/>
  <c r="O62"/>
  <c r="I62"/>
  <c r="O60"/>
  <c r="I60"/>
  <c r="I8"/>
  <c r="O57"/>
  <c r="I57"/>
  <c r="O54"/>
  <c r="I54"/>
  <c r="O52"/>
  <c r="I52"/>
  <c r="O50"/>
  <c r="I50"/>
  <c r="O48"/>
  <c r="I48"/>
  <c r="O46"/>
  <c r="I46"/>
  <c r="O44"/>
  <c r="I44"/>
  <c r="O42"/>
  <c r="I42"/>
  <c r="O40"/>
  <c r="I40"/>
  <c r="O37"/>
  <c r="I37"/>
  <c r="O35"/>
  <c r="I35"/>
  <c r="O33"/>
  <c r="I33"/>
  <c r="O31"/>
  <c r="I31"/>
  <c r="O29"/>
  <c r="I29"/>
  <c r="O27"/>
  <c r="I27"/>
  <c r="O24"/>
  <c r="I24"/>
  <c r="O22"/>
  <c r="I22"/>
  <c r="O20"/>
  <c r="I20"/>
  <c r="O17"/>
  <c r="I17"/>
  <c r="O15"/>
  <c r="I15"/>
  <c r="O13"/>
  <c r="I13"/>
  <c r="O11"/>
  <c r="I11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<sst xmlns="http://schemas.openxmlformats.org/spreadsheetml/2006/main">
  <si>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</si>
  <si>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</si>
  <si>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</si>
  <si>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20 258 00 - Lávka pro pěší a cyklisty přes Labe mezi Kostomlaty nad Labem a Hradištkem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</si>
  <si>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</si>
  <si>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</si>
  <si>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</si>
  <si>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</si>
  <si>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</si>
  <si>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</si>
  <si>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</si>
  <si>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</si>
  <si>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konstrukce a práce</t>
  </si>
  <si>
    <t>SO 101</t>
  </si>
  <si>
    <t>Cyklostezka u lávky</t>
  </si>
  <si>
    <t>SO 102</t>
  </si>
  <si>
    <t>Cyklostezka na levém břehu</t>
  </si>
  <si>
    <t>SO 201</t>
  </si>
  <si>
    <t>Lávka přes Labe</t>
  </si>
  <si>
    <t>SO 801.1</t>
  </si>
  <si>
    <t>Příprava území - kácení mimo lesní zeleň</t>
  </si>
  <si>
    <t>SO 801.2</t>
  </si>
  <si>
    <t>Příprava území - kácení lesní zeleně</t>
  </si>
  <si>
    <t>SO 801.3</t>
  </si>
  <si>
    <t>Zeleň</t>
  </si>
  <si>
    <t>SO 901</t>
  </si>
  <si>
    <t>Údržba místních komunikací</t>
  </si>
  <si>
    <t>Soupis prací objektu</t>
  </si>
  <si>
    <t>S</t>
  </si>
  <si>
    <t>Stavba:</t>
  </si>
  <si>
    <t>20 258 00</t>
  </si>
  <si>
    <t>Lávka pro pěší a cyklisty přes Labe mezi Kostomlaty nad Labem a Hradištkem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</si>
  <si>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</si>
  <si>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</si>
  <si>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</si>
  <si>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</si>
  <si>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</si>
  <si>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</si>
  <si>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</si>
  <si>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</si>
  <si>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</si>
  <si>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</si>
  <si>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</si>
  <si>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</si>
  <si>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</si>
  <si>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</si>
  <si>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</si>
  <si>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</si>
  <si>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</si>
  <si>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</si>
  <si>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</si>
  <si>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</si>
  <si>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</si>
  <si>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 předmětu díla_x000d_
zřejmé ze zadávací dokumentace nebo místních podmínek</t>
  </si>
  <si>
    <t>00420R</t>
  </si>
  <si>
    <t>ostatní náklady</t>
  </si>
  <si>
    <t>obsahují zejména náklady na:_x000d_
- úpravu příslušné dokumentace dle technologických postupů zhotovitele a dle při_x000d_
provádění díla zjištěných skutečností_x000d_
- zpracování Plánu havarijních opatření zařízení staveniště a mechanizace_x000d_
- zpracování Plánu bezpečnosti a ochrany zdraví při práci na staveništi (dle § 15,_x000d_
odst. 2 zákona č. 309/2006 Sb., kterým se upravují další požadavky BOZP)_x000d_
- zpracování technologických postupů a plánů kontrol_x000d_
- pasportizace stavbou dotčených ploch a objektů_x000d_
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</si>
  <si>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</si>
  <si>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</si>
  <si>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KPL</t>
  </si>
  <si>
    <t>OTSKP_2024 ~ 2024</t>
  </si>
  <si>
    <t>02620</t>
  </si>
  <si>
    <t>ZKOUŠENÍ KONSTRUKCÍ A PRACÍ NEZÁVISLOU ZKUŠEBNOU</t>
  </si>
  <si>
    <t>dle TKP, včetně zkoušení obsahu aromatických uhlovodíků a zatřídění dle vyhlášky č. 130/2019 sb. v aktuálním znění vč. vrtů a odběru vzorků</t>
  </si>
  <si>
    <t>02720</t>
  </si>
  <si>
    <t>POMOC PRÁCE ZŘÍZ NEBO ZAJIŠŤ REGULACI A OCHRANU DOPRAVY</t>
  </si>
  <si>
    <t>Pomocné práce - zřízení nebo zajištění regulace a ochrany dopravy - DIO
(zahrnuje veškeré náklady spojené s řešením staveništní dopravy a přístupy k nemovitostem, včetně projednání a stanovení dopravního značení)
Položka bude upřesněna dle skutečného stavu a musí být odsouhlasena investorem!</t>
  </si>
  <si>
    <t>VV</t>
  </si>
  <si>
    <t>102720 = 1,000 [A]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</si>
  <si>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</si>
  <si>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</si>
  <si>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</t>
  </si>
  <si>
    <t>02910</t>
  </si>
  <si>
    <t>OSTATNÍ POŽADAVKY - ZEMĚMĚŘIČSKÁ MĚŘENÍ</t>
  </si>
  <si>
    <t>vytyčení hranice staveniště, vč. vyhotovení vytyčovacího protokolu stavby</t>
  </si>
  <si>
    <t>029110</t>
  </si>
  <si>
    <t>R</t>
  </si>
  <si>
    <t>OSTATNÍ POŽADAVKY - GEODETICKÉ ZAMĚŘENÍ</t>
  </si>
  <si>
    <t>Zaměření skutečného provedení stavby</t>
  </si>
  <si>
    <t>1.000000 = 1,000 [A]</t>
  </si>
  <si>
    <t>02940</t>
  </si>
  <si>
    <t>a</t>
  </si>
  <si>
    <t>OSTATNÍ POŽADAVKY - VYPRACOVÁNÍ DOKUMENTACE</t>
  </si>
  <si>
    <t>b</t>
  </si>
  <si>
    <t>vypracování dokumentace TP</t>
  </si>
  <si>
    <t>c</t>
  </si>
  <si>
    <t>vypracování dokumentace VTD</t>
  </si>
  <si>
    <t>02940R1</t>
  </si>
  <si>
    <t>pasportizace vozovek přístupových cest</t>
  </si>
  <si>
    <t>před a po stavbě</t>
  </si>
  <si>
    <t>02940R2</t>
  </si>
  <si>
    <t>pasportizace objektů podél přístupových cest</t>
  </si>
  <si>
    <t>02944</t>
  </si>
  <si>
    <t>OSTAT POŽADAVKY - DOKUMENTACE SKUTEČ PROVEDENÍ V DIGIT FORMĚ</t>
  </si>
  <si>
    <t>Dokumentace skutečného provedení stavby DSPS</t>
  </si>
  <si>
    <t>02945</t>
  </si>
  <si>
    <t>OSTAT POŽADAVKY - GEOMETRICKÝ PLÁN</t>
  </si>
  <si>
    <t>ve 12-ti vyhotoveních</t>
  </si>
  <si>
    <t>02946</t>
  </si>
  <si>
    <t>OSTAT POŽADAVKY - FOTODOKUMENTACE</t>
  </si>
  <si>
    <t>02953</t>
  </si>
  <si>
    <t>OSTATNÍ POŽADAVKY - HLAVNÍ MOSTNÍ PROHLÍDKA</t>
  </si>
  <si>
    <t>KUS</t>
  </si>
  <si>
    <t>02960</t>
  </si>
  <si>
    <t>OSTATNÍ POŽADAVKY - ODBORNÝ DOZOR</t>
  </si>
  <si>
    <t>dozor projektanta</t>
  </si>
  <si>
    <t>Dozor geotechnika</t>
  </si>
  <si>
    <t>02991</t>
  </si>
  <si>
    <t>OSTATNÍ POŽADAVKY - INFORMAČNÍ TABULE</t>
  </si>
  <si>
    <t>03100</t>
  </si>
  <si>
    <t>ZAŘÍZENÍ STAVENIŠTĚ - ZŘÍZENÍ, PROVOZ, DEMONTÁŽ</t>
  </si>
  <si>
    <t>03310</t>
  </si>
  <si>
    <t>SLUŽBY ZAJIŠŤUJÍCÍ STAVENIŠTNÍ DOPRAVU</t>
  </si>
  <si>
    <t>Položka obsahuje veškeré náklady na dočasné úpravy a regulaci dopravy (i pěší) na staveništi a nezbytné značení a opatření vyplývající z požadavků BOZP na staveništi vč. provizorních lávek, nájezdů.
Trasy pro pěší v souladu s vyhl. č. 398/2009 Sb., o obecných technických požadavcích zabezpečujících bezbariérové užívání staveb. 
Po dobu realizace stavby zajištěn přístup k objektům pro požární techniku, policii, záchranné služby. 
Položka bude upřesněna dle skutečného stavu a musí být odsouhlasena investorem!</t>
  </si>
  <si>
    <t>103310 = 1,000 [A]</t>
  </si>
  <si>
    <t>03310R</t>
  </si>
  <si>
    <t>Zajištění staveništní dopravy po vodoteči, včetně kotviště</t>
  </si>
  <si>
    <t>Položka obsahuje nákup, popřípadě nájem plavidla, zajištění posádky, zajištění provizorního přístaviště včetně odstranění a kultivace břehů vodoteče._x000d_
Položka zahrnuje souhlas a povolení plavby apod.</t>
  </si>
  <si>
    <t>9</t>
  </si>
  <si>
    <t>Ostatní konstrukce a práce</t>
  </si>
  <si>
    <t>93313</t>
  </si>
  <si>
    <t>ZATĚŽOVACÍ ZKOUŠKA MOSTU STATICKÁ 1. POLE DO 800M2</t>
  </si>
  <si>
    <t>93323</t>
  </si>
  <si>
    <t>ZATĚŽ ZKOUŠKA MOSTU DYNAMIC 1.POLE DO 800M2</t>
  </si>
  <si>
    <t>014101</t>
  </si>
  <si>
    <t>1</t>
  </si>
  <si>
    <t>POPLATKY ZA SKLÁDKU</t>
  </si>
  <si>
    <t>M3</t>
  </si>
  <si>
    <t>zemina, ŠD, ŠP</t>
  </si>
  <si>
    <t>121zemina z výkopu = 121,000 [A]</t>
  </si>
  <si>
    <t>2</t>
  </si>
  <si>
    <t>ornice</t>
  </si>
  <si>
    <t xml:space="preserve">106,482   přebytek sejmuté ornice = 106,482 [A]</t>
  </si>
  <si>
    <t>014201</t>
  </si>
  <si>
    <t>POPLATKY ZA ZEMNÍK - ZEMINA</t>
  </si>
  <si>
    <t>2418zemina pro násyp = 2418,000 [A]_x000d_
 8,5zemina pro dosypávky krajnic = 8,500 [B]_x000d_
 Celkem: A+B = 2426,500 [C]</t>
  </si>
  <si>
    <t>materiál pro aktivní zónu - obj. hmotnost&gt;1600 kg/m3, CBR&gt;15 %</t>
  </si>
  <si>
    <t>695.000000 = 695,000 [A]</t>
  </si>
  <si>
    <t>Zemní práce</t>
  </si>
  <si>
    <t>113763</t>
  </si>
  <si>
    <t>FRÉZOVÁNÍ DRÁŽKY PRŮŘEZU DO 300MM2 V ASFALTOVÉ VOZOVCE</t>
  </si>
  <si>
    <t>M</t>
  </si>
  <si>
    <t>proříznutí asfalt. vozovky š. 12 mm, hl. 25 mm pro napojení nové ACO na stávající stav</t>
  </si>
  <si>
    <t xml:space="preserve">(12,2+3+3+3+14,8+12,7)     součet délek odměř. ze situace = 48,700 [A]</t>
  </si>
  <si>
    <t>12110</t>
  </si>
  <si>
    <t>SEJMUTÍ ORNICE NEBO LESNÍ PŮDY</t>
  </si>
  <si>
    <t>tl. 150 mm, uložení na mezideponii</t>
  </si>
  <si>
    <t>(966+1474)*0,15odměřeno ze situace- součet ploch x tl. = 366,000 [A]</t>
  </si>
  <si>
    <t>12190</t>
  </si>
  <si>
    <t>PŘEVRSTVENÍ ORNICE</t>
  </si>
  <si>
    <t>na mezideponii 1x</t>
  </si>
  <si>
    <t>259,518ornice ke zpětnému ohumusování = 259,518 [A]</t>
  </si>
  <si>
    <t>12273-01</t>
  </si>
  <si>
    <t>ODKOPÁVKY A PROKOPÁVKY OBECNÉ TŘ. I, ODVOZ</t>
  </si>
  <si>
    <t>2023_OTSKP</t>
  </si>
  <si>
    <t>výkop tř. těžitelnosti I, vč. odvozu na skládku
ZHOTOVITEL V CENĚ ZOHLEDNÍ SKUTEČNÉ NÁKLADY NA DOPRAVU NA MÍSTO ULOŽENÍ</t>
  </si>
  <si>
    <t>121,0z planimetrie příčných řezů = 121,000 [A]</t>
  </si>
  <si>
    <t>12573</t>
  </si>
  <si>
    <t>VYKOPÁVKY ZE ZEMNÍKŮ A SKLÁDEK TŘ. I</t>
  </si>
  <si>
    <t>z mezideponie</t>
  </si>
  <si>
    <t>1730,12*0,15ornice pro zpětné ohumusování = 259,518 [A]</t>
  </si>
  <si>
    <t>12573-01</t>
  </si>
  <si>
    <t>VYKOPÁVKY ZE ZEMNÍKŮ A SKLÁDEK TŘ. I, ODVOZ</t>
  </si>
  <si>
    <t>natěžení a dovoz zeminy
ZHOTOVITEL V CENĚ ZOHLEDNÍ SKUTEČNÉ NÁKLADY NA DOPRAVU</t>
  </si>
  <si>
    <t>2418zemina pro násyp = 2418,000 [A]_x000d_
 695zemina pro AZ = 695,000 [B]_x000d_
 8,5zemina pro dosypávky krajnic = 8,500 [C]_x000d_
 Celkem: A+B+C = 3121,500 [D]</t>
  </si>
  <si>
    <t>171101</t>
  </si>
  <si>
    <t>ULOŽENÍ SYPANINY DO NÁSYPŮ SE ZHUTNĚNÍM DO 95% PS</t>
  </si>
  <si>
    <t>násyp z nakoupeného materiálu - materiál dle ČSN 73 6133, hutněno min. 95% PS po vrstvách max. 300 mm</t>
  </si>
  <si>
    <t>2418z planimetrie příčných řezů = 2418,000 [A]</t>
  </si>
  <si>
    <t>17120</t>
  </si>
  <si>
    <t>ULOŽENÍ SYPANINY DO NÁSYPŮ A NA SKLÁDKY BEZ ZHUTNĚNÍ</t>
  </si>
  <si>
    <t>na skládku</t>
  </si>
  <si>
    <t>121,0zemina z výkopu = 121,000 [A]_x000d_
 366,0-259,518přebytek ornice = 106,482 [B]_x000d_
 Celkem: A+B = 227,482 [C]</t>
  </si>
  <si>
    <t>na mezideponii</t>
  </si>
  <si>
    <t>259,518ornice pro zpětné ohumusování = 259,518 [A]</t>
  </si>
  <si>
    <t>171303</t>
  </si>
  <si>
    <t>ULOŽENÍ SYPANINY DO NÁSYPŮ V AKTIV ZÓNĚ SE ZHUT DO 100% PS</t>
  </si>
  <si>
    <t>aktivní zóna tl. 500 mm se zhutněním 100% PS - nakoupený materiál - obj. hmotnost&gt;1600 kg/m3, CBR&gt;15 %</t>
  </si>
  <si>
    <t>695z planimetrie příčných řezů = 695,000 [A]</t>
  </si>
  <si>
    <t>173103</t>
  </si>
  <si>
    <t>ZEMNÍ KRAJNICE A DOSYPÁVKY SE ZHUT DO 100% PS</t>
  </si>
  <si>
    <t>dosypávka krajnice nakoupenou zeminou alespoň podmínečně vhodnou dle DLE ČSN 73 6133, zhutněno100 % PS</t>
  </si>
  <si>
    <t>0,0232*(76,6+60,82)+0,0149*(83,7+60,65)+0,0149*85,26+0,0232*78,73plocha dosypávky v řezu x délka ze situace = 8,436 [A]</t>
  </si>
  <si>
    <t>18222</t>
  </si>
  <si>
    <t>ROZPROSTŘENÍ ORNICE VE SVAHU V TL DO 0,15M</t>
  </si>
  <si>
    <t>M2</t>
  </si>
  <si>
    <t xml:space="preserve">(284,5+363,65+318,6+315,5+262,5)*1,12    součet ploch ze situace x koeficient sklonu (1,12) = 1730,120 [A]</t>
  </si>
  <si>
    <t>18242</t>
  </si>
  <si>
    <t>ZALOŽENÍ TRÁVNÍKU HYDROOSEVEM NA ORNICI</t>
  </si>
  <si>
    <t>18247</t>
  </si>
  <si>
    <t>OŠETŘOVÁNÍ TRÁVNÍKU</t>
  </si>
  <si>
    <t xml:space="preserve">Kosení, shrabání a odstranění shrabků,  je počítáno s ošetřením trávníku 2 x
Součástí položky je chemické odplevelení.</t>
  </si>
  <si>
    <t>2*1730,12plocha x 2 ošetření = 3460,240 [A]</t>
  </si>
  <si>
    <t>5</t>
  </si>
  <si>
    <t>Komunikace</t>
  </si>
  <si>
    <t>56330</t>
  </si>
  <si>
    <t>VOZOVKOVÉ VRSTVY ZE ŠTĚRKODRTI</t>
  </si>
  <si>
    <t>ŠDA 0/32 GE min. tl. 150 mm</t>
  </si>
  <si>
    <t>172z planimetrie příčných řezů = 172,000 [A]</t>
  </si>
  <si>
    <t>56333</t>
  </si>
  <si>
    <t>VOZOVKOVÉ VRSTVY ZE ŠTĚRKODRTI TL. DO 150MM</t>
  </si>
  <si>
    <t>ŠDA 0/32 Ge, tl. 150 mm</t>
  </si>
  <si>
    <t>679*1,1plocha ACO x koeficient přesahu vrstvy = 746,900 [A]</t>
  </si>
  <si>
    <t>56933</t>
  </si>
  <si>
    <t>ZPEVNĚNÍ KRAJNIC ZE ŠTĚRKODRTI TL. DO 150MM</t>
  </si>
  <si>
    <t>ŠDb fr. 0/32 tl. 150 mm</t>
  </si>
  <si>
    <t>(76,6+83,7+60,82+60,65+85,3+78,7)*0,5součet délek dle situace x š. krajnice = 222,885 [A]</t>
  </si>
  <si>
    <t>572123</t>
  </si>
  <si>
    <t>INFILTRAČNÍ POSTŘIK Z EMULZE DO 1,0KG/M2</t>
  </si>
  <si>
    <t>infiltrační postřik PI-C (C 60 BP 5), 0,80 kg/m2</t>
  </si>
  <si>
    <t>746,9plocha shodná s plochou ŠDA tl. 150 mm = 746,900 [A]</t>
  </si>
  <si>
    <t>572213</t>
  </si>
  <si>
    <t>SPOJOVACÍ POSTŘIK Z EMULZE DO 0,5KG/M2</t>
  </si>
  <si>
    <t>spoj. postřik středněštěpný PS-C (C 60 BP 5), 0,30 kg/m2</t>
  </si>
  <si>
    <t>699,37plocha shodná s plochou ACP 16+ = 699,370 [A]</t>
  </si>
  <si>
    <t>574A33</t>
  </si>
  <si>
    <t>ASFALTOVÝ BETON PRO OBRUSNÉ VRSTVY ACO 11 TL. 40MM</t>
  </si>
  <si>
    <t>ACO 11 50/70</t>
  </si>
  <si>
    <t>242,5+436,5plochy odměřeny ze situace = 679,000 [A]</t>
  </si>
  <si>
    <t>574E66</t>
  </si>
  <si>
    <t>ASFALTOVÝ BETON PRO PODKLADNÍ VRSTVY ACP 16+, 16S TL. 70MM</t>
  </si>
  <si>
    <t xml:space="preserve">ACP 16+  50/70</t>
  </si>
  <si>
    <t>679*1,03plocha ACO x koeficient přesahu vrstvy = 699,370 [A]</t>
  </si>
  <si>
    <t>57621</t>
  </si>
  <si>
    <t>POSYP KAMENIVEM DRCENÝM 5KG/M2</t>
  </si>
  <si>
    <t>ŠD fr. 2/4 v množství 3,0 kg/m2</t>
  </si>
  <si>
    <t>746,9plocha shodná s plochou PI-C = 746,900 [A]</t>
  </si>
  <si>
    <t>931323</t>
  </si>
  <si>
    <t>TĚSNĚNÍ DILATAČ SPAR ASF ZÁLIVKOU MODIFIK PRŮŘ DO 300MM2</t>
  </si>
  <si>
    <t>asfaltová modifik. zálivka za horka typu N2 pro komůrku š. 12 mm, hloubky 25 mm</t>
  </si>
  <si>
    <t>673,35zemina z výkopu = 673,350 [A]</t>
  </si>
  <si>
    <t xml:space="preserve">97,907   přebytek sejmuté ornice = 97,907 [A]</t>
  </si>
  <si>
    <t>3</t>
  </si>
  <si>
    <t>prostý beton</t>
  </si>
  <si>
    <t>0,45betonové patky pro kotvení oplocení z dřevěných hranolů - objem bude upřesněn dle skutečného stavu = 0,450 [A]</t>
  </si>
  <si>
    <t>4</t>
  </si>
  <si>
    <t>železobeton</t>
  </si>
  <si>
    <t>2,25vybouraný ŽB základ ocelového stožáru - objem bude upřesněn dle skutečného stavu = 2,250 [A]</t>
  </si>
  <si>
    <t>123,5zemina pro násyp = 123,500 [A]_x000d_
 7,924zemina pro dosypávky krajnic = 7,924 [B]_x000d_
 Celkem: A+B = 131,424 [C]</t>
  </si>
  <si>
    <t>647.900000 = 647,900 [A]</t>
  </si>
  <si>
    <t xml:space="preserve">2,842+7,5+7,94+3    součet délek odměř. ze situace = 21,282 [A]</t>
  </si>
  <si>
    <t xml:space="preserve">(32,5+1857,2)*0,15   odměřeno ze situace - součet ploch x tl. = 283,455 [A]</t>
  </si>
  <si>
    <t>185,548ornice pro zpětné ohumusování = 185,548 [A]</t>
  </si>
  <si>
    <t>675,5z planimetrie příčných řezů = 675,500 [A]</t>
  </si>
  <si>
    <t>1236,984*0,15ornice pro zpětné ohumusování = 185,548 [A]</t>
  </si>
  <si>
    <t>123,5zemina pro násyp = 123,500 [A]_x000d_
 647,9zemina pro AZ = 647,900 [B]_x000d_
 7,924zemina pro dosypávky krajnic = 7,924 [C]_x000d_
 Celkem: A+B+C = 779,324 [D]</t>
  </si>
  <si>
    <t>13173</t>
  </si>
  <si>
    <t>HLOUBENÍ JAM ZAPAŽ I NEPAŽ TŘ. I</t>
  </si>
  <si>
    <t>zemina bude ponechána v blízkosti výkopu a použita zpět do zásypu jámy
Objemy budou upřesněny dle skutečného stavu</t>
  </si>
  <si>
    <t>"odhad - š. x dl. x hl. (x ks), odečteny vložené konstrukce"_x000d_
 2,5*2,5*1,1-2,25jáma pro vybourání ŽB základu pod odstraněným ocel. sloupem = 4,625 [A]_x000d_
 0,8*0,8*0,9*9-0,45jamky pro vybourání zákl. patek dřevěného oplocení = 4,734 [B]_x000d_
 0,25*0,25*0,8*9jamky pro zákl. patky nového dřevěného oplocení = 0,450 [C]_x000d_
 Celkem: A+B+C = 9,809 [D]</t>
  </si>
  <si>
    <t>násyp z nakoupeného materiálu - nakoupený materiál dle ČSN 73 6133, hutněno min. 95% PS po vrstvách max. 300 mm</t>
  </si>
  <si>
    <t>123,5z planimetrie příčných řezů = 123,500 [A]</t>
  </si>
  <si>
    <t xml:space="preserve">675,5-(12,059-9,809)zemina z výkopu, odečten nedostatek pro zpětný zásyp jam = 673,250 [A]_x000d_
 283,455-185,548    přebytek ornice = 97,907 [B]_x000d_
 Celkem: A+B = 771,157 [C]</t>
  </si>
  <si>
    <t>647,9z planimetrie příčných řezů = 647,900 [A]</t>
  </si>
  <si>
    <t>dosypávka krajnice zeminou alespoň podmínečně vhodnou dle DLE ČSN 73 6133, zhutněno100 % PS</t>
  </si>
  <si>
    <t>(0,0124)*(19,3+316,3+295,91+7,5)plocha dosypávky v řezu x délka ze situace = 7,924 [A]</t>
  </si>
  <si>
    <t>17411</t>
  </si>
  <si>
    <t>ZÁSYP JAM A RÝH ZEMINOU SE ZHUTNĚNÍM</t>
  </si>
  <si>
    <t>zpětný zásyp jam zeminou z výkopu
Objemy budou upřesněny dle skutečného stavu</t>
  </si>
  <si>
    <t>"odhad - š. x dl. x hl. (x ks)"_x000d_
 2,5*2,5*1,1jáma po vybourání ŽB základu pod odstraněným ocel. sloupem = 6,875 [A]_x000d_
 0,8*0,8*0,9*9jamky po vybourání zákl. patek dřevěného oplocení = 5,184 [B]_x000d_
 Celkem: A+B = 12,059 [C]</t>
  </si>
  <si>
    <t>(630,07+466,3+8,08)*1,12plocha ze situace x koeficient sklonu (1,12) = 1236,984 [A]</t>
  </si>
  <si>
    <t>2*1236,984plocha x 2 ošetření = 2473,968 [A]</t>
  </si>
  <si>
    <t>Vodorovné konstrukce</t>
  </si>
  <si>
    <t>461314</t>
  </si>
  <si>
    <t>PATKY Z PROSTÉHO BETONU C25/30</t>
  </si>
  <si>
    <t>bet. patky pro přesunutí dřevěného oplocení
Položka bude upřesněna dle skutečného stavu</t>
  </si>
  <si>
    <t>0,25*0,25*0,8*9š. x dl. x hl. x ks = 0,450 [A]</t>
  </si>
  <si>
    <t>(32,4*((0,15+0,185)/2))+210,5z planimetrie příčných řezů = 215,927 [A]</t>
  </si>
  <si>
    <t>(32,4+536+421,14)*1,1plocha ACO x koeficient přesahu vrstvy = 1088,494 [A]</t>
  </si>
  <si>
    <t>(316,3+295,91+7,5)*0,5součet délek dle situace x š. krajnice = 309,855 [A]</t>
  </si>
  <si>
    <t>1088,494plocha shodná s plochou ŠDA tl. 150 mm = 1088,494 [A]</t>
  </si>
  <si>
    <t>1019,226plocha shodná s plochou ACP 16+ = 1019,226 [A]</t>
  </si>
  <si>
    <t>32,4+536+421,14plochy odměřeny ze situace = 989,540 [A]</t>
  </si>
  <si>
    <t>989,540*1,03plocha ACO x koeficient přesahu vrstvy = 1019,226 [A]</t>
  </si>
  <si>
    <t>1088,494plocha shodná s plochou PI-C = 1088,494 [A]</t>
  </si>
  <si>
    <t>7</t>
  </si>
  <si>
    <t>Přidružená stavební výroba</t>
  </si>
  <si>
    <t>742Z11</t>
  </si>
  <si>
    <t>DEMONTÁŽ SLOUPU/STOŽÁRU NN VČETNĚ VEŠKERÉ VÝSTROJE</t>
  </si>
  <si>
    <t xml:space="preserve">demontáž  (odříznutí - dle konkrétní situace na místě) stávajícího stožáru (materiál Fe)
S kovovým odpadem bude naloženo podle instrukcí investora, případně správce sítě, nebo bude odvezen do šrotu</t>
  </si>
  <si>
    <t>762911R</t>
  </si>
  <si>
    <t>DŘEVĚNÉ OPLOCENÍ Z DŘEVĚNÝCH HRANOLŮ</t>
  </si>
  <si>
    <t>montáž oplocení ze stávajících dřevěných hranolů vč. spojovacího materiálu a ukotvení do nových bet. patek, vč. vnitrostaveništní dopravy
Konstrukce bude smontována podle původního tvaru
Položka bude upřesněna dle skutečného stavu</t>
  </si>
  <si>
    <t xml:space="preserve">(0,2*0,4*5,0)*2*8    v. x š. x dl. x  řady x cca 8 polí = 6,400 [A]</t>
  </si>
  <si>
    <t>8</t>
  </si>
  <si>
    <t>Potrubí</t>
  </si>
  <si>
    <t>89921</t>
  </si>
  <si>
    <t>VÝŠKOVÁ ÚPRAVA POKLOPŮ</t>
  </si>
  <si>
    <t>rektifikace poklopů IS</t>
  </si>
  <si>
    <t>21,282délka dle položky frézování drážky = 21,282 [A]</t>
  </si>
  <si>
    <t>96615-01</t>
  </si>
  <si>
    <t>BOURÁNÍ KONSTRUKCÍ Z PROST BETONU S ODVOZEM</t>
  </si>
  <si>
    <t>vybourání bet. základových patek stávajícího dřevěného oplocení z dřevěných hranolů vč. odvozu a uložení na skládku
ZHOTOVITEL V CENĚ ZOHLEDNÍ SKUTEČNÉ NÁKLADY NA DOPRAVU NA MÍSTO ULOŽENÍ</t>
  </si>
  <si>
    <t>0,25*0,25*0,8*9 odhad -š. x dl. x v. x ks - bude upřesneno dle skutečného stavu = 0,450 [A]</t>
  </si>
  <si>
    <t>96616-01</t>
  </si>
  <si>
    <t>BOURÁNÍ KONSTRUKCÍ ZE ŽELEZOBETONU S ODVOZEM</t>
  </si>
  <si>
    <t>vybourání bet. základu pod demontovaným ocelovým stožárem, vč. odvozu a uložení na skládku
ZHOTOVITEL V CENĚ ZOHLEDNÍ SKUTEČNÉ NÁKLADY NA DOPRAVU NA MÍSTO ULOŽENÍ</t>
  </si>
  <si>
    <t>1,5*1,5*1,0odhad - š. x dl. x v. - bude upřesneno dle skutečného stavu = 2,250 [A]</t>
  </si>
  <si>
    <t>96617</t>
  </si>
  <si>
    <t>BOURÁNÍ KONSTRUKCÍ ZE DŘEVA</t>
  </si>
  <si>
    <t>šetrná demontáž stávajícího dřevěného oplocení z dřevěných hranolů (odhad 200/400/5000 mm) vyskládaných a provázaných ve dvou řadách a v cca 8 polích, celková délka oplocení je 25 m
Dřevěné hranoly budou odvezeny na místo zařízení staveniště zhotovitele
Položka bude upřesněna dle skutečného stavu</t>
  </si>
  <si>
    <t>014102R</t>
  </si>
  <si>
    <t>T</t>
  </si>
  <si>
    <t>kamenivo, zemina, kamenná suť</t>
  </si>
  <si>
    <t>1027,836 = 1027,836 [A]</t>
  </si>
  <si>
    <t>015111</t>
  </si>
  <si>
    <t xml:space="preserve">POPLATKY ZA LIKVIDACI ODPADŮ NEKONTAMINOVANÝCH - 17 05 04  VYTĚŽENÉ ZEMINY A HORNINY -  I. TŘÍDA TĚŽITELNOSTI</t>
  </si>
  <si>
    <t>zemina (hornina) z vrtů 72,392+389,105 = 461,497 [A]</t>
  </si>
  <si>
    <t>11513</t>
  </si>
  <si>
    <t>ČERPÁNÍ VODY DO 2000 L/MIN</t>
  </si>
  <si>
    <t>HOD</t>
  </si>
  <si>
    <t>(3*7*16)*2 = 672,000 [A]</t>
  </si>
  <si>
    <t>121104</t>
  </si>
  <si>
    <t>SEJMUTÍ ORNICE NEBO LESNÍ PŮDY S ODVOZEM DO 5KM</t>
  </si>
  <si>
    <t>tl. sejmuté vrstvy 20 cm</t>
  </si>
  <si>
    <t>pravá strana (plocha odečtena z CADu) 1390,0*0,200 = 278,000 [A]</t>
  </si>
  <si>
    <t>naložení zeminy na meziskládce a odvoz na skládku</t>
  </si>
  <si>
    <t>odvoz na skládku 2352,078-9,067-1315,175 = 1027,836 [A]</t>
  </si>
  <si>
    <t>125734</t>
  </si>
  <si>
    <t>VYKOPÁVKY ZE ZEMNÍKŮ A SKLÁDEK TŘ. I, ODVOZ DO 5KM</t>
  </si>
  <si>
    <t>naložení výkopku na meziskládce a dovoz zpět na stavbu</t>
  </si>
  <si>
    <t>pro zásyp pod těsnící fólií 9,067 = 9,067 [A]_x000d_
pro zpětný zásyp (základy) 1980,066-844,918 = 1135,148 [B]_x000d_
Celkové množství = 1144,215</t>
  </si>
  <si>
    <t>131734</t>
  </si>
  <si>
    <t>HLOUBENÍ JAM ZAPAŽ I NEPAŽ TŘ. I, ODVOZ DO 5KM</t>
  </si>
  <si>
    <t>včetně:_x000d_
 - odvozu na meziskládku do 5 km_x000d_
 - čerpání vody (čerpací jímky, potrubí a pohotovostní čerpací soustavy)</t>
  </si>
  <si>
    <t>levá strana 433,709+80,016+63,345+79,97+207,187 = 864,227 [D]_x000d_
pravá strana 675,202+101,099+49,336+251,856 = 1077,493 [E]_x000d_
Mezisoučet = 1941,720 [F]</t>
  </si>
  <si>
    <t xml:space="preserve">zemina z vrtů (viz pol. 264130)              OK 532,440*3,142*0,40*0,40 = 267,668 [A]_x000d_
zemina z vrtů (viz pol. 264230)              OK 385,56*3,142*0,40*0,40 = 193,829 [B]_x000d_
zemina z výkopů (viz pol. 131734)         OK 1941,720 = 1941,720 [C]_x000d_
zemina na skládku (pol. 12573) 1027,836 = 1027,836 [D]_x000d_
zemina z vrtů (viz pol. 26173)                 OK 1135,584*3,142*0,075*0,075 = 20,070 [E]_x000d_
Celkové množství = 3451,123</t>
  </si>
  <si>
    <t>zásyp za opěrou pod těsnící fólií</t>
  </si>
  <si>
    <t>zásyp za opěrami (pod těs. fólií) (4,0*1,7*2/3)*2 = 9,067 [A]_x000d_
zásyp základů 1980,066-844,918 = 1135,148 [B]_x000d_
Celkové množství = 1144,215</t>
  </si>
  <si>
    <t>Základy</t>
  </si>
  <si>
    <t>21331</t>
  </si>
  <si>
    <t>DRENÁŽNÍ VRSTVY Z BETONU MEZEROVITÉHO (DRENÁŽNÍHO)</t>
  </si>
  <si>
    <t>drenážní beton za opěrou - obetonování drenážní trubky (viz pol. 875332)_x000d_
včetně vytvoření fabionu z cementové malty M10</t>
  </si>
  <si>
    <t>OP1 0,30*0,30*4,0 = 0,360 [A]_x000d_
OP8 0,30*0,30*4,0 = 0,360 [B]_x000d_
Celkové množství = 0,720</t>
  </si>
  <si>
    <t>224325</t>
  </si>
  <si>
    <t>PILOTY ZE ŽELEZOBETONU C30/37</t>
  </si>
  <si>
    <t>levý břeh 10,0*(16+4+2+2+12)*3,142*0,400*0,400 = 180,979 [A]_x000d_
pravý břeh 15,5*(16+4+2+2+12)*3,142*0,400*0,400 = 280,518 [B]_x000d_
Celkové množství = 461,497</t>
  </si>
  <si>
    <t>224365</t>
  </si>
  <si>
    <t>VÝZTUŽ PILOT Z OCELI 10505, B500B</t>
  </si>
  <si>
    <t>stupeň vyztužení: 120,0 [kg/m3]</t>
  </si>
  <si>
    <t>461,497*0,100 = 46,150 [A]</t>
  </si>
  <si>
    <t>23117A</t>
  </si>
  <si>
    <t>ŠTĚTOVÉ STĚNY BERANĚNÉ Z KOVOVÝCH DÍLCŮ TRVALÉ (PLOCHA)</t>
  </si>
  <si>
    <t>Pažení ze štětovnic zaříznuté pod terénem</t>
  </si>
  <si>
    <t>2*(2*(6,60+12,60)*7,5) = 576,000 [A]</t>
  </si>
  <si>
    <t>26173</t>
  </si>
  <si>
    <t>VRTY PRO KOTV, INJEKT, MIKROPIL NA POVR TŘ I A II D DO 150MM</t>
  </si>
  <si>
    <t>vrty pro kotvy</t>
  </si>
  <si>
    <t>levý břeh 6*3*25,044 = 450,792 [A]_x000d_
pravý břeh 6*3*38,044 = 684,792 [B]_x000d_
Celkové množství = 1135,584</t>
  </si>
  <si>
    <t>264130</t>
  </si>
  <si>
    <t>VRTY PRO PILOTY TŘ. I D DO 800MM</t>
  </si>
  <si>
    <t>vrty v zemině</t>
  </si>
  <si>
    <t>levý břeh 6,44*36 = 231,840 [A]_x000d_
pravý břeh 8,35*36 = 300,600 [B]_x000d_
Celkové množství = 532,440</t>
  </si>
  <si>
    <t>264230</t>
  </si>
  <si>
    <t>VRTY PRO PILOTY TŘ. II D DO 800MM</t>
  </si>
  <si>
    <t>vrty v hornině</t>
  </si>
  <si>
    <t>levý břeh 3,560*36 = 128,160 [A]_x000d_
pravý břeh 7,150*36 = 257,400 [B]_x000d_
Celkové množství = 385,560</t>
  </si>
  <si>
    <t>272325</t>
  </si>
  <si>
    <t>ZÁKLADY ZE ŽELEZOBETONU DO C30/37</t>
  </si>
  <si>
    <t>beton C30/37</t>
  </si>
  <si>
    <t>levý břeh 12,0*16,0*1,5+17,0*1,0+2,0*3,0*1,0+2,0*3,0*1,0+11,0*5,0*1,5 = 399,500 [A]_x000d_
pravý břeh 5,0*11,0*1,50+2,0*3,0*1,0+2,0*3,0*1,0+17,0*1,0+12,0*16,0*1,5 = 399,500 [B]_x000d_
kotevní bloky - levý břeh 7,653*1,5*2 = 22,959 [C]_x000d_
kotevní bloky - pravý břeh 7,653*1,5*2 = 22,959 [D]_x000d_
Celkové množství = 844,918</t>
  </si>
  <si>
    <t>272365</t>
  </si>
  <si>
    <t>VÝZTUŽ ZÁKLADŮ Z OCELI 10505, B500B</t>
  </si>
  <si>
    <t>stupeň vyztužení: 160,0 [kg/m3]</t>
  </si>
  <si>
    <t>0,160*844,918 = 135,187 [A]</t>
  </si>
  <si>
    <t>285378</t>
  </si>
  <si>
    <t>KOTVENÍ NA POVRCHU Z PŘEDPÍNACÍ VÝZTUŽE DL. DO 10M</t>
  </si>
  <si>
    <t>Včetně monitoringu a s možností dopnutí</t>
  </si>
  <si>
    <t>2*3*6 = 36,000 [A]</t>
  </si>
  <si>
    <t>285379</t>
  </si>
  <si>
    <t>PŘÍPLATEK ZA DALŠÍ 1M KOTVENÍ NA POVRCHU Z PŘEDPÍNACÍ VÝZTUŽE</t>
  </si>
  <si>
    <t>2*3*6*(26,75-10) = 603,000 [A]</t>
  </si>
  <si>
    <t>28999</t>
  </si>
  <si>
    <t>OPLÁŠTĚNÍ (ZPEVNĚNÍ) Z FÓLIE</t>
  </si>
  <si>
    <t>umístění za opěrou - odvod vody do drenáže</t>
  </si>
  <si>
    <t>2*4,0*5,0*1,2 = 48,000 [A]</t>
  </si>
  <si>
    <t>Svislé konstrukce</t>
  </si>
  <si>
    <t>333325</t>
  </si>
  <si>
    <t>MOSTNÍ OPĚRY A KŘÍDLA ZE ŽELEZOVÉHO BETONU DO C30/37</t>
  </si>
  <si>
    <t xml:space="preserve">u opěr včetně trubky HDPE, PE nebo PVC vložené do bednění - prostup pro odvodnění drenáže (viz VL 4  204.01)</t>
  </si>
  <si>
    <t>opěra - levý břeh 5,0*1,25*4,80 = 30,000 [A]_x000d_
opěra - pravý břeh 5,0*1,25*4,80 = 30,000 [B]_x000d_
křídla - levý břeh 22,931*2*0,5 = 22,931 [C]_x000d_
křídla - pravý břeh 19,327*2*0,5 = 19,327 [D]_x000d_
Celkové množství = 102,258</t>
  </si>
  <si>
    <t>333365</t>
  </si>
  <si>
    <t>VÝZTUŽ MOSTNÍCH OPĚR A KŘÍDEL Z OCELI 10505, B500B</t>
  </si>
  <si>
    <t>102,258*0,200 = 20,452 [A]</t>
  </si>
  <si>
    <t>334325</t>
  </si>
  <si>
    <t>MOSTNÍ PILÍŘE A STATIVA ZE ŽELEZOVÉHO BETONU DO C30/37 (B37)</t>
  </si>
  <si>
    <t>4,871*2*0,5*0,5+5,5*2*0,5*0,5 = 5,186 [B]</t>
  </si>
  <si>
    <t>334365</t>
  </si>
  <si>
    <t>VÝZTUŽ MOSTNÍCH PILÍŘŮ A STATIV Z OCELI 10505, B500B</t>
  </si>
  <si>
    <t>5,186*0,200 = 1,037 [A]</t>
  </si>
  <si>
    <t>335327</t>
  </si>
  <si>
    <t>PYLONY ZAVĚŠENÝCH MOSTŮ ZE ŽELEZOBETONU C50/60</t>
  </si>
  <si>
    <t>doměřeno z CADu 205,432 = 205,432 [A]</t>
  </si>
  <si>
    <t>335365</t>
  </si>
  <si>
    <t>VÝZTUŽ PYLONŮ ZAVĚŠENÝCH MOSTŮ ZE ŽELEZOBETONU Z OCELI 10 505 (B500B)</t>
  </si>
  <si>
    <t xml:space="preserve">množství výztuže odhadem  220 kg/m3</t>
  </si>
  <si>
    <t>205,432*0,250 = 51,358 [A]</t>
  </si>
  <si>
    <t>42112R1</t>
  </si>
  <si>
    <t>MOSTNÍ NOSNÉ DESKOVÉ KONSTR Z DÍLCŮ ŽELBET</t>
  </si>
  <si>
    <t>materiálové a technologické řešení vizpopis TZ SO 201</t>
  </si>
  <si>
    <t>870,0 = 870,000 [A]</t>
  </si>
  <si>
    <t>421373</t>
  </si>
  <si>
    <t>VÝZTUŽ MOST NOSNÉ DESK KONSTR PŘEDP Z LAN PRO VNITŘ PŘEDPJ</t>
  </si>
  <si>
    <t>dodatečné předpětí žb desek lávky</t>
  </si>
  <si>
    <t>ODHAD 7,008 = 7,008 [A]</t>
  </si>
  <si>
    <t>421411R</t>
  </si>
  <si>
    <t>ZÁVĚSY DESKOVÝCH MOSTŮ Z PŘEDPÍNACÍCH LAN DO 12 KS</t>
  </si>
  <si>
    <t>viz specifikace v TZ a v příloze PD "Hlavní nosné lano, závěsy, ..... "</t>
  </si>
  <si>
    <t>odměřeno z CADu 2*2*89,160 = 356,640 [A]</t>
  </si>
  <si>
    <t>421417R</t>
  </si>
  <si>
    <t>ZÁVĚSY DESKOVÝCH MOSTŮ Z PŘEDPÍNACÍCH LAN 56 KS A VÍCE</t>
  </si>
  <si>
    <t>odměřeno z CADu 2*211,65 = 423,300 [A]</t>
  </si>
  <si>
    <t>42838</t>
  </si>
  <si>
    <t>KLOUB ZE ŽELEZOBETONU VČET VÝZTUŽE</t>
  </si>
  <si>
    <t>2*5+0,5*2*2 = 12,000 [A]</t>
  </si>
  <si>
    <t>42852</t>
  </si>
  <si>
    <t>MOSTNÍ LOŽISKA HRNCOVÁ PRO ZATÍŽ DO 2,5MN</t>
  </si>
  <si>
    <t>42880</t>
  </si>
  <si>
    <t>MOSTNÍ LOŽISKA VODÍCÍ</t>
  </si>
  <si>
    <t>2+2 = 4,000 [A]</t>
  </si>
  <si>
    <t>451312</t>
  </si>
  <si>
    <t>PODKLADNÍ A VÝPLŇOVÉ VRSTVY Z PROSTÉHO BETONU C12/15</t>
  </si>
  <si>
    <t>podklad pod drenáž za opěrou, tl. 300 mm</t>
  </si>
  <si>
    <t>4*1,7*0,3*2 = 4,080 [A]</t>
  </si>
  <si>
    <t>451313</t>
  </si>
  <si>
    <t>PODKLADNÍ A VÝPLŇOVÉ VRSTVY Z PROSTÉHO BETONU C16/20</t>
  </si>
  <si>
    <t>podkladní beton tl. 150 mm</t>
  </si>
  <si>
    <t>pod kotevními bloky ((0,300+12,000+0,300)*(0,300+16,00+0,300))*0,150*2 = 62,748 [A]_x000d_
pod základy opěr (plocha odečtena v CADu) (24,260+24,260)*0,150 = 7,278 [B]_x000d_
pod základy betonových pilířů ((0,300+2,0+0,300)*(0,300+3,0+0,300))*0,150*2*2 = 5,616 [C]_x000d_
pod základy pylonů ((0,300+5,00+0,300)*(0,300+11,00+0,300))*0,150*2 = 19,488 [D]_x000d_
 _x000d_
Celkové množství = 95,130</t>
  </si>
  <si>
    <t>45157</t>
  </si>
  <si>
    <t>PODKLADNÍ A VÝPLŇOVÉ VRSTVY Z KAMENIVA TĚŽENÉHO</t>
  </si>
  <si>
    <t>ochranná vrstva těsnící fólie_x000d_
tl. 2*0,150 mm</t>
  </si>
  <si>
    <t>2*4,0*5,0*2*0,150 = 12,000 [A]</t>
  </si>
  <si>
    <t>575F55</t>
  </si>
  <si>
    <t>LITÝ ASFALT MA IV (OCHRANA MOSTNÍ IZOLACE) 16 TL. 40MM MODIFIK</t>
  </si>
  <si>
    <t>odměřeno v CADu 522,0 = 522,000 [A]</t>
  </si>
  <si>
    <t>711112</t>
  </si>
  <si>
    <t>IZOLACE BĚŽNÝCH KONSTRUKCÍ PROTI ZEMNÍ VLHKOSTI ASFALTOVÝMI PÁSY</t>
  </si>
  <si>
    <t>izolace opěry mezi křídly</t>
  </si>
  <si>
    <t>4,750*4,0*2 = 38,000 [A]</t>
  </si>
  <si>
    <t>711442</t>
  </si>
  <si>
    <t>IZOLACE MOSTOVEK CELOPLOŠNÁ ASFALTOVÝMI PÁSY S PEČETÍCÍ VRSTVOU</t>
  </si>
  <si>
    <t>87533</t>
  </si>
  <si>
    <t>POTRUBÍ DREN Z TRUB PLAST DN DO 150MM</t>
  </si>
  <si>
    <t>0,5+0,5 = 1,000 [A]</t>
  </si>
  <si>
    <t>875332</t>
  </si>
  <si>
    <t>POTRUBÍ DREN Z TRUB PLAST DN DO 150MM DĚROVANÝCH</t>
  </si>
  <si>
    <t>4,0+4,0 = 8,000 [A]</t>
  </si>
  <si>
    <t>87534</t>
  </si>
  <si>
    <t>POTRUBÍ DREN Z TRUB PLAST DN DO 200MM</t>
  </si>
  <si>
    <t xml:space="preserve">prostup opěrou pro drenáž_x000d_
plast trubka DN 180 s přírubou nebo HDPE deska příruby minim. 400x400x5 resp._x000d_
pr. 400x5 mm vodotěsně navařená na trubku_x000d_
kompletní provedení viz VL 4  204.01</t>
  </si>
  <si>
    <t>(1,250+0,170)*2 = 2,840 [A]</t>
  </si>
  <si>
    <t>9112B1</t>
  </si>
  <si>
    <t>ZÁBRADLÍ MOSTNÍ SE SVISLOU VÝPLNÍ - DODÁVKA A MONTÁŽ</t>
  </si>
  <si>
    <t>ocelové zábradlí výšky 1,3 m se svislou výplní</t>
  </si>
  <si>
    <t>172,125+175,875+7,0+7,0+6,70+6,70 = 375,400 [A]</t>
  </si>
  <si>
    <t>91345</t>
  </si>
  <si>
    <t>NIVELAČNÍ ZNAČKY KOVOVÉ</t>
  </si>
  <si>
    <t>pylon 2*(2+2) = 8,000 [A]_x000d_
NK 2*10 = 20,000 [B]_x000d_
Celkové množství = 28,000</t>
  </si>
  <si>
    <t>914111</t>
  </si>
  <si>
    <t>DOPRAVNÍ ZNAČKY ZÁKLADNÍ VELIKOSTI OCELOVÉ NEREFLEXNÍ - DOD A MONTÁŽ</t>
  </si>
  <si>
    <t>93153</t>
  </si>
  <si>
    <t>MOSTNÍ ZÁVĚRY POVRCHOVÉ POSUN DO 160MM</t>
  </si>
  <si>
    <t>pozice 4 5,0 = 5,000 [A]_x000d_
pozice 5 5,0 = 5,000 [B]_x000d_
Celkové množství = 10,000</t>
  </si>
  <si>
    <t>933331</t>
  </si>
  <si>
    <t>ZKOUŠKA INTEGRITY ULTRAZVUKEM V TRUBKÁCH PILOT SYSTÉMOVÝCH</t>
  </si>
  <si>
    <t>(2+4)+(2+4) = 12,000 [A]</t>
  </si>
  <si>
    <t>933333</t>
  </si>
  <si>
    <t>ZKOUŠKA INTEGRITY ULTRAZVUKEM ODRAZ METOD PIT PILOT SYSTÉMOVÝCH</t>
  </si>
  <si>
    <t>36+36 = 72,000 [A]</t>
  </si>
  <si>
    <t>93653</t>
  </si>
  <si>
    <t>MOSTNÍ ODVODŇOVACÍ SOUPRAVA</t>
  </si>
  <si>
    <t>odvodnění lávky mezi pylony 120/4 = 30,000 [A]_x000d_
odvodnění lávky ostatní 6+6 = 12,000 [B]_x000d_
Celkové množství = 42,000</t>
  </si>
  <si>
    <t>Objekt:</t>
  </si>
  <si>
    <t>SO 801</t>
  </si>
  <si>
    <t>Vegetační úpravy</t>
  </si>
  <si>
    <t>O1</t>
  </si>
  <si>
    <t>015340</t>
  </si>
  <si>
    <t xml:space="preserve">POPLATKY ZA LIKVIDACI ODPADŮ NEKONTAMINOVANÝCH - 02 01 03  PAŘEZY</t>
  </si>
  <si>
    <t>OTSKP_2023 ~ 2023</t>
  </si>
  <si>
    <t>objemová hmotnost dřeva 600 kg/m3</t>
  </si>
  <si>
    <t>odhad výměry _x000d_
pol. 112018 - 1kořen/1,5 m3 10*1,50*0,60 = 9,000 [B]_x000d_
pol. 112028 - 1kořen/2,0 m3 5*2,0*0,60 = 6,000 [C]_x000d_
pol. 112038 - 1kořen/2,5 m3 4*2,5*0,60 = 6,000 [D]_x000d_
pol. 112038 - 1kořen/1,0 m3 12*1,0*0,60 = 7,200 [E]_x000d_
Celkové množství = 28,200</t>
  </si>
  <si>
    <t>111208</t>
  </si>
  <si>
    <t>ODSTRANĚNÍ KŘOVIN S ODVOZEM DO 20KM</t>
  </si>
  <si>
    <t>křoviny štěpkovány - bez uvažování skládkovného</t>
  </si>
  <si>
    <t>soupis zeleně (zn. dle dendrologického průzkumu) _x000d_
k.ú. Kostomlaty nad Labem _x000d_
plocha A - Cornus sanquinea, Corylus avellana, Acer campestre, Sambucus
nigra, Salix caprea, Prunus avium - svída krvavá, líska obecná, javor babyka,
bez černý, vrba jíva,třešeň ptačí 267,0 = 267,000 [C]_x000d_
Celkové množství = 267,000</t>
  </si>
  <si>
    <t>1112080R</t>
  </si>
  <si>
    <t>ODSTRANĚNÍ STROMŮ A KŘOVIN V PLOŠE S ODVOZEM DO 20KM</t>
  </si>
  <si>
    <t>křoviny a stromy štěpkovány - bez uvažování skládkovného</t>
  </si>
  <si>
    <t>soupis zeleně (zn. dle dendrologického průzkumu) _x000d_
k.ú. Kostomlaty nad Labem _x000d_
Plocha B - Cornus sanquinea, Alnus glutinosa - svída krvavá, olše lepkavá 205,0 = 205,000 [C]_x000d_
Plocha C - Robinia pseudoacacia, Prunus cerasifera, Populus tremula - trnovník akát, slivoň
myrobalán, topol osika 1679,0 = 1679,000 [D]_x000d_
Plocha D - Robinia pseudoacacia, Prunus cerasifera, Populus nigra - Trnovník akát, slivoň
myrobalán, topol černý 745,0 = 745,000 [E]_x000d_
Celkové množství = 2629,000</t>
  </si>
  <si>
    <t>112018</t>
  </si>
  <si>
    <t>KÁCENÍ STROMŮ D KMENE DO 0,5M S ODSTRANĚNÍM PAŘEZŮ, ODVOZ DO 20KM</t>
  </si>
  <si>
    <t>větve štěpkovány (bez skládkovného), kořeny - odvoz a uložení na skládku
dřevo - předáno k dalšímu využití (bez skládkovného)</t>
  </si>
  <si>
    <t>Soupis stromů (p.č. převzato z dendrologického průzkumu) _x000d_
k.ú. Kostomlaty nad Labem _x000d_
p.č. 7 - Fraxinus excelsior - Jasan ztepilý D=45 1 = 1,000 [C]_x000d_
p.č. 20 - Fraxinus excelsior - Jasan ztepilý D=36 1 = 1,000 [E]_x000d_
p.č. 24 - Robinia pseudoacacia - trnovník akát D=35 1 = 1,000 [F]_x000d_
p.č. 24 - Robinia pseudoacacia - trnovník akát D=35 1 = 1,000 [G]_x000d_
p.č. 26 - Robinia pseudoacacia - trnovník akát D=47 1 = 1,000 [D]_x000d_
p.č. 28 - Prunus cerasifera - Slivoň myroblán akát D=38 1 = 1,000 [H]_x000d_
p.č. 30 - Robinia pseudoacacia - trnovník akát D=35 1 = 1,000 [I]_x000d_
p.č. 31 - Populus tremula - topol osika D=31 1 = 1,000 [J]_x000d_
p.č. 32 - Populus nigra - Topol Černý D=43 1 = 1,000 [K]_x000d_
p.č. 33 - Robinia pseudoacacia - trnovník akát D=35 1 = 1,000 [L]_x000d_
Celkové množství = 10,000</t>
  </si>
  <si>
    <t>112028</t>
  </si>
  <si>
    <t>KÁCENÍ STROMŮ D KMENE DO 0,9M S ODSTRANĚNÍM PAŘEZŮ, ODVOZ DO 20KM</t>
  </si>
  <si>
    <t>Soupis stromů (p.č. převzato z dendrologického průzkumu) _x000d_
k.ú. Kostomlaty nad Labem _x000d_
p.č. 3 - Populus nigra - Topol Černý D=90 1 = 1,000 [C]_x000d_
p.č. 15 - Populus nigra - Topol Černý D=65 1 = 1,000 [E]_x000d_
p.č. 16 - Populus nigra - Topol Černý D=85 1 = 1,000 [F]_x000d_
p.č. 19 - Populus nigra - Topol Černý D=90 1 = 1,000 [G]_x000d_
p.č. 21 - Populus nigra - Topol Černý D=70 1 = 1,000 [D]_x000d_
Celkové množství = 5,000</t>
  </si>
  <si>
    <t>112038</t>
  </si>
  <si>
    <t>KÁCENÍ STROMŮ D KMENE PŘES 0,9M S ODSTR PAŘEZŮ, ODVOZ DO 20KM</t>
  </si>
  <si>
    <t>Soupis stromů (p.č. převzato z dendrologického průzkumu) _x000d_
k.ú. Kostomlaty nad Labem _x000d_
p.č. 5 - Populus nigra - Topol černý D=120 1 = 1,000 [C]_x000d_
p.č. 14 - Populus nigra - Topol černý D=120 1 = 1,000 [E]_x000d_
p.č. 25 - Populus nigra - Topol černý D=120 1 = 1,000 [F]_x000d_
p.č. 29 - Populus nigra - Topol černý D=100 1 = 1,000 [G]_x000d_
Celkové množství = 4,000</t>
  </si>
  <si>
    <t>112048</t>
  </si>
  <si>
    <t>KÁCENÍ STROMŮ D KMENE DO 0,3M S ODSTRANĚNÍM PAŘEZŮ, ODVOZ DO 20KM</t>
  </si>
  <si>
    <t>Soupis stromů (p.č. převzato z dendrologického průzkumu) _x000d_
k.ú. Kostomlaty nad Labem _x000d_
p.č. 1 - Fraxinus excelsior - Jasan ztepilý D=11 1 = 1,000 [C]_x000d_
p.č. 1 - Fraxinus excelsior - Jasan ztepilý D=12 1 = 1,000 [D]_x000d_
p.č. 4 - Fraxinus excelsior - Jasan ztepilý D=20 1 = 1,000 [E]_x000d_
k.ú. Kostomlaty nad Labem _x000d_
p.č. 8 - Acer platanoides - Javor mleč D=20 1 = 1,000 [G]_x000d_
p.č. 9 - Acer platanoides - Javor mleč D=14 1 = 1,000 [H]_x000d_
p.č. 10 - Acer platanoides - Javor mleč D=20 1 = 1,000 [I]_x000d_
p.č. 12- Fraxinus excelsior - Jasan ztepilý D=22 1 = 1,000 [J]_x000d_
p.č. 13- Fraxinus excelsior - Jasan ztepilý D=18 1 = 1,000 [K]_x000d_
p.č. 17 - Fraxinus excelsior - Jasan ztepilý D=22 1 = 1,000 [L]_x000d_
p.č. 18 - Fraxinus excelsior - Jasan ztepilý D=24 1 = 1,000 [M]_x000d_
p.č. 22 - Quercus robur - Dub letní D=30 1 = 1,000 [N]_x000d_
p.č. 27 - Robinia pseudoacacia - trnovník akát D=26 1 = 1,000 [O]_x000d_
Celkové množství = 12,000</t>
  </si>
  <si>
    <t>122*2,0*0,600 = 146,400 [A]</t>
  </si>
  <si>
    <t>18090</t>
  </si>
  <si>
    <t>VŠEOBECNÉ ÚPRAVY OSTATNÍCH PLOCH</t>
  </si>
  <si>
    <t>P1 6020,0 = 6020,000 [A]_x000d_
P2 5525,0 = 5525,000 [B]_x000d_
Celkové množství = 11545,000</t>
  </si>
  <si>
    <t>647,8odstraněné nestmelené podkladní vrstvy = 647,800 [A]_x000d_
 44,1nevhodný výkop = 44,100 [B]_x000d_
 1063,5*0,15materiál ze seříznuté krajnice - plocha x tl. 150 mm = 159,525 [C]_x000d_
 133,0*0,5nevhodný výkop z čištění příkopů - délka x cca 0,5 m3/bm = 66,500 [D]_x000d_
 Celkem: A+B+C+D = 917,925 [E]</t>
  </si>
  <si>
    <t>014131</t>
  </si>
  <si>
    <t>POPLATKY ZA SKLÁDKU TYP S-NO (NEBEZPEČNÝ ODPAD)</t>
  </si>
  <si>
    <t>odfrézovaný asfalt - zatřídění ZAS 3 - nebezpečný odpad</t>
  </si>
  <si>
    <t>11332-01</t>
  </si>
  <si>
    <t>ODSTRAN PODKL ZPEVNĚNÝCH PLOCH Z KAMENIVA NESTMEL, ODVOZ</t>
  </si>
  <si>
    <t>odstranění podkladních nestmel. vrstev vč. odvozu a uložení na skládku
ZHOTOVITEL V CENĚ ZOHLEDNÍ SKUTEČNÉ NÁKLADY NA DOPRAVU NA MÍSTO ULOŽENÍ</t>
  </si>
  <si>
    <t>"vrstva tl. 100 mm, 20 % z celkové plochy údržby (pro technologii opravy č. 3)"_x000d_
 3239*0,1*0,2celková plocha dle situace x tl. x 20% = 64,780 [A]_x000d_
 "vrstva tl. 600 mm, 30 % z celkové ploch)y údržby (pro technologii opravy č. 2)"_x000d_
 3239*0,6*0,3celková plocha dle situace x tl. x 30% = 583,020 [B]_x000d_
 Celkem: A+B = 647,800 [C]</t>
  </si>
  <si>
    <t>11372</t>
  </si>
  <si>
    <t>FRÉZOVÁNÍ ZPEVNĚNÝCH PLOCH ASFALTOVÝCH</t>
  </si>
  <si>
    <t>frézování asfaltové vozovky, zatřídění ZAS 2 (80% z celkového objemu)
Zhotovitel v ceně zohlední možnost použití materiálu zpět na stavbě, vč. odvozu a uložení na skládku zhotovitele, materiál zůstává v majetku zhotovitele.</t>
  </si>
  <si>
    <t xml:space="preserve">"frézování tl. 40 mm"_x000d_
 1274*0,04*0,8    plocha dle situace x tl. x 80% = 40,768 [A]_x000d_
 "frézování tl. 70 mm"_x000d_
 1274*0,07*0,8    plocha dle situace x tl. x 80% = 71,344 [B]_x000d_
 Celkem: A+B = 112,112 [C]</t>
  </si>
  <si>
    <t>11372-01</t>
  </si>
  <si>
    <t>FRÉZOVÁNÍ ZPEVNĚNÝCH PLOCH ASFALTOVÝCH, ODVOZ</t>
  </si>
  <si>
    <t>frézování asfaltové vozovky, zatřídění ZAS 3 - nebezpečný odpad (20% z celkového objemu), vč. odvozu a uložení na skládku
ZHOTOVITEL V CENĚ ZOHLEDNÍ SKUTEČNÉ NÁKLADY NA DOPRAVU NA MÍSTO ULOŽENÍ</t>
  </si>
  <si>
    <t xml:space="preserve">"frézování tl. 40 mm"_x000d_
 1274*0,04*0,2    plocha dle situace x tl. x 20% = 10,192 [A]_x000d_
 "frézování tl. 70 mm"_x000d_
 1274*0,07*0,2    plocha dle situace x tl. x 20% = 17,836 [B]_x000d_
 Celkem: A+B = 28,028 [C]</t>
  </si>
  <si>
    <t xml:space="preserve">22,23+41+13+15+28,5+10,25+46,5+40+6,5    součet délek odměř. ze situace = 222,980 [A]</t>
  </si>
  <si>
    <t>12373-01</t>
  </si>
  <si>
    <t>ODKOP PRO SPOD STAVBU SILNIC A ŽELEZNIC TŘ. I, ODVOZ</t>
  </si>
  <si>
    <t>výkop tř. těžitelnosti I, odvoz na skládku
ZHOTOVITEL V CENĚ ZOHLEDNÍ SKUTEČNÉ NÁKLADY NA DOPRAVU NA MÍSTO ULOŽENÍ</t>
  </si>
  <si>
    <t>0,063*700výkop pro technologii opravy č. 2 (plocha výkopu z řezu x délka) = 44,100 [A]</t>
  </si>
  <si>
    <t>12924</t>
  </si>
  <si>
    <t>ČIŠTĚNÍ KRAJNIC OD NÁNOSU TL. DO 200MM</t>
  </si>
  <si>
    <t>seříznutí krajnice pro sanaci v průměrné tl. 150 mm, š. 750 mm, vč. odvozu a uložení na skládku</t>
  </si>
  <si>
    <t xml:space="preserve">(718+64,5+635,5)*0,75    součet délek dle situace x šířka krajnice = 1063,500 [A]</t>
  </si>
  <si>
    <t>12932</t>
  </si>
  <si>
    <t>ČIŠTĚNÍ PŘÍKOPŮ OD NÁNOSU DO 0,5M3/M</t>
  </si>
  <si>
    <t>pročištění příkopů, vč. odvozu a uložení na skládku</t>
  </si>
  <si>
    <t>61+72délky dle situace = 133,000 [A]</t>
  </si>
  <si>
    <t>44,1nevhodný výkop = 44,100 [A]</t>
  </si>
  <si>
    <t>aktivní zóna tl. 300 mm se zhutněním 100% PS - nakoupený materiál - obj. hmotnost&gt;1600 kg/m3, CBR&gt;15 %</t>
  </si>
  <si>
    <t xml:space="preserve">"NOVÝ STAV - OPRAVA Č. 2"_x000d_
 3239*0,3  aktivní zóna v rozsahu 30 % z celkové plochy údržby pro technologii opravy č. 2 = 971,700 [A]_x000d_
 Celkem: A = 971,700 [B]</t>
  </si>
  <si>
    <t xml:space="preserve">"NOVÝ STAV - OPRAVA Č. 2"_x000d_
 0,063*700    výměra shodná s výměrou výkopu = 44,100 [A]_x000d_
 Celkem: A = 44,100 [B]</t>
  </si>
  <si>
    <t>"oprava nestmelených vrstev v rozsahu 30% z celkové plochy údržby x průměrná tl. vrstvy 0,168 m"_x000d_
 3239*0,3*0,168 = 163,246 [A]_x000d_
 Celkem: A = 163,246 [B]</t>
  </si>
  <si>
    <t>56332</t>
  </si>
  <si>
    <t>VOZOVKOVÉ VRSTVY ZE ŠTĚRKODRTI TL. DO 100MM</t>
  </si>
  <si>
    <t>ŠDA 0/32 Ge, tl. 100 mm</t>
  </si>
  <si>
    <t>"oprava nestmelených vrstev v rozsahu 20% z celkové plochy údržby PRO TECHNOLOGII OPRAVY Č. 3"_x000d_
 3239*0,2 = 647,800 [A]_x000d_
 Celkem: A = 647,800 [B]</t>
  </si>
  <si>
    <t>"oprava nestmelených vrstev v rozsahu 30% z celkové plochy údržby PRO TECHNOLOGII OPRAVY Č. 2"_x000d_
 3239*0,3 = 971,700 [A]_x000d_
 Celkem: A = 971,700 [B]</t>
  </si>
  <si>
    <t>(718+64,5+635,5)*0,75součet délek dle situace x š. krajnice = 1063,500 [A]</t>
  </si>
  <si>
    <t>"plochy shodné s plochou ACP 16+, přenásobeno koeficientem přesahu vrstev 1,05"_x000d_
 "NOVÝ STAV - OPRAVA Č. 1"_x000d_
 1668,085*1,05 = 1751,489 [A]_x000d_
 "NOVÝ STAV - OPRAVA Č. 2"_x000d_
 1000,851*1,05 = 1050,894 [B]_x000d_
 "NOVÝ STAV - OPRAVA Č. 3"_x000d_
 667,234*1,05 = 700,596 [C]_x000d_
 Celkem: A+B+C = 3502,979 [D]</t>
  </si>
  <si>
    <t>"plochy shodné s plochou ACP 16+"_x000d_
 "NOVÝ STAV - OPRAVA Č. 1"_x000d_
 1668,085 = 1668,085 [A]_x000d_
 "NOVÝ STAV - OPRAVA Č. 2"_x000d_
 1000,851 = 1000,851 [B]_x000d_
 "NOVÝ STAV - OPRAVA Č. 3"_x000d_
 667,234 = 667,234 [C]_x000d_
 Celkem: A+B+C = 3336,170 [D]</t>
  </si>
  <si>
    <t>57475</t>
  </si>
  <si>
    <t>VOZOVKOVÉ VÝZTUŽNÉ VRSTVY Z GEOMŘÍŽOVINY</t>
  </si>
  <si>
    <t>geokompozit s geomříží ze skelných vláken
skelný kompozit o min. tahové pevnosti 100 KN všesměrně, polymerním povlakem skelných vláken, min. velikost oka 25x25 m a samoadhezivním instalačním povrchem na spodní straně mříže, kotevní délka min. 0,90 m do původní vozovky dle TP 147</t>
  </si>
  <si>
    <t>"NOVÝ STAV - OPRAVA Č. 2"_x000d_
 1,8*700šířka 1,8 m x délka opravované komunikace technologií opravy č.2 = 1260,000 [A]_x000d_
 "NOVÝ STAV - OPRAVA Č. 3"_x000d_
 1,8*700šířka 1,8 m x délka opravované komunikace technologií opravy č.3 = 1260,000 [B]_x000d_
 Celkem: A+B = 2520,000 [C]</t>
  </si>
  <si>
    <t>"NOVÝ STAV - OPRAVA Č. 1"_x000d_
 3239*0,5oprava obrusu v rozsahu 50% z celkové plochy údržby pro technologii opravy č.1 = 1619,500 [A]_x000d_
 "NOVÝ STAV - OPRAVA Č. 2"_x000d_
 3239*0,3oprava obrusu v rozsahu 30% z celkové plochy údržby pro technologii opravy č.2 = 971,700 [B]_x000d_
 "NOVÝ STAV - OPRAVA Č. 3"_x000d_
 3239*0,2oprava obrusu v rozsahu 20% z celkové plochy údržby pro technologii opravy č.3 = 647,800 [C]_x000d_
 Celkem: A+B+C = 3239,000 [D]</t>
  </si>
  <si>
    <t>"NOVÝ STAV - OPRAVA Č. 1"_x000d_
 "oprava ložné vrstvy v rozsahu 50 % z celkové plochy údržby, přenásobeno koef.přesahu vrstev 1,03, pro technologii opravy č.1"_x000d_
 3239*0,5*1,03 = 1668,085 [A]_x000d_
 "NOVÝ STAV - OPRAVA Č. 2"_x000d_
 "oprava ložné vrstvy v rozsahu 30 % z celkové plochy údržby, přenásobeno koef.přesahu vrstev 1,03, pro technologii opravy č.2"_x000d_
 3239*0,3*1,03 = 1000,851 [B]_x000d_
 "NOVÝ STAV - OPRAVA Č. 3"_x000d_
 "oprava ložné vrstvy v rozsahu 20 % z celkové plochy údržby, přenásobeno koef.přesahu vrstev 1,03, pro technologii opravy č.3"_x000d_
 3239*0,2*1,03 = 667,234 [C]_x000d_
 Celkem: A+B+C = 3336,170 [D]</t>
  </si>
  <si>
    <t>"plocha shodná s plochou PI-C"_x000d_
 "NOVÝ STAV - OPRAVA Č. 1"_x000d_
 1668,085*1,05 = 1751,489 [A]_x000d_
 "NOVÝ STAV - OPRAVA Č. 2"_x000d_
 1000,851*1,05 = 1050,894 [B]_x000d_
 "NOVÝ STAV - OPRAVA Č. 3"_x000d_
 667,234*1,05 = 700,596 [C]_x000d_
 Celkem: A+B+C = 3502,979 [D]</t>
  </si>
  <si>
    <t>919111</t>
  </si>
  <si>
    <t>ŘEZÁNÍ ASFALTOVÉHO KRYTU VOZOVEK TL DO 50MM</t>
  </si>
  <si>
    <t>zařezání asfalt. kominikace tl. 40 mm</t>
  </si>
  <si>
    <t xml:space="preserve">2*(22+41+23,5+6,5)    odměřeno ze situace = 186,000 [A]</t>
  </si>
  <si>
    <t>919112</t>
  </si>
  <si>
    <t>ŘEZÁNÍ ASFALTOVÉHO KRYTU VOZOVEK TL DO 100MM</t>
  </si>
  <si>
    <t>zařezání asfalt. kominikace tl. 70 mm</t>
  </si>
  <si>
    <t>222,98délka dle položky frézování drážky = 222,980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</si>
</sst>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SUM(C10:C17)</f>
        <v>0</v>
      </c>
      <c r="D6" s="3"/>
      <c r="E6" s="3"/>
    </row>
    <row r="7">
      <c r="A7" s="3"/>
      <c r="B7" s="5" t="s">
        <v>5</v>
      </c>
      <c r="C7" s="6">
        <f>SUM(E10:E17)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102'!I3</f>
        <v>0</v>
      </c>
      <c r="D12" s="10">
        <f>SUMIFS('SO 102'!O:O,'SO 102'!A:A,"P")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201'!I3</f>
        <v>0</v>
      </c>
      <c r="D13" s="10">
        <f>SUMIFS('SO 201'!O:O,'SO 201'!A:A,"P")</f>
        <v>0</v>
      </c>
      <c r="E13" s="10">
        <f>C13+D13</f>
        <v>0</v>
      </c>
    </row>
    <row r="14" ht="25.5">
      <c r="A14" s="8" t="s">
        <v>19</v>
      </c>
      <c r="B14" s="9" t="s">
        <v>20</v>
      </c>
      <c r="C14" s="10">
        <f>'SO 801SO 801.1'!I3</f>
        <v>0</v>
      </c>
      <c r="D14" s="10">
        <f>SUMIFS('SO 801SO 801.1'!O:O,'SO 801SO 801.1'!A:A,"P")</f>
        <v>0</v>
      </c>
      <c r="E14" s="10">
        <f>C14+D14</f>
        <v>0</v>
      </c>
    </row>
    <row r="15" ht="25.5">
      <c r="A15" s="8" t="s">
        <v>21</v>
      </c>
      <c r="B15" s="9" t="s">
        <v>22</v>
      </c>
      <c r="C15" s="10">
        <f>'SO 801SO 801.2'!I3</f>
        <v>0</v>
      </c>
      <c r="D15" s="10">
        <f>SUMIFS('SO 801SO 801.2'!O:O,'SO 801SO 801.2'!A:A,"P")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 801SO 801.3'!I3</f>
        <v>0</v>
      </c>
      <c r="D16" s="10">
        <f>SUMIFS('SO 801SO 801.3'!O:O,'SO 801SO 801.3'!A:A,"P")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 901'!I3</f>
        <v>0</v>
      </c>
      <c r="D17" s="10">
        <f>SUMIFS('SO 901'!O:O,'SO 901'!A:A,"P")</f>
        <v>0</v>
      </c>
      <c r="E17" s="10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11</v>
      </c>
      <c r="I3" s="24">
        <f>SUMIFS(I8:I63,A8:A63,"SD")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SUMIFS(I9:I58,A9:A58,"P")</f>
        <v>0</v>
      </c>
      <c r="J8" s="35"/>
    </row>
    <row r="9">
      <c r="A9" s="36" t="s">
        <v>47</v>
      </c>
      <c r="B9" s="36">
        <v>1</v>
      </c>
      <c r="C9" s="37" t="s">
        <v>48</v>
      </c>
      <c r="D9" s="36" t="s">
        <v>49</v>
      </c>
      <c r="E9" s="38" t="s">
        <v>50</v>
      </c>
      <c r="F9" s="39" t="s">
        <v>51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285">
      <c r="A10" s="36" t="s">
        <v>52</v>
      </c>
      <c r="B10" s="43"/>
      <c r="C10" s="44"/>
      <c r="D10" s="44"/>
      <c r="E10" s="38" t="s">
        <v>53</v>
      </c>
      <c r="F10" s="44"/>
      <c r="G10" s="44"/>
      <c r="H10" s="44"/>
      <c r="I10" s="44"/>
      <c r="J10" s="45"/>
    </row>
    <row r="11">
      <c r="A11" s="36" t="s">
        <v>47</v>
      </c>
      <c r="B11" s="36">
        <v>2</v>
      </c>
      <c r="C11" s="37" t="s">
        <v>54</v>
      </c>
      <c r="D11" s="36" t="s">
        <v>49</v>
      </c>
      <c r="E11" s="38" t="s">
        <v>55</v>
      </c>
      <c r="F11" s="39" t="s">
        <v>51</v>
      </c>
      <c r="G11" s="40">
        <v>1</v>
      </c>
      <c r="H11" s="41">
        <v>0</v>
      </c>
      <c r="I11" s="41">
        <f>ROUND(G11*H11,P4)</f>
        <v>0</v>
      </c>
      <c r="J11" s="36"/>
      <c r="O11" s="42">
        <f>I11*0.21</f>
        <v>0</v>
      </c>
      <c r="P11">
        <v>3</v>
      </c>
    </row>
    <row r="12" ht="195">
      <c r="A12" s="36" t="s">
        <v>52</v>
      </c>
      <c r="B12" s="43"/>
      <c r="C12" s="44"/>
      <c r="D12" s="44"/>
      <c r="E12" s="38" t="s">
        <v>56</v>
      </c>
      <c r="F12" s="44"/>
      <c r="G12" s="44"/>
      <c r="H12" s="44"/>
      <c r="I12" s="44"/>
      <c r="J12" s="45"/>
    </row>
    <row r="13">
      <c r="A13" s="36" t="s">
        <v>47</v>
      </c>
      <c r="B13" s="36">
        <v>3</v>
      </c>
      <c r="C13" s="37" t="s">
        <v>57</v>
      </c>
      <c r="D13" s="36" t="s">
        <v>49</v>
      </c>
      <c r="E13" s="38" t="s">
        <v>58</v>
      </c>
      <c r="F13" s="39" t="s">
        <v>59</v>
      </c>
      <c r="G13" s="40">
        <v>1</v>
      </c>
      <c r="H13" s="41">
        <v>0</v>
      </c>
      <c r="I13" s="41">
        <f>ROUND(G13*H13,P4)</f>
        <v>0</v>
      </c>
      <c r="J13" s="39" t="s">
        <v>60</v>
      </c>
      <c r="O13" s="42">
        <f>I13*0.21</f>
        <v>0</v>
      </c>
      <c r="P13">
        <v>3</v>
      </c>
    </row>
    <row r="14">
      <c r="A14" s="36" t="s">
        <v>52</v>
      </c>
      <c r="B14" s="43"/>
      <c r="C14" s="44"/>
      <c r="D14" s="44"/>
      <c r="E14" s="46" t="s">
        <v>49</v>
      </c>
      <c r="F14" s="44"/>
      <c r="G14" s="44"/>
      <c r="H14" s="44"/>
      <c r="I14" s="44"/>
      <c r="J14" s="45"/>
    </row>
    <row r="15">
      <c r="A15" s="36" t="s">
        <v>47</v>
      </c>
      <c r="B15" s="36">
        <v>4</v>
      </c>
      <c r="C15" s="37" t="s">
        <v>61</v>
      </c>
      <c r="D15" s="36" t="s">
        <v>49</v>
      </c>
      <c r="E15" s="38" t="s">
        <v>62</v>
      </c>
      <c r="F15" s="39" t="s">
        <v>59</v>
      </c>
      <c r="G15" s="40">
        <v>1</v>
      </c>
      <c r="H15" s="41">
        <v>0</v>
      </c>
      <c r="I15" s="41">
        <f>ROUND(G15*H15,P4)</f>
        <v>0</v>
      </c>
      <c r="J15" s="39" t="s">
        <v>60</v>
      </c>
      <c r="O15" s="42">
        <f>I15*0.21</f>
        <v>0</v>
      </c>
      <c r="P15">
        <v>3</v>
      </c>
    </row>
    <row r="16" ht="30">
      <c r="A16" s="36" t="s">
        <v>52</v>
      </c>
      <c r="B16" s="43"/>
      <c r="C16" s="44"/>
      <c r="D16" s="44"/>
      <c r="E16" s="38" t="s">
        <v>63</v>
      </c>
      <c r="F16" s="44"/>
      <c r="G16" s="44"/>
      <c r="H16" s="44"/>
      <c r="I16" s="44"/>
      <c r="J16" s="45"/>
    </row>
    <row r="17">
      <c r="A17" s="36" t="s">
        <v>47</v>
      </c>
      <c r="B17" s="36">
        <v>5</v>
      </c>
      <c r="C17" s="37" t="s">
        <v>64</v>
      </c>
      <c r="D17" s="36" t="s">
        <v>49</v>
      </c>
      <c r="E17" s="38" t="s">
        <v>65</v>
      </c>
      <c r="F17" s="39" t="s">
        <v>59</v>
      </c>
      <c r="G17" s="40">
        <v>1</v>
      </c>
      <c r="H17" s="41">
        <v>0</v>
      </c>
      <c r="I17" s="41">
        <f>ROUND(G17*H17,P4)</f>
        <v>0</v>
      </c>
      <c r="J17" s="39" t="s">
        <v>60</v>
      </c>
      <c r="O17" s="42">
        <f>I17*0.21</f>
        <v>0</v>
      </c>
      <c r="P17">
        <v>3</v>
      </c>
    </row>
    <row r="18" ht="90">
      <c r="A18" s="36" t="s">
        <v>52</v>
      </c>
      <c r="B18" s="43"/>
      <c r="C18" s="44"/>
      <c r="D18" s="44"/>
      <c r="E18" s="38" t="s">
        <v>66</v>
      </c>
      <c r="F18" s="44"/>
      <c r="G18" s="44"/>
      <c r="H18" s="44"/>
      <c r="I18" s="44"/>
      <c r="J18" s="45"/>
    </row>
    <row r="19">
      <c r="A19" s="36" t="s">
        <v>67</v>
      </c>
      <c r="B19" s="43"/>
      <c r="C19" s="44"/>
      <c r="D19" s="44"/>
      <c r="E19" s="47" t="s">
        <v>68</v>
      </c>
      <c r="F19" s="44"/>
      <c r="G19" s="44"/>
      <c r="H19" s="44"/>
      <c r="I19" s="44"/>
      <c r="J19" s="45"/>
    </row>
    <row r="20">
      <c r="A20" s="36" t="s">
        <v>47</v>
      </c>
      <c r="B20" s="36">
        <v>6</v>
      </c>
      <c r="C20" s="37" t="s">
        <v>69</v>
      </c>
      <c r="D20" s="36" t="s">
        <v>49</v>
      </c>
      <c r="E20" s="38" t="s">
        <v>70</v>
      </c>
      <c r="F20" s="39" t="s">
        <v>59</v>
      </c>
      <c r="G20" s="40">
        <v>1</v>
      </c>
      <c r="H20" s="41">
        <v>0</v>
      </c>
      <c r="I20" s="41">
        <f>ROUND(G20*H20,P4)</f>
        <v>0</v>
      </c>
      <c r="J20" s="39" t="s">
        <v>60</v>
      </c>
      <c r="O20" s="42">
        <f>I20*0.21</f>
        <v>0</v>
      </c>
      <c r="P20">
        <v>3</v>
      </c>
    </row>
    <row r="21" ht="105">
      <c r="A21" s="36" t="s">
        <v>52</v>
      </c>
      <c r="B21" s="43"/>
      <c r="C21" s="44"/>
      <c r="D21" s="44"/>
      <c r="E21" s="38" t="s">
        <v>71</v>
      </c>
      <c r="F21" s="44"/>
      <c r="G21" s="44"/>
      <c r="H21" s="44"/>
      <c r="I21" s="44"/>
      <c r="J21" s="45"/>
    </row>
    <row r="22">
      <c r="A22" s="36" t="s">
        <v>47</v>
      </c>
      <c r="B22" s="36">
        <v>7</v>
      </c>
      <c r="C22" s="37" t="s">
        <v>72</v>
      </c>
      <c r="D22" s="36" t="s">
        <v>49</v>
      </c>
      <c r="E22" s="38" t="s">
        <v>73</v>
      </c>
      <c r="F22" s="39" t="s">
        <v>59</v>
      </c>
      <c r="G22" s="40">
        <v>1</v>
      </c>
      <c r="H22" s="41">
        <v>0</v>
      </c>
      <c r="I22" s="41">
        <f>ROUND(G22*H22,P4)</f>
        <v>0</v>
      </c>
      <c r="J22" s="39" t="s">
        <v>60</v>
      </c>
      <c r="O22" s="42">
        <f>I22*0.21</f>
        <v>0</v>
      </c>
      <c r="P22">
        <v>3</v>
      </c>
    </row>
    <row r="23" ht="30">
      <c r="A23" s="36" t="s">
        <v>52</v>
      </c>
      <c r="B23" s="43"/>
      <c r="C23" s="44"/>
      <c r="D23" s="44"/>
      <c r="E23" s="38" t="s">
        <v>74</v>
      </c>
      <c r="F23" s="44"/>
      <c r="G23" s="44"/>
      <c r="H23" s="44"/>
      <c r="I23" s="44"/>
      <c r="J23" s="45"/>
    </row>
    <row r="24">
      <c r="A24" s="36" t="s">
        <v>47</v>
      </c>
      <c r="B24" s="36">
        <v>8</v>
      </c>
      <c r="C24" s="37" t="s">
        <v>75</v>
      </c>
      <c r="D24" s="36" t="s">
        <v>76</v>
      </c>
      <c r="E24" s="38" t="s">
        <v>77</v>
      </c>
      <c r="F24" s="39" t="s">
        <v>59</v>
      </c>
      <c r="G24" s="40">
        <v>1</v>
      </c>
      <c r="H24" s="41">
        <v>0</v>
      </c>
      <c r="I24" s="41">
        <f>ROUND(G24*H24,P4)</f>
        <v>0</v>
      </c>
      <c r="J24" s="39" t="s">
        <v>60</v>
      </c>
      <c r="O24" s="42">
        <f>I24*0.21</f>
        <v>0</v>
      </c>
      <c r="P24">
        <v>3</v>
      </c>
    </row>
    <row r="25">
      <c r="A25" s="36" t="s">
        <v>52</v>
      </c>
      <c r="B25" s="43"/>
      <c r="C25" s="44"/>
      <c r="D25" s="44"/>
      <c r="E25" s="38" t="s">
        <v>78</v>
      </c>
      <c r="F25" s="44"/>
      <c r="G25" s="44"/>
      <c r="H25" s="44"/>
      <c r="I25" s="44"/>
      <c r="J25" s="45"/>
    </row>
    <row r="26">
      <c r="A26" s="36" t="s">
        <v>67</v>
      </c>
      <c r="B26" s="43"/>
      <c r="C26" s="44"/>
      <c r="D26" s="44"/>
      <c r="E26" s="47" t="s">
        <v>79</v>
      </c>
      <c r="F26" s="44"/>
      <c r="G26" s="44"/>
      <c r="H26" s="44"/>
      <c r="I26" s="44"/>
      <c r="J26" s="45"/>
    </row>
    <row r="27">
      <c r="A27" s="36" t="s">
        <v>47</v>
      </c>
      <c r="B27" s="36">
        <v>9</v>
      </c>
      <c r="C27" s="37" t="s">
        <v>80</v>
      </c>
      <c r="D27" s="36" t="s">
        <v>81</v>
      </c>
      <c r="E27" s="38" t="s">
        <v>82</v>
      </c>
      <c r="F27" s="39" t="s">
        <v>59</v>
      </c>
      <c r="G27" s="40">
        <v>1</v>
      </c>
      <c r="H27" s="41">
        <v>0</v>
      </c>
      <c r="I27" s="41">
        <f>ROUND(G27*H27,P4)</f>
        <v>0</v>
      </c>
      <c r="J27" s="39" t="s">
        <v>60</v>
      </c>
      <c r="O27" s="42">
        <f>I27*0.21</f>
        <v>0</v>
      </c>
      <c r="P27">
        <v>3</v>
      </c>
    </row>
    <row r="28">
      <c r="A28" s="36" t="s">
        <v>52</v>
      </c>
      <c r="B28" s="43"/>
      <c r="C28" s="44"/>
      <c r="D28" s="44"/>
      <c r="E28" s="46" t="s">
        <v>49</v>
      </c>
      <c r="F28" s="44"/>
      <c r="G28" s="44"/>
      <c r="H28" s="44"/>
      <c r="I28" s="44"/>
      <c r="J28" s="45"/>
    </row>
    <row r="29">
      <c r="A29" s="36" t="s">
        <v>47</v>
      </c>
      <c r="B29" s="36">
        <v>10</v>
      </c>
      <c r="C29" s="37" t="s">
        <v>80</v>
      </c>
      <c r="D29" s="36" t="s">
        <v>83</v>
      </c>
      <c r="E29" s="38" t="s">
        <v>82</v>
      </c>
      <c r="F29" s="39" t="s">
        <v>59</v>
      </c>
      <c r="G29" s="40">
        <v>1</v>
      </c>
      <c r="H29" s="41">
        <v>0</v>
      </c>
      <c r="I29" s="41">
        <f>ROUND(G29*H29,P4)</f>
        <v>0</v>
      </c>
      <c r="J29" s="39" t="s">
        <v>60</v>
      </c>
      <c r="O29" s="42">
        <f>I29*0.21</f>
        <v>0</v>
      </c>
      <c r="P29">
        <v>3</v>
      </c>
    </row>
    <row r="30">
      <c r="A30" s="36" t="s">
        <v>52</v>
      </c>
      <c r="B30" s="43"/>
      <c r="C30" s="44"/>
      <c r="D30" s="44"/>
      <c r="E30" s="38" t="s">
        <v>84</v>
      </c>
      <c r="F30" s="44"/>
      <c r="G30" s="44"/>
      <c r="H30" s="44"/>
      <c r="I30" s="44"/>
      <c r="J30" s="45"/>
    </row>
    <row r="31">
      <c r="A31" s="36" t="s">
        <v>47</v>
      </c>
      <c r="B31" s="36">
        <v>11</v>
      </c>
      <c r="C31" s="37" t="s">
        <v>80</v>
      </c>
      <c r="D31" s="36" t="s">
        <v>85</v>
      </c>
      <c r="E31" s="38" t="s">
        <v>82</v>
      </c>
      <c r="F31" s="39" t="s">
        <v>59</v>
      </c>
      <c r="G31" s="40">
        <v>1</v>
      </c>
      <c r="H31" s="41">
        <v>0</v>
      </c>
      <c r="I31" s="41">
        <f>ROUND(G31*H31,P4)</f>
        <v>0</v>
      </c>
      <c r="J31" s="39" t="s">
        <v>60</v>
      </c>
      <c r="O31" s="42">
        <f>I31*0.21</f>
        <v>0</v>
      </c>
      <c r="P31">
        <v>3</v>
      </c>
    </row>
    <row r="32">
      <c r="A32" s="36" t="s">
        <v>52</v>
      </c>
      <c r="B32" s="43"/>
      <c r="C32" s="44"/>
      <c r="D32" s="44"/>
      <c r="E32" s="38" t="s">
        <v>86</v>
      </c>
      <c r="F32" s="44"/>
      <c r="G32" s="44"/>
      <c r="H32" s="44"/>
      <c r="I32" s="44"/>
      <c r="J32" s="45"/>
    </row>
    <row r="33">
      <c r="A33" s="36" t="s">
        <v>47</v>
      </c>
      <c r="B33" s="36">
        <v>12</v>
      </c>
      <c r="C33" s="37" t="s">
        <v>87</v>
      </c>
      <c r="D33" s="36" t="s">
        <v>49</v>
      </c>
      <c r="E33" s="38" t="s">
        <v>88</v>
      </c>
      <c r="F33" s="39" t="s">
        <v>51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52</v>
      </c>
      <c r="B34" s="43"/>
      <c r="C34" s="44"/>
      <c r="D34" s="44"/>
      <c r="E34" s="38" t="s">
        <v>89</v>
      </c>
      <c r="F34" s="44"/>
      <c r="G34" s="44"/>
      <c r="H34" s="44"/>
      <c r="I34" s="44"/>
      <c r="J34" s="45"/>
    </row>
    <row r="35">
      <c r="A35" s="36" t="s">
        <v>47</v>
      </c>
      <c r="B35" s="36">
        <v>13</v>
      </c>
      <c r="C35" s="37" t="s">
        <v>90</v>
      </c>
      <c r="D35" s="36" t="s">
        <v>49</v>
      </c>
      <c r="E35" s="38" t="s">
        <v>91</v>
      </c>
      <c r="F35" s="39" t="s">
        <v>51</v>
      </c>
      <c r="G35" s="40">
        <v>1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52</v>
      </c>
      <c r="B36" s="43"/>
      <c r="C36" s="44"/>
      <c r="D36" s="44"/>
      <c r="E36" s="46"/>
      <c r="F36" s="44"/>
      <c r="G36" s="44"/>
      <c r="H36" s="44"/>
      <c r="I36" s="44"/>
      <c r="J36" s="45"/>
    </row>
    <row r="37">
      <c r="A37" s="36" t="s">
        <v>47</v>
      </c>
      <c r="B37" s="36">
        <v>14</v>
      </c>
      <c r="C37" s="37" t="s">
        <v>92</v>
      </c>
      <c r="D37" s="36" t="s">
        <v>49</v>
      </c>
      <c r="E37" s="38" t="s">
        <v>93</v>
      </c>
      <c r="F37" s="39" t="s">
        <v>59</v>
      </c>
      <c r="G37" s="40">
        <v>1</v>
      </c>
      <c r="H37" s="41">
        <v>0</v>
      </c>
      <c r="I37" s="41">
        <f>ROUND(G37*H37,P4)</f>
        <v>0</v>
      </c>
      <c r="J37" s="39" t="s">
        <v>60</v>
      </c>
      <c r="O37" s="42">
        <f>I37*0.21</f>
        <v>0</v>
      </c>
      <c r="P37">
        <v>3</v>
      </c>
    </row>
    <row r="38">
      <c r="A38" s="36" t="s">
        <v>52</v>
      </c>
      <c r="B38" s="43"/>
      <c r="C38" s="44"/>
      <c r="D38" s="44"/>
      <c r="E38" s="38" t="s">
        <v>94</v>
      </c>
      <c r="F38" s="44"/>
      <c r="G38" s="44"/>
      <c r="H38" s="44"/>
      <c r="I38" s="44"/>
      <c r="J38" s="45"/>
    </row>
    <row r="39">
      <c r="A39" s="36" t="s">
        <v>67</v>
      </c>
      <c r="B39" s="43"/>
      <c r="C39" s="44"/>
      <c r="D39" s="44"/>
      <c r="E39" s="47" t="s">
        <v>79</v>
      </c>
      <c r="F39" s="44"/>
      <c r="G39" s="44"/>
      <c r="H39" s="44"/>
      <c r="I39" s="44"/>
      <c r="J39" s="45"/>
    </row>
    <row r="40">
      <c r="A40" s="36" t="s">
        <v>47</v>
      </c>
      <c r="B40" s="36">
        <v>15</v>
      </c>
      <c r="C40" s="37" t="s">
        <v>95</v>
      </c>
      <c r="D40" s="36" t="s">
        <v>49</v>
      </c>
      <c r="E40" s="38" t="s">
        <v>96</v>
      </c>
      <c r="F40" s="39" t="s">
        <v>51</v>
      </c>
      <c r="G40" s="40">
        <v>1</v>
      </c>
      <c r="H40" s="41">
        <v>0</v>
      </c>
      <c r="I40" s="41">
        <f>ROUND(G40*H40,P4)</f>
        <v>0</v>
      </c>
      <c r="J40" s="39" t="s">
        <v>60</v>
      </c>
      <c r="O40" s="42">
        <f>I40*0.21</f>
        <v>0</v>
      </c>
      <c r="P40">
        <v>3</v>
      </c>
    </row>
    <row r="41">
      <c r="A41" s="36" t="s">
        <v>52</v>
      </c>
      <c r="B41" s="43"/>
      <c r="C41" s="44"/>
      <c r="D41" s="44"/>
      <c r="E41" s="38" t="s">
        <v>97</v>
      </c>
      <c r="F41" s="44"/>
      <c r="G41" s="44"/>
      <c r="H41" s="44"/>
      <c r="I41" s="44"/>
      <c r="J41" s="45"/>
    </row>
    <row r="42">
      <c r="A42" s="36" t="s">
        <v>47</v>
      </c>
      <c r="B42" s="36">
        <v>16</v>
      </c>
      <c r="C42" s="37" t="s">
        <v>98</v>
      </c>
      <c r="D42" s="36" t="s">
        <v>49</v>
      </c>
      <c r="E42" s="38" t="s">
        <v>99</v>
      </c>
      <c r="F42" s="39" t="s">
        <v>59</v>
      </c>
      <c r="G42" s="40">
        <v>1</v>
      </c>
      <c r="H42" s="41">
        <v>0</v>
      </c>
      <c r="I42" s="41">
        <f>ROUND(G42*H42,P4)</f>
        <v>0</v>
      </c>
      <c r="J42" s="39" t="s">
        <v>60</v>
      </c>
      <c r="O42" s="42">
        <f>I42*0.21</f>
        <v>0</v>
      </c>
      <c r="P42">
        <v>3</v>
      </c>
    </row>
    <row r="43">
      <c r="A43" s="36" t="s">
        <v>52</v>
      </c>
      <c r="B43" s="43"/>
      <c r="C43" s="44"/>
      <c r="D43" s="44"/>
      <c r="E43" s="46" t="s">
        <v>49</v>
      </c>
      <c r="F43" s="44"/>
      <c r="G43" s="44"/>
      <c r="H43" s="44"/>
      <c r="I43" s="44"/>
      <c r="J43" s="45"/>
    </row>
    <row r="44">
      <c r="A44" s="36" t="s">
        <v>47</v>
      </c>
      <c r="B44" s="36">
        <v>17</v>
      </c>
      <c r="C44" s="37" t="s">
        <v>100</v>
      </c>
      <c r="D44" s="36" t="s">
        <v>49</v>
      </c>
      <c r="E44" s="38" t="s">
        <v>101</v>
      </c>
      <c r="F44" s="39" t="s">
        <v>102</v>
      </c>
      <c r="G44" s="40">
        <v>1</v>
      </c>
      <c r="H44" s="41">
        <v>0</v>
      </c>
      <c r="I44" s="41">
        <f>ROUND(G44*H44,P4)</f>
        <v>0</v>
      </c>
      <c r="J44" s="39" t="s">
        <v>60</v>
      </c>
      <c r="O44" s="42">
        <f>I44*0.21</f>
        <v>0</v>
      </c>
      <c r="P44">
        <v>3</v>
      </c>
    </row>
    <row r="45">
      <c r="A45" s="36" t="s">
        <v>52</v>
      </c>
      <c r="B45" s="43"/>
      <c r="C45" s="44"/>
      <c r="D45" s="44"/>
      <c r="E45" s="46" t="s">
        <v>49</v>
      </c>
      <c r="F45" s="44"/>
      <c r="G45" s="44"/>
      <c r="H45" s="44"/>
      <c r="I45" s="44"/>
      <c r="J45" s="45"/>
    </row>
    <row r="46">
      <c r="A46" s="36" t="s">
        <v>47</v>
      </c>
      <c r="B46" s="36">
        <v>18</v>
      </c>
      <c r="C46" s="37" t="s">
        <v>103</v>
      </c>
      <c r="D46" s="36" t="s">
        <v>81</v>
      </c>
      <c r="E46" s="38" t="s">
        <v>104</v>
      </c>
      <c r="F46" s="39" t="s">
        <v>59</v>
      </c>
      <c r="G46" s="40">
        <v>1</v>
      </c>
      <c r="H46" s="41">
        <v>0</v>
      </c>
      <c r="I46" s="41">
        <f>ROUND(G46*H46,P4)</f>
        <v>0</v>
      </c>
      <c r="J46" s="39" t="s">
        <v>60</v>
      </c>
      <c r="O46" s="42">
        <f>I46*0.21</f>
        <v>0</v>
      </c>
      <c r="P46">
        <v>3</v>
      </c>
    </row>
    <row r="47">
      <c r="A47" s="36" t="s">
        <v>52</v>
      </c>
      <c r="B47" s="43"/>
      <c r="C47" s="44"/>
      <c r="D47" s="44"/>
      <c r="E47" s="38" t="s">
        <v>105</v>
      </c>
      <c r="F47" s="44"/>
      <c r="G47" s="44"/>
      <c r="H47" s="44"/>
      <c r="I47" s="44"/>
      <c r="J47" s="45"/>
    </row>
    <row r="48">
      <c r="A48" s="36" t="s">
        <v>47</v>
      </c>
      <c r="B48" s="36">
        <v>19</v>
      </c>
      <c r="C48" s="37" t="s">
        <v>103</v>
      </c>
      <c r="D48" s="36" t="s">
        <v>83</v>
      </c>
      <c r="E48" s="38" t="s">
        <v>104</v>
      </c>
      <c r="F48" s="39" t="s">
        <v>59</v>
      </c>
      <c r="G48" s="40">
        <v>1</v>
      </c>
      <c r="H48" s="41">
        <v>0</v>
      </c>
      <c r="I48" s="41">
        <f>ROUND(G48*H48,P4)</f>
        <v>0</v>
      </c>
      <c r="J48" s="39" t="s">
        <v>60</v>
      </c>
      <c r="O48" s="42">
        <f>I48*0.21</f>
        <v>0</v>
      </c>
      <c r="P48">
        <v>3</v>
      </c>
    </row>
    <row r="49">
      <c r="A49" s="36" t="s">
        <v>52</v>
      </c>
      <c r="B49" s="43"/>
      <c r="C49" s="44"/>
      <c r="D49" s="44"/>
      <c r="E49" s="38" t="s">
        <v>106</v>
      </c>
      <c r="F49" s="44"/>
      <c r="G49" s="44"/>
      <c r="H49" s="44"/>
      <c r="I49" s="44"/>
      <c r="J49" s="45"/>
    </row>
    <row r="50">
      <c r="A50" s="36" t="s">
        <v>47</v>
      </c>
      <c r="B50" s="36">
        <v>20</v>
      </c>
      <c r="C50" s="37" t="s">
        <v>107</v>
      </c>
      <c r="D50" s="36" t="s">
        <v>49</v>
      </c>
      <c r="E50" s="38" t="s">
        <v>108</v>
      </c>
      <c r="F50" s="39" t="s">
        <v>102</v>
      </c>
      <c r="G50" s="40">
        <v>2</v>
      </c>
      <c r="H50" s="41">
        <v>0</v>
      </c>
      <c r="I50" s="41">
        <f>ROUND(G50*H50,P4)</f>
        <v>0</v>
      </c>
      <c r="J50" s="39" t="s">
        <v>60</v>
      </c>
      <c r="O50" s="42">
        <f>I50*0.21</f>
        <v>0</v>
      </c>
      <c r="P50">
        <v>3</v>
      </c>
    </row>
    <row r="51">
      <c r="A51" s="36" t="s">
        <v>52</v>
      </c>
      <c r="B51" s="43"/>
      <c r="C51" s="44"/>
      <c r="D51" s="44"/>
      <c r="E51" s="46" t="s">
        <v>49</v>
      </c>
      <c r="F51" s="44"/>
      <c r="G51" s="44"/>
      <c r="H51" s="44"/>
      <c r="I51" s="44"/>
      <c r="J51" s="45"/>
    </row>
    <row r="52">
      <c r="A52" s="36" t="s">
        <v>47</v>
      </c>
      <c r="B52" s="36">
        <v>21</v>
      </c>
      <c r="C52" s="37" t="s">
        <v>109</v>
      </c>
      <c r="D52" s="36" t="s">
        <v>49</v>
      </c>
      <c r="E52" s="38" t="s">
        <v>110</v>
      </c>
      <c r="F52" s="39" t="s">
        <v>59</v>
      </c>
      <c r="G52" s="40">
        <v>1</v>
      </c>
      <c r="H52" s="41">
        <v>0</v>
      </c>
      <c r="I52" s="41">
        <f>ROUND(G52*H52,P4)</f>
        <v>0</v>
      </c>
      <c r="J52" s="39" t="s">
        <v>60</v>
      </c>
      <c r="O52" s="42">
        <f>I52*0.21</f>
        <v>0</v>
      </c>
      <c r="P52">
        <v>3</v>
      </c>
    </row>
    <row r="53">
      <c r="A53" s="36" t="s">
        <v>52</v>
      </c>
      <c r="B53" s="43"/>
      <c r="C53" s="44"/>
      <c r="D53" s="44"/>
      <c r="E53" s="46" t="s">
        <v>49</v>
      </c>
      <c r="F53" s="44"/>
      <c r="G53" s="44"/>
      <c r="H53" s="44"/>
      <c r="I53" s="44"/>
      <c r="J53" s="45"/>
    </row>
    <row r="54">
      <c r="A54" s="36" t="s">
        <v>47</v>
      </c>
      <c r="B54" s="36">
        <v>22</v>
      </c>
      <c r="C54" s="37" t="s">
        <v>111</v>
      </c>
      <c r="D54" s="36" t="s">
        <v>49</v>
      </c>
      <c r="E54" s="38" t="s">
        <v>112</v>
      </c>
      <c r="F54" s="39" t="s">
        <v>59</v>
      </c>
      <c r="G54" s="40">
        <v>1</v>
      </c>
      <c r="H54" s="41">
        <v>0</v>
      </c>
      <c r="I54" s="41">
        <f>ROUND(G54*H54,P4)</f>
        <v>0</v>
      </c>
      <c r="J54" s="39" t="s">
        <v>60</v>
      </c>
      <c r="O54" s="42">
        <f>I54*0.21</f>
        <v>0</v>
      </c>
      <c r="P54">
        <v>3</v>
      </c>
    </row>
    <row r="55" ht="135">
      <c r="A55" s="36" t="s">
        <v>52</v>
      </c>
      <c r="B55" s="43"/>
      <c r="C55" s="44"/>
      <c r="D55" s="44"/>
      <c r="E55" s="38" t="s">
        <v>113</v>
      </c>
      <c r="F55" s="44"/>
      <c r="G55" s="44"/>
      <c r="H55" s="44"/>
      <c r="I55" s="44"/>
      <c r="J55" s="45"/>
    </row>
    <row r="56">
      <c r="A56" s="36" t="s">
        <v>67</v>
      </c>
      <c r="B56" s="43"/>
      <c r="C56" s="44"/>
      <c r="D56" s="44"/>
      <c r="E56" s="47" t="s">
        <v>114</v>
      </c>
      <c r="F56" s="44"/>
      <c r="G56" s="44"/>
      <c r="H56" s="44"/>
      <c r="I56" s="44"/>
      <c r="J56" s="45"/>
    </row>
    <row r="57">
      <c r="A57" s="36" t="s">
        <v>47</v>
      </c>
      <c r="B57" s="36">
        <v>23</v>
      </c>
      <c r="C57" s="37" t="s">
        <v>115</v>
      </c>
      <c r="D57" s="36" t="s">
        <v>49</v>
      </c>
      <c r="E57" s="38" t="s">
        <v>116</v>
      </c>
      <c r="F57" s="39" t="s">
        <v>51</v>
      </c>
      <c r="G57" s="40">
        <v>1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 ht="60">
      <c r="A58" s="36" t="s">
        <v>52</v>
      </c>
      <c r="B58" s="43"/>
      <c r="C58" s="44"/>
      <c r="D58" s="44"/>
      <c r="E58" s="38" t="s">
        <v>117</v>
      </c>
      <c r="F58" s="44"/>
      <c r="G58" s="44"/>
      <c r="H58" s="44"/>
      <c r="I58" s="44"/>
      <c r="J58" s="45"/>
    </row>
    <row r="59">
      <c r="A59" s="30" t="s">
        <v>45</v>
      </c>
      <c r="B59" s="31"/>
      <c r="C59" s="32" t="s">
        <v>118</v>
      </c>
      <c r="D59" s="33"/>
      <c r="E59" s="30" t="s">
        <v>119</v>
      </c>
      <c r="F59" s="33"/>
      <c r="G59" s="33"/>
      <c r="H59" s="33"/>
      <c r="I59" s="34">
        <f>SUMIFS(I60:I63,A60:A63,"P")</f>
        <v>0</v>
      </c>
      <c r="J59" s="35"/>
    </row>
    <row r="60">
      <c r="A60" s="36" t="s">
        <v>47</v>
      </c>
      <c r="B60" s="36">
        <v>24</v>
      </c>
      <c r="C60" s="37" t="s">
        <v>120</v>
      </c>
      <c r="D60" s="36" t="s">
        <v>49</v>
      </c>
      <c r="E60" s="38" t="s">
        <v>121</v>
      </c>
      <c r="F60" s="39" t="s">
        <v>102</v>
      </c>
      <c r="G60" s="40">
        <v>1</v>
      </c>
      <c r="H60" s="41">
        <v>0</v>
      </c>
      <c r="I60" s="41">
        <f>ROUND(G60*H60,P4)</f>
        <v>0</v>
      </c>
      <c r="J60" s="39" t="s">
        <v>60</v>
      </c>
      <c r="O60" s="42">
        <f>I60*0.21</f>
        <v>0</v>
      </c>
      <c r="P60">
        <v>3</v>
      </c>
    </row>
    <row r="61">
      <c r="A61" s="36" t="s">
        <v>52</v>
      </c>
      <c r="B61" s="43"/>
      <c r="C61" s="44"/>
      <c r="D61" s="44"/>
      <c r="E61" s="46" t="s">
        <v>49</v>
      </c>
      <c r="F61" s="44"/>
      <c r="G61" s="44"/>
      <c r="H61" s="44"/>
      <c r="I61" s="44"/>
      <c r="J61" s="45"/>
    </row>
    <row r="62">
      <c r="A62" s="36" t="s">
        <v>47</v>
      </c>
      <c r="B62" s="36">
        <v>25</v>
      </c>
      <c r="C62" s="37" t="s">
        <v>122</v>
      </c>
      <c r="D62" s="36" t="s">
        <v>49</v>
      </c>
      <c r="E62" s="38" t="s">
        <v>123</v>
      </c>
      <c r="F62" s="39" t="s">
        <v>102</v>
      </c>
      <c r="G62" s="40">
        <v>1</v>
      </c>
      <c r="H62" s="41">
        <v>0</v>
      </c>
      <c r="I62" s="41">
        <f>ROUND(G62*H62,P4)</f>
        <v>0</v>
      </c>
      <c r="J62" s="39" t="s">
        <v>60</v>
      </c>
      <c r="O62" s="42">
        <f>I62*0.21</f>
        <v>0</v>
      </c>
      <c r="P62">
        <v>3</v>
      </c>
    </row>
    <row r="63">
      <c r="A63" s="36" t="s">
        <v>52</v>
      </c>
      <c r="B63" s="48"/>
      <c r="C63" s="49"/>
      <c r="D63" s="49"/>
      <c r="E63" s="50" t="s">
        <v>49</v>
      </c>
      <c r="F63" s="49"/>
      <c r="G63" s="49"/>
      <c r="H63" s="49"/>
      <c r="I63" s="49"/>
      <c r="J63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13</v>
      </c>
      <c r="I3" s="24">
        <f>SUMIFS(I8:I90,A8:A90,"SD")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SUMIFS(I9:I20,A9:A20,"P")</f>
        <v>0</v>
      </c>
      <c r="J8" s="35"/>
    </row>
    <row r="9">
      <c r="A9" s="36" t="s">
        <v>47</v>
      </c>
      <c r="B9" s="36">
        <v>1</v>
      </c>
      <c r="C9" s="37" t="s">
        <v>124</v>
      </c>
      <c r="D9" s="36" t="s">
        <v>125</v>
      </c>
      <c r="E9" s="38" t="s">
        <v>126</v>
      </c>
      <c r="F9" s="39" t="s">
        <v>127</v>
      </c>
      <c r="G9" s="40">
        <v>121</v>
      </c>
      <c r="H9" s="41">
        <v>0</v>
      </c>
      <c r="I9" s="41">
        <f>ROUND(G9*H9,P4)</f>
        <v>0</v>
      </c>
      <c r="J9" s="39" t="s">
        <v>60</v>
      </c>
      <c r="O9" s="42">
        <f>I9*0.21</f>
        <v>0</v>
      </c>
      <c r="P9">
        <v>3</v>
      </c>
    </row>
    <row r="10">
      <c r="A10" s="36" t="s">
        <v>52</v>
      </c>
      <c r="B10" s="43"/>
      <c r="C10" s="44"/>
      <c r="D10" s="44"/>
      <c r="E10" s="38" t="s">
        <v>128</v>
      </c>
      <c r="F10" s="44"/>
      <c r="G10" s="44"/>
      <c r="H10" s="44"/>
      <c r="I10" s="44"/>
      <c r="J10" s="45"/>
    </row>
    <row r="11">
      <c r="A11" s="36" t="s">
        <v>67</v>
      </c>
      <c r="B11" s="43"/>
      <c r="C11" s="44"/>
      <c r="D11" s="44"/>
      <c r="E11" s="47" t="s">
        <v>129</v>
      </c>
      <c r="F11" s="44"/>
      <c r="G11" s="44"/>
      <c r="H11" s="44"/>
      <c r="I11" s="44"/>
      <c r="J11" s="45"/>
    </row>
    <row r="12">
      <c r="A12" s="36" t="s">
        <v>47</v>
      </c>
      <c r="B12" s="36">
        <v>2</v>
      </c>
      <c r="C12" s="37" t="s">
        <v>124</v>
      </c>
      <c r="D12" s="36" t="s">
        <v>130</v>
      </c>
      <c r="E12" s="38" t="s">
        <v>126</v>
      </c>
      <c r="F12" s="39" t="s">
        <v>127</v>
      </c>
      <c r="G12" s="40">
        <v>106.482</v>
      </c>
      <c r="H12" s="41">
        <v>0</v>
      </c>
      <c r="I12" s="41">
        <f>ROUND(G12*H12,P4)</f>
        <v>0</v>
      </c>
      <c r="J12" s="39" t="s">
        <v>60</v>
      </c>
      <c r="O12" s="42">
        <f>I12*0.21</f>
        <v>0</v>
      </c>
      <c r="P12">
        <v>3</v>
      </c>
    </row>
    <row r="13">
      <c r="A13" s="36" t="s">
        <v>52</v>
      </c>
      <c r="B13" s="43"/>
      <c r="C13" s="44"/>
      <c r="D13" s="44"/>
      <c r="E13" s="38" t="s">
        <v>131</v>
      </c>
      <c r="F13" s="44"/>
      <c r="G13" s="44"/>
      <c r="H13" s="44"/>
      <c r="I13" s="44"/>
      <c r="J13" s="45"/>
    </row>
    <row r="14">
      <c r="A14" s="36" t="s">
        <v>67</v>
      </c>
      <c r="B14" s="43"/>
      <c r="C14" s="44"/>
      <c r="D14" s="44"/>
      <c r="E14" s="47" t="s">
        <v>132</v>
      </c>
      <c r="F14" s="44"/>
      <c r="G14" s="44"/>
      <c r="H14" s="44"/>
      <c r="I14" s="44"/>
      <c r="J14" s="45"/>
    </row>
    <row r="15">
      <c r="A15" s="36" t="s">
        <v>47</v>
      </c>
      <c r="B15" s="36">
        <v>3</v>
      </c>
      <c r="C15" s="37" t="s">
        <v>133</v>
      </c>
      <c r="D15" s="36" t="s">
        <v>125</v>
      </c>
      <c r="E15" s="38" t="s">
        <v>134</v>
      </c>
      <c r="F15" s="39" t="s">
        <v>127</v>
      </c>
      <c r="G15" s="40">
        <v>2426.5</v>
      </c>
      <c r="H15" s="41">
        <v>0</v>
      </c>
      <c r="I15" s="41">
        <f>ROUND(G15*H15,P4)</f>
        <v>0</v>
      </c>
      <c r="J15" s="39" t="s">
        <v>60</v>
      </c>
      <c r="O15" s="42">
        <f>I15*0.21</f>
        <v>0</v>
      </c>
      <c r="P15">
        <v>3</v>
      </c>
    </row>
    <row r="16">
      <c r="A16" s="36" t="s">
        <v>52</v>
      </c>
      <c r="B16" s="43"/>
      <c r="C16" s="44"/>
      <c r="D16" s="44"/>
      <c r="E16" s="46" t="s">
        <v>49</v>
      </c>
      <c r="F16" s="44"/>
      <c r="G16" s="44"/>
      <c r="H16" s="44"/>
      <c r="I16" s="44"/>
      <c r="J16" s="45"/>
    </row>
    <row r="17" ht="45">
      <c r="A17" s="36" t="s">
        <v>67</v>
      </c>
      <c r="B17" s="43"/>
      <c r="C17" s="44"/>
      <c r="D17" s="44"/>
      <c r="E17" s="47" t="s">
        <v>135</v>
      </c>
      <c r="F17" s="44"/>
      <c r="G17" s="44"/>
      <c r="H17" s="44"/>
      <c r="I17" s="44"/>
      <c r="J17" s="45"/>
    </row>
    <row r="18">
      <c r="A18" s="36" t="s">
        <v>47</v>
      </c>
      <c r="B18" s="36">
        <v>4</v>
      </c>
      <c r="C18" s="37" t="s">
        <v>133</v>
      </c>
      <c r="D18" s="36" t="s">
        <v>130</v>
      </c>
      <c r="E18" s="38" t="s">
        <v>134</v>
      </c>
      <c r="F18" s="39" t="s">
        <v>127</v>
      </c>
      <c r="G18" s="40">
        <v>695</v>
      </c>
      <c r="H18" s="41">
        <v>0</v>
      </c>
      <c r="I18" s="41">
        <f>ROUND(G18*H18,P4)</f>
        <v>0</v>
      </c>
      <c r="J18" s="39" t="s">
        <v>60</v>
      </c>
      <c r="O18" s="42">
        <f>I18*0.21</f>
        <v>0</v>
      </c>
      <c r="P18">
        <v>3</v>
      </c>
    </row>
    <row r="19">
      <c r="A19" s="36" t="s">
        <v>52</v>
      </c>
      <c r="B19" s="43"/>
      <c r="C19" s="44"/>
      <c r="D19" s="44"/>
      <c r="E19" s="38" t="s">
        <v>136</v>
      </c>
      <c r="F19" s="44"/>
      <c r="G19" s="44"/>
      <c r="H19" s="44"/>
      <c r="I19" s="44"/>
      <c r="J19" s="45"/>
    </row>
    <row r="20">
      <c r="A20" s="36" t="s">
        <v>67</v>
      </c>
      <c r="B20" s="43"/>
      <c r="C20" s="44"/>
      <c r="D20" s="44"/>
      <c r="E20" s="47" t="s">
        <v>137</v>
      </c>
      <c r="F20" s="44"/>
      <c r="G20" s="44"/>
      <c r="H20" s="44"/>
      <c r="I20" s="44"/>
      <c r="J20" s="45"/>
    </row>
    <row r="21">
      <c r="A21" s="30" t="s">
        <v>45</v>
      </c>
      <c r="B21" s="31"/>
      <c r="C21" s="32" t="s">
        <v>125</v>
      </c>
      <c r="D21" s="33"/>
      <c r="E21" s="30" t="s">
        <v>138</v>
      </c>
      <c r="F21" s="33"/>
      <c r="G21" s="33"/>
      <c r="H21" s="33"/>
      <c r="I21" s="34">
        <f>SUMIFS(I22:I62,A22:A62,"P")</f>
        <v>0</v>
      </c>
      <c r="J21" s="35"/>
    </row>
    <row r="22">
      <c r="A22" s="36" t="s">
        <v>47</v>
      </c>
      <c r="B22" s="36">
        <v>5</v>
      </c>
      <c r="C22" s="37" t="s">
        <v>139</v>
      </c>
      <c r="D22" s="36" t="s">
        <v>49</v>
      </c>
      <c r="E22" s="38" t="s">
        <v>140</v>
      </c>
      <c r="F22" s="39" t="s">
        <v>141</v>
      </c>
      <c r="G22" s="40">
        <v>48.700000000000003</v>
      </c>
      <c r="H22" s="41">
        <v>0</v>
      </c>
      <c r="I22" s="41">
        <f>ROUND(G22*H22,P4)</f>
        <v>0</v>
      </c>
      <c r="J22" s="39" t="s">
        <v>60</v>
      </c>
      <c r="O22" s="42">
        <f>I22*0.21</f>
        <v>0</v>
      </c>
      <c r="P22">
        <v>3</v>
      </c>
    </row>
    <row r="23" ht="30">
      <c r="A23" s="36" t="s">
        <v>52</v>
      </c>
      <c r="B23" s="43"/>
      <c r="C23" s="44"/>
      <c r="D23" s="44"/>
      <c r="E23" s="38" t="s">
        <v>142</v>
      </c>
      <c r="F23" s="44"/>
      <c r="G23" s="44"/>
      <c r="H23" s="44"/>
      <c r="I23" s="44"/>
      <c r="J23" s="45"/>
    </row>
    <row r="24">
      <c r="A24" s="36" t="s">
        <v>67</v>
      </c>
      <c r="B24" s="43"/>
      <c r="C24" s="44"/>
      <c r="D24" s="44"/>
      <c r="E24" s="47" t="s">
        <v>143</v>
      </c>
      <c r="F24" s="44"/>
      <c r="G24" s="44"/>
      <c r="H24" s="44"/>
      <c r="I24" s="44"/>
      <c r="J24" s="45"/>
    </row>
    <row r="25">
      <c r="A25" s="36" t="s">
        <v>47</v>
      </c>
      <c r="B25" s="36">
        <v>6</v>
      </c>
      <c r="C25" s="37" t="s">
        <v>144</v>
      </c>
      <c r="D25" s="36" t="s">
        <v>49</v>
      </c>
      <c r="E25" s="38" t="s">
        <v>145</v>
      </c>
      <c r="F25" s="39" t="s">
        <v>127</v>
      </c>
      <c r="G25" s="40">
        <v>366</v>
      </c>
      <c r="H25" s="41">
        <v>0</v>
      </c>
      <c r="I25" s="41">
        <f>ROUND(G25*H25,P4)</f>
        <v>0</v>
      </c>
      <c r="J25" s="39" t="s">
        <v>60</v>
      </c>
      <c r="O25" s="42">
        <f>I25*0.21</f>
        <v>0</v>
      </c>
      <c r="P25">
        <v>3</v>
      </c>
    </row>
    <row r="26">
      <c r="A26" s="36" t="s">
        <v>52</v>
      </c>
      <c r="B26" s="43"/>
      <c r="C26" s="44"/>
      <c r="D26" s="44"/>
      <c r="E26" s="38" t="s">
        <v>146</v>
      </c>
      <c r="F26" s="44"/>
      <c r="G26" s="44"/>
      <c r="H26" s="44"/>
      <c r="I26" s="44"/>
      <c r="J26" s="45"/>
    </row>
    <row r="27">
      <c r="A27" s="36" t="s">
        <v>67</v>
      </c>
      <c r="B27" s="43"/>
      <c r="C27" s="44"/>
      <c r="D27" s="44"/>
      <c r="E27" s="47" t="s">
        <v>147</v>
      </c>
      <c r="F27" s="44"/>
      <c r="G27" s="44"/>
      <c r="H27" s="44"/>
      <c r="I27" s="44"/>
      <c r="J27" s="45"/>
    </row>
    <row r="28">
      <c r="A28" s="36" t="s">
        <v>47</v>
      </c>
      <c r="B28" s="36">
        <v>7</v>
      </c>
      <c r="C28" s="37" t="s">
        <v>148</v>
      </c>
      <c r="D28" s="36" t="s">
        <v>49</v>
      </c>
      <c r="E28" s="38" t="s">
        <v>149</v>
      </c>
      <c r="F28" s="39" t="s">
        <v>127</v>
      </c>
      <c r="G28" s="40">
        <v>259.51799999999997</v>
      </c>
      <c r="H28" s="41">
        <v>0</v>
      </c>
      <c r="I28" s="41">
        <f>ROUND(G28*H28,P4)</f>
        <v>0</v>
      </c>
      <c r="J28" s="39" t="s">
        <v>60</v>
      </c>
      <c r="O28" s="42">
        <f>I28*0.21</f>
        <v>0</v>
      </c>
      <c r="P28">
        <v>3</v>
      </c>
    </row>
    <row r="29">
      <c r="A29" s="36" t="s">
        <v>52</v>
      </c>
      <c r="B29" s="43"/>
      <c r="C29" s="44"/>
      <c r="D29" s="44"/>
      <c r="E29" s="38" t="s">
        <v>150</v>
      </c>
      <c r="F29" s="44"/>
      <c r="G29" s="44"/>
      <c r="H29" s="44"/>
      <c r="I29" s="44"/>
      <c r="J29" s="45"/>
    </row>
    <row r="30">
      <c r="A30" s="36" t="s">
        <v>67</v>
      </c>
      <c r="B30" s="43"/>
      <c r="C30" s="44"/>
      <c r="D30" s="44"/>
      <c r="E30" s="47" t="s">
        <v>151</v>
      </c>
      <c r="F30" s="44"/>
      <c r="G30" s="44"/>
      <c r="H30" s="44"/>
      <c r="I30" s="44"/>
      <c r="J30" s="45"/>
    </row>
    <row r="31">
      <c r="A31" s="36" t="s">
        <v>47</v>
      </c>
      <c r="B31" s="36">
        <v>8</v>
      </c>
      <c r="C31" s="37" t="s">
        <v>152</v>
      </c>
      <c r="D31" s="36" t="s">
        <v>49</v>
      </c>
      <c r="E31" s="38" t="s">
        <v>153</v>
      </c>
      <c r="F31" s="39" t="s">
        <v>127</v>
      </c>
      <c r="G31" s="40">
        <v>121</v>
      </c>
      <c r="H31" s="41">
        <v>0</v>
      </c>
      <c r="I31" s="41">
        <f>ROUND(G31*H31,P4)</f>
        <v>0</v>
      </c>
      <c r="J31" s="39" t="s">
        <v>154</v>
      </c>
      <c r="O31" s="42">
        <f>I31*0.21</f>
        <v>0</v>
      </c>
      <c r="P31">
        <v>3</v>
      </c>
    </row>
    <row r="32" ht="45">
      <c r="A32" s="36" t="s">
        <v>52</v>
      </c>
      <c r="B32" s="43"/>
      <c r="C32" s="44"/>
      <c r="D32" s="44"/>
      <c r="E32" s="38" t="s">
        <v>155</v>
      </c>
      <c r="F32" s="44"/>
      <c r="G32" s="44"/>
      <c r="H32" s="44"/>
      <c r="I32" s="44"/>
      <c r="J32" s="45"/>
    </row>
    <row r="33">
      <c r="A33" s="36" t="s">
        <v>67</v>
      </c>
      <c r="B33" s="43"/>
      <c r="C33" s="44"/>
      <c r="D33" s="44"/>
      <c r="E33" s="47" t="s">
        <v>156</v>
      </c>
      <c r="F33" s="44"/>
      <c r="G33" s="44"/>
      <c r="H33" s="44"/>
      <c r="I33" s="44"/>
      <c r="J33" s="45"/>
    </row>
    <row r="34">
      <c r="A34" s="36" t="s">
        <v>47</v>
      </c>
      <c r="B34" s="36">
        <v>9</v>
      </c>
      <c r="C34" s="37" t="s">
        <v>157</v>
      </c>
      <c r="D34" s="36" t="s">
        <v>49</v>
      </c>
      <c r="E34" s="38" t="s">
        <v>158</v>
      </c>
      <c r="F34" s="39" t="s">
        <v>127</v>
      </c>
      <c r="G34" s="40">
        <v>259.51799999999997</v>
      </c>
      <c r="H34" s="41">
        <v>0</v>
      </c>
      <c r="I34" s="41">
        <f>ROUND(G34*H34,P4)</f>
        <v>0</v>
      </c>
      <c r="J34" s="39" t="s">
        <v>60</v>
      </c>
      <c r="O34" s="42">
        <f>I34*0.21</f>
        <v>0</v>
      </c>
      <c r="P34">
        <v>3</v>
      </c>
    </row>
    <row r="35">
      <c r="A35" s="36" t="s">
        <v>52</v>
      </c>
      <c r="B35" s="43"/>
      <c r="C35" s="44"/>
      <c r="D35" s="44"/>
      <c r="E35" s="38" t="s">
        <v>159</v>
      </c>
      <c r="F35" s="44"/>
      <c r="G35" s="44"/>
      <c r="H35" s="44"/>
      <c r="I35" s="44"/>
      <c r="J35" s="45"/>
    </row>
    <row r="36">
      <c r="A36" s="36" t="s">
        <v>67</v>
      </c>
      <c r="B36" s="43"/>
      <c r="C36" s="44"/>
      <c r="D36" s="44"/>
      <c r="E36" s="47" t="s">
        <v>160</v>
      </c>
      <c r="F36" s="44"/>
      <c r="G36" s="44"/>
      <c r="H36" s="44"/>
      <c r="I36" s="44"/>
      <c r="J36" s="45"/>
    </row>
    <row r="37">
      <c r="A37" s="36" t="s">
        <v>47</v>
      </c>
      <c r="B37" s="36">
        <v>10</v>
      </c>
      <c r="C37" s="37" t="s">
        <v>161</v>
      </c>
      <c r="D37" s="36" t="s">
        <v>49</v>
      </c>
      <c r="E37" s="38" t="s">
        <v>162</v>
      </c>
      <c r="F37" s="39" t="s">
        <v>127</v>
      </c>
      <c r="G37" s="40">
        <v>3121.5</v>
      </c>
      <c r="H37" s="41">
        <v>0</v>
      </c>
      <c r="I37" s="41">
        <f>ROUND(G37*H37,P4)</f>
        <v>0</v>
      </c>
      <c r="J37" s="39" t="s">
        <v>154</v>
      </c>
      <c r="O37" s="42">
        <f>I37*0.21</f>
        <v>0</v>
      </c>
      <c r="P37">
        <v>3</v>
      </c>
    </row>
    <row r="38" ht="30">
      <c r="A38" s="36" t="s">
        <v>52</v>
      </c>
      <c r="B38" s="43"/>
      <c r="C38" s="44"/>
      <c r="D38" s="44"/>
      <c r="E38" s="38" t="s">
        <v>163</v>
      </c>
      <c r="F38" s="44"/>
      <c r="G38" s="44"/>
      <c r="H38" s="44"/>
      <c r="I38" s="44"/>
      <c r="J38" s="45"/>
    </row>
    <row r="39" ht="60">
      <c r="A39" s="36" t="s">
        <v>67</v>
      </c>
      <c r="B39" s="43"/>
      <c r="C39" s="44"/>
      <c r="D39" s="44"/>
      <c r="E39" s="47" t="s">
        <v>164</v>
      </c>
      <c r="F39" s="44"/>
      <c r="G39" s="44"/>
      <c r="H39" s="44"/>
      <c r="I39" s="44"/>
      <c r="J39" s="45"/>
    </row>
    <row r="40">
      <c r="A40" s="36" t="s">
        <v>47</v>
      </c>
      <c r="B40" s="36">
        <v>11</v>
      </c>
      <c r="C40" s="37" t="s">
        <v>165</v>
      </c>
      <c r="D40" s="36" t="s">
        <v>49</v>
      </c>
      <c r="E40" s="38" t="s">
        <v>166</v>
      </c>
      <c r="F40" s="39" t="s">
        <v>127</v>
      </c>
      <c r="G40" s="40">
        <v>2418</v>
      </c>
      <c r="H40" s="41">
        <v>0</v>
      </c>
      <c r="I40" s="41">
        <f>ROUND(G40*H40,P4)</f>
        <v>0</v>
      </c>
      <c r="J40" s="39" t="s">
        <v>60</v>
      </c>
      <c r="O40" s="42">
        <f>I40*0.21</f>
        <v>0</v>
      </c>
      <c r="P40">
        <v>3</v>
      </c>
    </row>
    <row r="41" ht="30">
      <c r="A41" s="36" t="s">
        <v>52</v>
      </c>
      <c r="B41" s="43"/>
      <c r="C41" s="44"/>
      <c r="D41" s="44"/>
      <c r="E41" s="38" t="s">
        <v>167</v>
      </c>
      <c r="F41" s="44"/>
      <c r="G41" s="44"/>
      <c r="H41" s="44"/>
      <c r="I41" s="44"/>
      <c r="J41" s="45"/>
    </row>
    <row r="42">
      <c r="A42" s="36" t="s">
        <v>67</v>
      </c>
      <c r="B42" s="43"/>
      <c r="C42" s="44"/>
      <c r="D42" s="44"/>
      <c r="E42" s="47" t="s">
        <v>168</v>
      </c>
      <c r="F42" s="44"/>
      <c r="G42" s="44"/>
      <c r="H42" s="44"/>
      <c r="I42" s="44"/>
      <c r="J42" s="45"/>
    </row>
    <row r="43">
      <c r="A43" s="36" t="s">
        <v>47</v>
      </c>
      <c r="B43" s="36">
        <v>12</v>
      </c>
      <c r="C43" s="37" t="s">
        <v>169</v>
      </c>
      <c r="D43" s="36" t="s">
        <v>125</v>
      </c>
      <c r="E43" s="38" t="s">
        <v>170</v>
      </c>
      <c r="F43" s="39" t="s">
        <v>127</v>
      </c>
      <c r="G43" s="40">
        <v>227.482</v>
      </c>
      <c r="H43" s="41">
        <v>0</v>
      </c>
      <c r="I43" s="41">
        <f>ROUND(G43*H43,P4)</f>
        <v>0</v>
      </c>
      <c r="J43" s="39" t="s">
        <v>60</v>
      </c>
      <c r="O43" s="42">
        <f>I43*0.21</f>
        <v>0</v>
      </c>
      <c r="P43">
        <v>3</v>
      </c>
    </row>
    <row r="44">
      <c r="A44" s="36" t="s">
        <v>52</v>
      </c>
      <c r="B44" s="43"/>
      <c r="C44" s="44"/>
      <c r="D44" s="44"/>
      <c r="E44" s="38" t="s">
        <v>171</v>
      </c>
      <c r="F44" s="44"/>
      <c r="G44" s="44"/>
      <c r="H44" s="44"/>
      <c r="I44" s="44"/>
      <c r="J44" s="45"/>
    </row>
    <row r="45" ht="45">
      <c r="A45" s="36" t="s">
        <v>67</v>
      </c>
      <c r="B45" s="43"/>
      <c r="C45" s="44"/>
      <c r="D45" s="44"/>
      <c r="E45" s="47" t="s">
        <v>172</v>
      </c>
      <c r="F45" s="44"/>
      <c r="G45" s="44"/>
      <c r="H45" s="44"/>
      <c r="I45" s="44"/>
      <c r="J45" s="45"/>
    </row>
    <row r="46">
      <c r="A46" s="36" t="s">
        <v>47</v>
      </c>
      <c r="B46" s="36">
        <v>13</v>
      </c>
      <c r="C46" s="37" t="s">
        <v>169</v>
      </c>
      <c r="D46" s="36" t="s">
        <v>130</v>
      </c>
      <c r="E46" s="38" t="s">
        <v>170</v>
      </c>
      <c r="F46" s="39" t="s">
        <v>127</v>
      </c>
      <c r="G46" s="40">
        <v>259.51799999999997</v>
      </c>
      <c r="H46" s="41">
        <v>0</v>
      </c>
      <c r="I46" s="41">
        <f>ROUND(G46*H46,P4)</f>
        <v>0</v>
      </c>
      <c r="J46" s="39" t="s">
        <v>60</v>
      </c>
      <c r="O46" s="42">
        <f>I46*0.21</f>
        <v>0</v>
      </c>
      <c r="P46">
        <v>3</v>
      </c>
    </row>
    <row r="47">
      <c r="A47" s="36" t="s">
        <v>52</v>
      </c>
      <c r="B47" s="43"/>
      <c r="C47" s="44"/>
      <c r="D47" s="44"/>
      <c r="E47" s="38" t="s">
        <v>173</v>
      </c>
      <c r="F47" s="44"/>
      <c r="G47" s="44"/>
      <c r="H47" s="44"/>
      <c r="I47" s="44"/>
      <c r="J47" s="45"/>
    </row>
    <row r="48">
      <c r="A48" s="36" t="s">
        <v>67</v>
      </c>
      <c r="B48" s="43"/>
      <c r="C48" s="44"/>
      <c r="D48" s="44"/>
      <c r="E48" s="47" t="s">
        <v>174</v>
      </c>
      <c r="F48" s="44"/>
      <c r="G48" s="44"/>
      <c r="H48" s="44"/>
      <c r="I48" s="44"/>
      <c r="J48" s="45"/>
    </row>
    <row r="49">
      <c r="A49" s="36" t="s">
        <v>47</v>
      </c>
      <c r="B49" s="36">
        <v>14</v>
      </c>
      <c r="C49" s="37" t="s">
        <v>175</v>
      </c>
      <c r="D49" s="36" t="s">
        <v>49</v>
      </c>
      <c r="E49" s="38" t="s">
        <v>176</v>
      </c>
      <c r="F49" s="39" t="s">
        <v>127</v>
      </c>
      <c r="G49" s="40">
        <v>695</v>
      </c>
      <c r="H49" s="41">
        <v>0</v>
      </c>
      <c r="I49" s="41">
        <f>ROUND(G49*H49,P4)</f>
        <v>0</v>
      </c>
      <c r="J49" s="39" t="s">
        <v>60</v>
      </c>
      <c r="O49" s="42">
        <f>I49*0.21</f>
        <v>0</v>
      </c>
      <c r="P49">
        <v>3</v>
      </c>
    </row>
    <row r="50" ht="30">
      <c r="A50" s="36" t="s">
        <v>52</v>
      </c>
      <c r="B50" s="43"/>
      <c r="C50" s="44"/>
      <c r="D50" s="44"/>
      <c r="E50" s="38" t="s">
        <v>177</v>
      </c>
      <c r="F50" s="44"/>
      <c r="G50" s="44"/>
      <c r="H50" s="44"/>
      <c r="I50" s="44"/>
      <c r="J50" s="45"/>
    </row>
    <row r="51">
      <c r="A51" s="36" t="s">
        <v>67</v>
      </c>
      <c r="B51" s="43"/>
      <c r="C51" s="44"/>
      <c r="D51" s="44"/>
      <c r="E51" s="47" t="s">
        <v>178</v>
      </c>
      <c r="F51" s="44"/>
      <c r="G51" s="44"/>
      <c r="H51" s="44"/>
      <c r="I51" s="44"/>
      <c r="J51" s="45"/>
    </row>
    <row r="52">
      <c r="A52" s="36" t="s">
        <v>47</v>
      </c>
      <c r="B52" s="36">
        <v>15</v>
      </c>
      <c r="C52" s="37" t="s">
        <v>179</v>
      </c>
      <c r="D52" s="36" t="s">
        <v>49</v>
      </c>
      <c r="E52" s="38" t="s">
        <v>180</v>
      </c>
      <c r="F52" s="39" t="s">
        <v>127</v>
      </c>
      <c r="G52" s="40">
        <v>8.4359999999999999</v>
      </c>
      <c r="H52" s="41">
        <v>0</v>
      </c>
      <c r="I52" s="41">
        <f>ROUND(G52*H52,P4)</f>
        <v>0</v>
      </c>
      <c r="J52" s="39" t="s">
        <v>60</v>
      </c>
      <c r="O52" s="42">
        <f>I52*0.21</f>
        <v>0</v>
      </c>
      <c r="P52">
        <v>3</v>
      </c>
    </row>
    <row r="53" ht="30">
      <c r="A53" s="36" t="s">
        <v>52</v>
      </c>
      <c r="B53" s="43"/>
      <c r="C53" s="44"/>
      <c r="D53" s="44"/>
      <c r="E53" s="38" t="s">
        <v>181</v>
      </c>
      <c r="F53" s="44"/>
      <c r="G53" s="44"/>
      <c r="H53" s="44"/>
      <c r="I53" s="44"/>
      <c r="J53" s="45"/>
    </row>
    <row r="54" ht="30">
      <c r="A54" s="36" t="s">
        <v>67</v>
      </c>
      <c r="B54" s="43"/>
      <c r="C54" s="44"/>
      <c r="D54" s="44"/>
      <c r="E54" s="47" t="s">
        <v>182</v>
      </c>
      <c r="F54" s="44"/>
      <c r="G54" s="44"/>
      <c r="H54" s="44"/>
      <c r="I54" s="44"/>
      <c r="J54" s="45"/>
    </row>
    <row r="55">
      <c r="A55" s="36" t="s">
        <v>47</v>
      </c>
      <c r="B55" s="36">
        <v>16</v>
      </c>
      <c r="C55" s="37" t="s">
        <v>183</v>
      </c>
      <c r="D55" s="36" t="s">
        <v>49</v>
      </c>
      <c r="E55" s="38" t="s">
        <v>184</v>
      </c>
      <c r="F55" s="39" t="s">
        <v>185</v>
      </c>
      <c r="G55" s="40">
        <v>1730.1199999999999</v>
      </c>
      <c r="H55" s="41">
        <v>0</v>
      </c>
      <c r="I55" s="41">
        <f>ROUND(G55*H55,P4)</f>
        <v>0</v>
      </c>
      <c r="J55" s="39" t="s">
        <v>60</v>
      </c>
      <c r="O55" s="42">
        <f>I55*0.21</f>
        <v>0</v>
      </c>
      <c r="P55">
        <v>3</v>
      </c>
    </row>
    <row r="56">
      <c r="A56" s="36" t="s">
        <v>52</v>
      </c>
      <c r="B56" s="43"/>
      <c r="C56" s="44"/>
      <c r="D56" s="44"/>
      <c r="E56" s="46" t="s">
        <v>49</v>
      </c>
      <c r="F56" s="44"/>
      <c r="G56" s="44"/>
      <c r="H56" s="44"/>
      <c r="I56" s="44"/>
      <c r="J56" s="45"/>
    </row>
    <row r="57" ht="30">
      <c r="A57" s="36" t="s">
        <v>67</v>
      </c>
      <c r="B57" s="43"/>
      <c r="C57" s="44"/>
      <c r="D57" s="44"/>
      <c r="E57" s="47" t="s">
        <v>186</v>
      </c>
      <c r="F57" s="44"/>
      <c r="G57" s="44"/>
      <c r="H57" s="44"/>
      <c r="I57" s="44"/>
      <c r="J57" s="45"/>
    </row>
    <row r="58">
      <c r="A58" s="36" t="s">
        <v>47</v>
      </c>
      <c r="B58" s="36">
        <v>17</v>
      </c>
      <c r="C58" s="37" t="s">
        <v>187</v>
      </c>
      <c r="D58" s="36" t="s">
        <v>49</v>
      </c>
      <c r="E58" s="38" t="s">
        <v>188</v>
      </c>
      <c r="F58" s="39" t="s">
        <v>185</v>
      </c>
      <c r="G58" s="40">
        <v>1730.1199999999999</v>
      </c>
      <c r="H58" s="41">
        <v>0</v>
      </c>
      <c r="I58" s="41">
        <f>ROUND(G58*H58,P4)</f>
        <v>0</v>
      </c>
      <c r="J58" s="39" t="s">
        <v>60</v>
      </c>
      <c r="O58" s="42">
        <f>I58*0.21</f>
        <v>0</v>
      </c>
      <c r="P58">
        <v>3</v>
      </c>
    </row>
    <row r="59">
      <c r="A59" s="36" t="s">
        <v>52</v>
      </c>
      <c r="B59" s="43"/>
      <c r="C59" s="44"/>
      <c r="D59" s="44"/>
      <c r="E59" s="46" t="s">
        <v>49</v>
      </c>
      <c r="F59" s="44"/>
      <c r="G59" s="44"/>
      <c r="H59" s="44"/>
      <c r="I59" s="44"/>
      <c r="J59" s="45"/>
    </row>
    <row r="60">
      <c r="A60" s="36" t="s">
        <v>47</v>
      </c>
      <c r="B60" s="36">
        <v>18</v>
      </c>
      <c r="C60" s="37" t="s">
        <v>189</v>
      </c>
      <c r="D60" s="36" t="s">
        <v>49</v>
      </c>
      <c r="E60" s="38" t="s">
        <v>190</v>
      </c>
      <c r="F60" s="39" t="s">
        <v>185</v>
      </c>
      <c r="G60" s="40">
        <v>3460.2399999999998</v>
      </c>
      <c r="H60" s="41">
        <v>0</v>
      </c>
      <c r="I60" s="41">
        <f>ROUND(G60*H60,P4)</f>
        <v>0</v>
      </c>
      <c r="J60" s="39" t="s">
        <v>60</v>
      </c>
      <c r="O60" s="42">
        <f>I60*0.21</f>
        <v>0</v>
      </c>
      <c r="P60">
        <v>3</v>
      </c>
    </row>
    <row r="61" ht="45">
      <c r="A61" s="36" t="s">
        <v>52</v>
      </c>
      <c r="B61" s="43"/>
      <c r="C61" s="44"/>
      <c r="D61" s="44"/>
      <c r="E61" s="38" t="s">
        <v>191</v>
      </c>
      <c r="F61" s="44"/>
      <c r="G61" s="44"/>
      <c r="H61" s="44"/>
      <c r="I61" s="44"/>
      <c r="J61" s="45"/>
    </row>
    <row r="62">
      <c r="A62" s="36" t="s">
        <v>67</v>
      </c>
      <c r="B62" s="43"/>
      <c r="C62" s="44"/>
      <c r="D62" s="44"/>
      <c r="E62" s="47" t="s">
        <v>192</v>
      </c>
      <c r="F62" s="44"/>
      <c r="G62" s="44"/>
      <c r="H62" s="44"/>
      <c r="I62" s="44"/>
      <c r="J62" s="45"/>
    </row>
    <row r="63">
      <c r="A63" s="30" t="s">
        <v>45</v>
      </c>
      <c r="B63" s="31"/>
      <c r="C63" s="32" t="s">
        <v>193</v>
      </c>
      <c r="D63" s="33"/>
      <c r="E63" s="30" t="s">
        <v>194</v>
      </c>
      <c r="F63" s="33"/>
      <c r="G63" s="33"/>
      <c r="H63" s="33"/>
      <c r="I63" s="34">
        <f>SUMIFS(I64:I87,A64:A87,"P")</f>
        <v>0</v>
      </c>
      <c r="J63" s="35"/>
    </row>
    <row r="64">
      <c r="A64" s="36" t="s">
        <v>47</v>
      </c>
      <c r="B64" s="36">
        <v>19</v>
      </c>
      <c r="C64" s="37" t="s">
        <v>195</v>
      </c>
      <c r="D64" s="36" t="s">
        <v>49</v>
      </c>
      <c r="E64" s="38" t="s">
        <v>196</v>
      </c>
      <c r="F64" s="39" t="s">
        <v>127</v>
      </c>
      <c r="G64" s="40">
        <v>172</v>
      </c>
      <c r="H64" s="41">
        <v>0</v>
      </c>
      <c r="I64" s="41">
        <f>ROUND(G64*H64,P4)</f>
        <v>0</v>
      </c>
      <c r="J64" s="39" t="s">
        <v>60</v>
      </c>
      <c r="O64" s="42">
        <f>I64*0.21</f>
        <v>0</v>
      </c>
      <c r="P64">
        <v>3</v>
      </c>
    </row>
    <row r="65">
      <c r="A65" s="36" t="s">
        <v>52</v>
      </c>
      <c r="B65" s="43"/>
      <c r="C65" s="44"/>
      <c r="D65" s="44"/>
      <c r="E65" s="38" t="s">
        <v>197</v>
      </c>
      <c r="F65" s="44"/>
      <c r="G65" s="44"/>
      <c r="H65" s="44"/>
      <c r="I65" s="44"/>
      <c r="J65" s="45"/>
    </row>
    <row r="66">
      <c r="A66" s="36" t="s">
        <v>67</v>
      </c>
      <c r="B66" s="43"/>
      <c r="C66" s="44"/>
      <c r="D66" s="44"/>
      <c r="E66" s="47" t="s">
        <v>198</v>
      </c>
      <c r="F66" s="44"/>
      <c r="G66" s="44"/>
      <c r="H66" s="44"/>
      <c r="I66" s="44"/>
      <c r="J66" s="45"/>
    </row>
    <row r="67">
      <c r="A67" s="36" t="s">
        <v>47</v>
      </c>
      <c r="B67" s="36">
        <v>20</v>
      </c>
      <c r="C67" s="37" t="s">
        <v>199</v>
      </c>
      <c r="D67" s="36" t="s">
        <v>49</v>
      </c>
      <c r="E67" s="38" t="s">
        <v>200</v>
      </c>
      <c r="F67" s="39" t="s">
        <v>185</v>
      </c>
      <c r="G67" s="40">
        <v>746.89999999999998</v>
      </c>
      <c r="H67" s="41">
        <v>0</v>
      </c>
      <c r="I67" s="41">
        <f>ROUND(G67*H67,P4)</f>
        <v>0</v>
      </c>
      <c r="J67" s="39" t="s">
        <v>60</v>
      </c>
      <c r="O67" s="42">
        <f>I67*0.21</f>
        <v>0</v>
      </c>
      <c r="P67">
        <v>3</v>
      </c>
    </row>
    <row r="68">
      <c r="A68" s="36" t="s">
        <v>52</v>
      </c>
      <c r="B68" s="43"/>
      <c r="C68" s="44"/>
      <c r="D68" s="44"/>
      <c r="E68" s="38" t="s">
        <v>201</v>
      </c>
      <c r="F68" s="44"/>
      <c r="G68" s="44"/>
      <c r="H68" s="44"/>
      <c r="I68" s="44"/>
      <c r="J68" s="45"/>
    </row>
    <row r="69">
      <c r="A69" s="36" t="s">
        <v>67</v>
      </c>
      <c r="B69" s="43"/>
      <c r="C69" s="44"/>
      <c r="D69" s="44"/>
      <c r="E69" s="47" t="s">
        <v>202</v>
      </c>
      <c r="F69" s="44"/>
      <c r="G69" s="44"/>
      <c r="H69" s="44"/>
      <c r="I69" s="44"/>
      <c r="J69" s="45"/>
    </row>
    <row r="70">
      <c r="A70" s="36" t="s">
        <v>47</v>
      </c>
      <c r="B70" s="36">
        <v>21</v>
      </c>
      <c r="C70" s="37" t="s">
        <v>203</v>
      </c>
      <c r="D70" s="36" t="s">
        <v>49</v>
      </c>
      <c r="E70" s="38" t="s">
        <v>204</v>
      </c>
      <c r="F70" s="39" t="s">
        <v>185</v>
      </c>
      <c r="G70" s="40">
        <v>222.88499999999999</v>
      </c>
      <c r="H70" s="41">
        <v>0</v>
      </c>
      <c r="I70" s="41">
        <f>ROUND(G70*H70,P4)</f>
        <v>0</v>
      </c>
      <c r="J70" s="39" t="s">
        <v>60</v>
      </c>
      <c r="O70" s="42">
        <f>I70*0.21</f>
        <v>0</v>
      </c>
      <c r="P70">
        <v>3</v>
      </c>
    </row>
    <row r="71">
      <c r="A71" s="36" t="s">
        <v>52</v>
      </c>
      <c r="B71" s="43"/>
      <c r="C71" s="44"/>
      <c r="D71" s="44"/>
      <c r="E71" s="38" t="s">
        <v>205</v>
      </c>
      <c r="F71" s="44"/>
      <c r="G71" s="44"/>
      <c r="H71" s="44"/>
      <c r="I71" s="44"/>
      <c r="J71" s="45"/>
    </row>
    <row r="72" ht="30">
      <c r="A72" s="36" t="s">
        <v>67</v>
      </c>
      <c r="B72" s="43"/>
      <c r="C72" s="44"/>
      <c r="D72" s="44"/>
      <c r="E72" s="47" t="s">
        <v>206</v>
      </c>
      <c r="F72" s="44"/>
      <c r="G72" s="44"/>
      <c r="H72" s="44"/>
      <c r="I72" s="44"/>
      <c r="J72" s="45"/>
    </row>
    <row r="73">
      <c r="A73" s="36" t="s">
        <v>47</v>
      </c>
      <c r="B73" s="36">
        <v>22</v>
      </c>
      <c r="C73" s="37" t="s">
        <v>207</v>
      </c>
      <c r="D73" s="36" t="s">
        <v>49</v>
      </c>
      <c r="E73" s="38" t="s">
        <v>208</v>
      </c>
      <c r="F73" s="39" t="s">
        <v>185</v>
      </c>
      <c r="G73" s="40">
        <v>746.89999999999998</v>
      </c>
      <c r="H73" s="41">
        <v>0</v>
      </c>
      <c r="I73" s="41">
        <f>ROUND(G73*H73,P4)</f>
        <v>0</v>
      </c>
      <c r="J73" s="39" t="s">
        <v>60</v>
      </c>
      <c r="O73" s="42">
        <f>I73*0.21</f>
        <v>0</v>
      </c>
      <c r="P73">
        <v>3</v>
      </c>
    </row>
    <row r="74">
      <c r="A74" s="36" t="s">
        <v>52</v>
      </c>
      <c r="B74" s="43"/>
      <c r="C74" s="44"/>
      <c r="D74" s="44"/>
      <c r="E74" s="38" t="s">
        <v>209</v>
      </c>
      <c r="F74" s="44"/>
      <c r="G74" s="44"/>
      <c r="H74" s="44"/>
      <c r="I74" s="44"/>
      <c r="J74" s="45"/>
    </row>
    <row r="75">
      <c r="A75" s="36" t="s">
        <v>67</v>
      </c>
      <c r="B75" s="43"/>
      <c r="C75" s="44"/>
      <c r="D75" s="44"/>
      <c r="E75" s="47" t="s">
        <v>210</v>
      </c>
      <c r="F75" s="44"/>
      <c r="G75" s="44"/>
      <c r="H75" s="44"/>
      <c r="I75" s="44"/>
      <c r="J75" s="45"/>
    </row>
    <row r="76">
      <c r="A76" s="36" t="s">
        <v>47</v>
      </c>
      <c r="B76" s="36">
        <v>23</v>
      </c>
      <c r="C76" s="37" t="s">
        <v>211</v>
      </c>
      <c r="D76" s="36" t="s">
        <v>49</v>
      </c>
      <c r="E76" s="38" t="s">
        <v>212</v>
      </c>
      <c r="F76" s="39" t="s">
        <v>185</v>
      </c>
      <c r="G76" s="40">
        <v>699.37</v>
      </c>
      <c r="H76" s="41">
        <v>0</v>
      </c>
      <c r="I76" s="41">
        <f>ROUND(G76*H76,P4)</f>
        <v>0</v>
      </c>
      <c r="J76" s="39" t="s">
        <v>60</v>
      </c>
      <c r="O76" s="42">
        <f>I76*0.21</f>
        <v>0</v>
      </c>
      <c r="P76">
        <v>3</v>
      </c>
    </row>
    <row r="77">
      <c r="A77" s="36" t="s">
        <v>52</v>
      </c>
      <c r="B77" s="43"/>
      <c r="C77" s="44"/>
      <c r="D77" s="44"/>
      <c r="E77" s="38" t="s">
        <v>213</v>
      </c>
      <c r="F77" s="44"/>
      <c r="G77" s="44"/>
      <c r="H77" s="44"/>
      <c r="I77" s="44"/>
      <c r="J77" s="45"/>
    </row>
    <row r="78">
      <c r="A78" s="36" t="s">
        <v>67</v>
      </c>
      <c r="B78" s="43"/>
      <c r="C78" s="44"/>
      <c r="D78" s="44"/>
      <c r="E78" s="47" t="s">
        <v>214</v>
      </c>
      <c r="F78" s="44"/>
      <c r="G78" s="44"/>
      <c r="H78" s="44"/>
      <c r="I78" s="44"/>
      <c r="J78" s="45"/>
    </row>
    <row r="79">
      <c r="A79" s="36" t="s">
        <v>47</v>
      </c>
      <c r="B79" s="36">
        <v>24</v>
      </c>
      <c r="C79" s="37" t="s">
        <v>215</v>
      </c>
      <c r="D79" s="36" t="s">
        <v>49</v>
      </c>
      <c r="E79" s="38" t="s">
        <v>216</v>
      </c>
      <c r="F79" s="39" t="s">
        <v>185</v>
      </c>
      <c r="G79" s="40">
        <v>679</v>
      </c>
      <c r="H79" s="41">
        <v>0</v>
      </c>
      <c r="I79" s="41">
        <f>ROUND(G79*H79,P4)</f>
        <v>0</v>
      </c>
      <c r="J79" s="39" t="s">
        <v>60</v>
      </c>
      <c r="O79" s="42">
        <f>I79*0.21</f>
        <v>0</v>
      </c>
      <c r="P79">
        <v>3</v>
      </c>
    </row>
    <row r="80">
      <c r="A80" s="36" t="s">
        <v>52</v>
      </c>
      <c r="B80" s="43"/>
      <c r="C80" s="44"/>
      <c r="D80" s="44"/>
      <c r="E80" s="38" t="s">
        <v>217</v>
      </c>
      <c r="F80" s="44"/>
      <c r="G80" s="44"/>
      <c r="H80" s="44"/>
      <c r="I80" s="44"/>
      <c r="J80" s="45"/>
    </row>
    <row r="81">
      <c r="A81" s="36" t="s">
        <v>67</v>
      </c>
      <c r="B81" s="43"/>
      <c r="C81" s="44"/>
      <c r="D81" s="44"/>
      <c r="E81" s="47" t="s">
        <v>218</v>
      </c>
      <c r="F81" s="44"/>
      <c r="G81" s="44"/>
      <c r="H81" s="44"/>
      <c r="I81" s="44"/>
      <c r="J81" s="45"/>
    </row>
    <row r="82">
      <c r="A82" s="36" t="s">
        <v>47</v>
      </c>
      <c r="B82" s="36">
        <v>25</v>
      </c>
      <c r="C82" s="37" t="s">
        <v>219</v>
      </c>
      <c r="D82" s="36" t="s">
        <v>49</v>
      </c>
      <c r="E82" s="38" t="s">
        <v>220</v>
      </c>
      <c r="F82" s="39" t="s">
        <v>185</v>
      </c>
      <c r="G82" s="40">
        <v>699.37</v>
      </c>
      <c r="H82" s="41">
        <v>0</v>
      </c>
      <c r="I82" s="41">
        <f>ROUND(G82*H82,P4)</f>
        <v>0</v>
      </c>
      <c r="J82" s="39" t="s">
        <v>60</v>
      </c>
      <c r="O82" s="42">
        <f>I82*0.21</f>
        <v>0</v>
      </c>
      <c r="P82">
        <v>3</v>
      </c>
    </row>
    <row r="83">
      <c r="A83" s="36" t="s">
        <v>52</v>
      </c>
      <c r="B83" s="43"/>
      <c r="C83" s="44"/>
      <c r="D83" s="44"/>
      <c r="E83" s="38" t="s">
        <v>221</v>
      </c>
      <c r="F83" s="44"/>
      <c r="G83" s="44"/>
      <c r="H83" s="44"/>
      <c r="I83" s="44"/>
      <c r="J83" s="45"/>
    </row>
    <row r="84">
      <c r="A84" s="36" t="s">
        <v>67</v>
      </c>
      <c r="B84" s="43"/>
      <c r="C84" s="44"/>
      <c r="D84" s="44"/>
      <c r="E84" s="47" t="s">
        <v>222</v>
      </c>
      <c r="F84" s="44"/>
      <c r="G84" s="44"/>
      <c r="H84" s="44"/>
      <c r="I84" s="44"/>
      <c r="J84" s="45"/>
    </row>
    <row r="85">
      <c r="A85" s="36" t="s">
        <v>47</v>
      </c>
      <c r="B85" s="36">
        <v>26</v>
      </c>
      <c r="C85" s="37" t="s">
        <v>223</v>
      </c>
      <c r="D85" s="36" t="s">
        <v>49</v>
      </c>
      <c r="E85" s="38" t="s">
        <v>224</v>
      </c>
      <c r="F85" s="39" t="s">
        <v>185</v>
      </c>
      <c r="G85" s="40">
        <v>746.89999999999998</v>
      </c>
      <c r="H85" s="41">
        <v>0</v>
      </c>
      <c r="I85" s="41">
        <f>ROUND(G85*H85,P4)</f>
        <v>0</v>
      </c>
      <c r="J85" s="39" t="s">
        <v>60</v>
      </c>
      <c r="O85" s="42">
        <f>I85*0.21</f>
        <v>0</v>
      </c>
      <c r="P85">
        <v>3</v>
      </c>
    </row>
    <row r="86">
      <c r="A86" s="36" t="s">
        <v>52</v>
      </c>
      <c r="B86" s="43"/>
      <c r="C86" s="44"/>
      <c r="D86" s="44"/>
      <c r="E86" s="38" t="s">
        <v>225</v>
      </c>
      <c r="F86" s="44"/>
      <c r="G86" s="44"/>
      <c r="H86" s="44"/>
      <c r="I86" s="44"/>
      <c r="J86" s="45"/>
    </row>
    <row r="87">
      <c r="A87" s="36" t="s">
        <v>67</v>
      </c>
      <c r="B87" s="43"/>
      <c r="C87" s="44"/>
      <c r="D87" s="44"/>
      <c r="E87" s="47" t="s">
        <v>226</v>
      </c>
      <c r="F87" s="44"/>
      <c r="G87" s="44"/>
      <c r="H87" s="44"/>
      <c r="I87" s="44"/>
      <c r="J87" s="45"/>
    </row>
    <row r="88">
      <c r="A88" s="30" t="s">
        <v>45</v>
      </c>
      <c r="B88" s="31"/>
      <c r="C88" s="32" t="s">
        <v>118</v>
      </c>
      <c r="D88" s="33"/>
      <c r="E88" s="30" t="s">
        <v>119</v>
      </c>
      <c r="F88" s="33"/>
      <c r="G88" s="33"/>
      <c r="H88" s="33"/>
      <c r="I88" s="34">
        <f>SUMIFS(I89:I90,A89:A90,"P")</f>
        <v>0</v>
      </c>
      <c r="J88" s="35"/>
    </row>
    <row r="89">
      <c r="A89" s="36" t="s">
        <v>47</v>
      </c>
      <c r="B89" s="36">
        <v>27</v>
      </c>
      <c r="C89" s="37" t="s">
        <v>227</v>
      </c>
      <c r="D89" s="36" t="s">
        <v>49</v>
      </c>
      <c r="E89" s="38" t="s">
        <v>228</v>
      </c>
      <c r="F89" s="39" t="s">
        <v>141</v>
      </c>
      <c r="G89" s="40">
        <v>48.700000000000003</v>
      </c>
      <c r="H89" s="41">
        <v>0</v>
      </c>
      <c r="I89" s="41">
        <f>ROUND(G89*H89,P4)</f>
        <v>0</v>
      </c>
      <c r="J89" s="39" t="s">
        <v>60</v>
      </c>
      <c r="O89" s="42">
        <f>I89*0.21</f>
        <v>0</v>
      </c>
      <c r="P89">
        <v>3</v>
      </c>
    </row>
    <row r="90" ht="30">
      <c r="A90" s="36" t="s">
        <v>52</v>
      </c>
      <c r="B90" s="48"/>
      <c r="C90" s="49"/>
      <c r="D90" s="49"/>
      <c r="E90" s="38" t="s">
        <v>229</v>
      </c>
      <c r="F90" s="49"/>
      <c r="G90" s="49"/>
      <c r="H90" s="49"/>
      <c r="I90" s="49"/>
      <c r="J90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15</v>
      </c>
      <c r="I3" s="24">
        <f>SUMIFS(I8:I125,A8:A125,"SD")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SUMIFS(I9:I26,A9:A26,"P")</f>
        <v>0</v>
      </c>
      <c r="J8" s="35"/>
    </row>
    <row r="9">
      <c r="A9" s="36" t="s">
        <v>47</v>
      </c>
      <c r="B9" s="36">
        <v>1</v>
      </c>
      <c r="C9" s="37" t="s">
        <v>124</v>
      </c>
      <c r="D9" s="36" t="s">
        <v>125</v>
      </c>
      <c r="E9" s="38" t="s">
        <v>126</v>
      </c>
      <c r="F9" s="39" t="s">
        <v>127</v>
      </c>
      <c r="G9" s="40">
        <v>673.35000000000002</v>
      </c>
      <c r="H9" s="41">
        <v>0</v>
      </c>
      <c r="I9" s="41">
        <f>ROUND(G9*H9,P4)</f>
        <v>0</v>
      </c>
      <c r="J9" s="39" t="s">
        <v>60</v>
      </c>
      <c r="O9" s="42">
        <f>I9*0.21</f>
        <v>0</v>
      </c>
      <c r="P9">
        <v>3</v>
      </c>
    </row>
    <row r="10">
      <c r="A10" s="36" t="s">
        <v>52</v>
      </c>
      <c r="B10" s="43"/>
      <c r="C10" s="44"/>
      <c r="D10" s="44"/>
      <c r="E10" s="38" t="s">
        <v>128</v>
      </c>
      <c r="F10" s="44"/>
      <c r="G10" s="44"/>
      <c r="H10" s="44"/>
      <c r="I10" s="44"/>
      <c r="J10" s="45"/>
    </row>
    <row r="11">
      <c r="A11" s="36" t="s">
        <v>67</v>
      </c>
      <c r="B11" s="43"/>
      <c r="C11" s="44"/>
      <c r="D11" s="44"/>
      <c r="E11" s="47" t="s">
        <v>230</v>
      </c>
      <c r="F11" s="44"/>
      <c r="G11" s="44"/>
      <c r="H11" s="44"/>
      <c r="I11" s="44"/>
      <c r="J11" s="45"/>
    </row>
    <row r="12">
      <c r="A12" s="36" t="s">
        <v>47</v>
      </c>
      <c r="B12" s="36">
        <v>2</v>
      </c>
      <c r="C12" s="37" t="s">
        <v>124</v>
      </c>
      <c r="D12" s="36" t="s">
        <v>130</v>
      </c>
      <c r="E12" s="38" t="s">
        <v>126</v>
      </c>
      <c r="F12" s="39" t="s">
        <v>127</v>
      </c>
      <c r="G12" s="40">
        <v>97.906999999999996</v>
      </c>
      <c r="H12" s="41">
        <v>0</v>
      </c>
      <c r="I12" s="41">
        <f>ROUND(G12*H12,P4)</f>
        <v>0</v>
      </c>
      <c r="J12" s="39" t="s">
        <v>60</v>
      </c>
      <c r="O12" s="42">
        <f>I12*0.21</f>
        <v>0</v>
      </c>
      <c r="P12">
        <v>3</v>
      </c>
    </row>
    <row r="13">
      <c r="A13" s="36" t="s">
        <v>52</v>
      </c>
      <c r="B13" s="43"/>
      <c r="C13" s="44"/>
      <c r="D13" s="44"/>
      <c r="E13" s="38" t="s">
        <v>131</v>
      </c>
      <c r="F13" s="44"/>
      <c r="G13" s="44"/>
      <c r="H13" s="44"/>
      <c r="I13" s="44"/>
      <c r="J13" s="45"/>
    </row>
    <row r="14">
      <c r="A14" s="36" t="s">
        <v>67</v>
      </c>
      <c r="B14" s="43"/>
      <c r="C14" s="44"/>
      <c r="D14" s="44"/>
      <c r="E14" s="47" t="s">
        <v>231</v>
      </c>
      <c r="F14" s="44"/>
      <c r="G14" s="44"/>
      <c r="H14" s="44"/>
      <c r="I14" s="44"/>
      <c r="J14" s="45"/>
    </row>
    <row r="15">
      <c r="A15" s="36" t="s">
        <v>47</v>
      </c>
      <c r="B15" s="36">
        <v>3</v>
      </c>
      <c r="C15" s="37" t="s">
        <v>124</v>
      </c>
      <c r="D15" s="36" t="s">
        <v>232</v>
      </c>
      <c r="E15" s="38" t="s">
        <v>126</v>
      </c>
      <c r="F15" s="39" t="s">
        <v>127</v>
      </c>
      <c r="G15" s="40">
        <v>0.45000000000000001</v>
      </c>
      <c r="H15" s="41">
        <v>0</v>
      </c>
      <c r="I15" s="41">
        <f>ROUND(G15*H15,P4)</f>
        <v>0</v>
      </c>
      <c r="J15" s="39" t="s">
        <v>60</v>
      </c>
      <c r="O15" s="42">
        <f>I15*0.21</f>
        <v>0</v>
      </c>
      <c r="P15">
        <v>3</v>
      </c>
    </row>
    <row r="16">
      <c r="A16" s="36" t="s">
        <v>52</v>
      </c>
      <c r="B16" s="43"/>
      <c r="C16" s="44"/>
      <c r="D16" s="44"/>
      <c r="E16" s="38" t="s">
        <v>233</v>
      </c>
      <c r="F16" s="44"/>
      <c r="G16" s="44"/>
      <c r="H16" s="44"/>
      <c r="I16" s="44"/>
      <c r="J16" s="45"/>
    </row>
    <row r="17" ht="30">
      <c r="A17" s="36" t="s">
        <v>67</v>
      </c>
      <c r="B17" s="43"/>
      <c r="C17" s="44"/>
      <c r="D17" s="44"/>
      <c r="E17" s="47" t="s">
        <v>234</v>
      </c>
      <c r="F17" s="44"/>
      <c r="G17" s="44"/>
      <c r="H17" s="44"/>
      <c r="I17" s="44"/>
      <c r="J17" s="45"/>
    </row>
    <row r="18">
      <c r="A18" s="36" t="s">
        <v>47</v>
      </c>
      <c r="B18" s="36">
        <v>4</v>
      </c>
      <c r="C18" s="37" t="s">
        <v>124</v>
      </c>
      <c r="D18" s="36" t="s">
        <v>235</v>
      </c>
      <c r="E18" s="38" t="s">
        <v>126</v>
      </c>
      <c r="F18" s="39" t="s">
        <v>127</v>
      </c>
      <c r="G18" s="40">
        <v>2.25</v>
      </c>
      <c r="H18" s="41">
        <v>0</v>
      </c>
      <c r="I18" s="41">
        <f>ROUND(G18*H18,P4)</f>
        <v>0</v>
      </c>
      <c r="J18" s="39" t="s">
        <v>60</v>
      </c>
      <c r="O18" s="42">
        <f>I18*0.21</f>
        <v>0</v>
      </c>
      <c r="P18">
        <v>3</v>
      </c>
    </row>
    <row r="19">
      <c r="A19" s="36" t="s">
        <v>52</v>
      </c>
      <c r="B19" s="43"/>
      <c r="C19" s="44"/>
      <c r="D19" s="44"/>
      <c r="E19" s="38" t="s">
        <v>236</v>
      </c>
      <c r="F19" s="44"/>
      <c r="G19" s="44"/>
      <c r="H19" s="44"/>
      <c r="I19" s="44"/>
      <c r="J19" s="45"/>
    </row>
    <row r="20" ht="30">
      <c r="A20" s="36" t="s">
        <v>67</v>
      </c>
      <c r="B20" s="43"/>
      <c r="C20" s="44"/>
      <c r="D20" s="44"/>
      <c r="E20" s="47" t="s">
        <v>237</v>
      </c>
      <c r="F20" s="44"/>
      <c r="G20" s="44"/>
      <c r="H20" s="44"/>
      <c r="I20" s="44"/>
      <c r="J20" s="45"/>
    </row>
    <row r="21">
      <c r="A21" s="36" t="s">
        <v>47</v>
      </c>
      <c r="B21" s="36">
        <v>5</v>
      </c>
      <c r="C21" s="37" t="s">
        <v>133</v>
      </c>
      <c r="D21" s="36" t="s">
        <v>125</v>
      </c>
      <c r="E21" s="38" t="s">
        <v>134</v>
      </c>
      <c r="F21" s="39" t="s">
        <v>127</v>
      </c>
      <c r="G21" s="40">
        <v>131.42400000000001</v>
      </c>
      <c r="H21" s="41">
        <v>0</v>
      </c>
      <c r="I21" s="41">
        <f>ROUND(G21*H21,P4)</f>
        <v>0</v>
      </c>
      <c r="J21" s="39" t="s">
        <v>60</v>
      </c>
      <c r="O21" s="42">
        <f>I21*0.21</f>
        <v>0</v>
      </c>
      <c r="P21">
        <v>3</v>
      </c>
    </row>
    <row r="22">
      <c r="A22" s="36" t="s">
        <v>52</v>
      </c>
      <c r="B22" s="43"/>
      <c r="C22" s="44"/>
      <c r="D22" s="44"/>
      <c r="E22" s="46" t="s">
        <v>49</v>
      </c>
      <c r="F22" s="44"/>
      <c r="G22" s="44"/>
      <c r="H22" s="44"/>
      <c r="I22" s="44"/>
      <c r="J22" s="45"/>
    </row>
    <row r="23" ht="45">
      <c r="A23" s="36" t="s">
        <v>67</v>
      </c>
      <c r="B23" s="43"/>
      <c r="C23" s="44"/>
      <c r="D23" s="44"/>
      <c r="E23" s="47" t="s">
        <v>238</v>
      </c>
      <c r="F23" s="44"/>
      <c r="G23" s="44"/>
      <c r="H23" s="44"/>
      <c r="I23" s="44"/>
      <c r="J23" s="45"/>
    </row>
    <row r="24">
      <c r="A24" s="36" t="s">
        <v>47</v>
      </c>
      <c r="B24" s="36">
        <v>6</v>
      </c>
      <c r="C24" s="37" t="s">
        <v>133</v>
      </c>
      <c r="D24" s="36" t="s">
        <v>130</v>
      </c>
      <c r="E24" s="38" t="s">
        <v>134</v>
      </c>
      <c r="F24" s="39" t="s">
        <v>127</v>
      </c>
      <c r="G24" s="40">
        <v>647.89999999999998</v>
      </c>
      <c r="H24" s="41">
        <v>0</v>
      </c>
      <c r="I24" s="41">
        <f>ROUND(G24*H24,P4)</f>
        <v>0</v>
      </c>
      <c r="J24" s="39" t="s">
        <v>60</v>
      </c>
      <c r="O24" s="42">
        <f>I24*0.21</f>
        <v>0</v>
      </c>
      <c r="P24">
        <v>3</v>
      </c>
    </row>
    <row r="25">
      <c r="A25" s="36" t="s">
        <v>52</v>
      </c>
      <c r="B25" s="43"/>
      <c r="C25" s="44"/>
      <c r="D25" s="44"/>
      <c r="E25" s="38" t="s">
        <v>136</v>
      </c>
      <c r="F25" s="44"/>
      <c r="G25" s="44"/>
      <c r="H25" s="44"/>
      <c r="I25" s="44"/>
      <c r="J25" s="45"/>
    </row>
    <row r="26">
      <c r="A26" s="36" t="s">
        <v>67</v>
      </c>
      <c r="B26" s="43"/>
      <c r="C26" s="44"/>
      <c r="D26" s="44"/>
      <c r="E26" s="47" t="s">
        <v>239</v>
      </c>
      <c r="F26" s="44"/>
      <c r="G26" s="44"/>
      <c r="H26" s="44"/>
      <c r="I26" s="44"/>
      <c r="J26" s="45"/>
    </row>
    <row r="27">
      <c r="A27" s="30" t="s">
        <v>45</v>
      </c>
      <c r="B27" s="31"/>
      <c r="C27" s="32" t="s">
        <v>125</v>
      </c>
      <c r="D27" s="33"/>
      <c r="E27" s="30" t="s">
        <v>138</v>
      </c>
      <c r="F27" s="33"/>
      <c r="G27" s="33"/>
      <c r="H27" s="33"/>
      <c r="I27" s="34">
        <f>SUMIFS(I28:I74,A28:A74,"P")</f>
        <v>0</v>
      </c>
      <c r="J27" s="35"/>
    </row>
    <row r="28">
      <c r="A28" s="36" t="s">
        <v>47</v>
      </c>
      <c r="B28" s="36">
        <v>7</v>
      </c>
      <c r="C28" s="37" t="s">
        <v>139</v>
      </c>
      <c r="D28" s="36" t="s">
        <v>49</v>
      </c>
      <c r="E28" s="38" t="s">
        <v>140</v>
      </c>
      <c r="F28" s="39" t="s">
        <v>141</v>
      </c>
      <c r="G28" s="40">
        <v>21.282</v>
      </c>
      <c r="H28" s="41">
        <v>0</v>
      </c>
      <c r="I28" s="41">
        <f>ROUND(G28*H28,P4)</f>
        <v>0</v>
      </c>
      <c r="J28" s="39" t="s">
        <v>60</v>
      </c>
      <c r="O28" s="42">
        <f>I28*0.21</f>
        <v>0</v>
      </c>
      <c r="P28">
        <v>3</v>
      </c>
    </row>
    <row r="29" ht="30">
      <c r="A29" s="36" t="s">
        <v>52</v>
      </c>
      <c r="B29" s="43"/>
      <c r="C29" s="44"/>
      <c r="D29" s="44"/>
      <c r="E29" s="38" t="s">
        <v>142</v>
      </c>
      <c r="F29" s="44"/>
      <c r="G29" s="44"/>
      <c r="H29" s="44"/>
      <c r="I29" s="44"/>
      <c r="J29" s="45"/>
    </row>
    <row r="30">
      <c r="A30" s="36" t="s">
        <v>67</v>
      </c>
      <c r="B30" s="43"/>
      <c r="C30" s="44"/>
      <c r="D30" s="44"/>
      <c r="E30" s="47" t="s">
        <v>240</v>
      </c>
      <c r="F30" s="44"/>
      <c r="G30" s="44"/>
      <c r="H30" s="44"/>
      <c r="I30" s="44"/>
      <c r="J30" s="45"/>
    </row>
    <row r="31">
      <c r="A31" s="36" t="s">
        <v>47</v>
      </c>
      <c r="B31" s="36">
        <v>8</v>
      </c>
      <c r="C31" s="37" t="s">
        <v>144</v>
      </c>
      <c r="D31" s="36" t="s">
        <v>49</v>
      </c>
      <c r="E31" s="38" t="s">
        <v>145</v>
      </c>
      <c r="F31" s="39" t="s">
        <v>127</v>
      </c>
      <c r="G31" s="40">
        <v>283.45499999999998</v>
      </c>
      <c r="H31" s="41">
        <v>0</v>
      </c>
      <c r="I31" s="41">
        <f>ROUND(G31*H31,P4)</f>
        <v>0</v>
      </c>
      <c r="J31" s="39" t="s">
        <v>60</v>
      </c>
      <c r="O31" s="42">
        <f>I31*0.21</f>
        <v>0</v>
      </c>
      <c r="P31">
        <v>3</v>
      </c>
    </row>
    <row r="32">
      <c r="A32" s="36" t="s">
        <v>52</v>
      </c>
      <c r="B32" s="43"/>
      <c r="C32" s="44"/>
      <c r="D32" s="44"/>
      <c r="E32" s="38" t="s">
        <v>146</v>
      </c>
      <c r="F32" s="44"/>
      <c r="G32" s="44"/>
      <c r="H32" s="44"/>
      <c r="I32" s="44"/>
      <c r="J32" s="45"/>
    </row>
    <row r="33">
      <c r="A33" s="36" t="s">
        <v>67</v>
      </c>
      <c r="B33" s="43"/>
      <c r="C33" s="44"/>
      <c r="D33" s="44"/>
      <c r="E33" s="47" t="s">
        <v>241</v>
      </c>
      <c r="F33" s="44"/>
      <c r="G33" s="44"/>
      <c r="H33" s="44"/>
      <c r="I33" s="44"/>
      <c r="J33" s="45"/>
    </row>
    <row r="34">
      <c r="A34" s="36" t="s">
        <v>47</v>
      </c>
      <c r="B34" s="36">
        <v>9</v>
      </c>
      <c r="C34" s="37" t="s">
        <v>148</v>
      </c>
      <c r="D34" s="36" t="s">
        <v>49</v>
      </c>
      <c r="E34" s="38" t="s">
        <v>149</v>
      </c>
      <c r="F34" s="39" t="s">
        <v>127</v>
      </c>
      <c r="G34" s="40">
        <v>185.548</v>
      </c>
      <c r="H34" s="41">
        <v>0</v>
      </c>
      <c r="I34" s="41">
        <f>ROUND(G34*H34,P4)</f>
        <v>0</v>
      </c>
      <c r="J34" s="39" t="s">
        <v>60</v>
      </c>
      <c r="O34" s="42">
        <f>I34*0.21</f>
        <v>0</v>
      </c>
      <c r="P34">
        <v>3</v>
      </c>
    </row>
    <row r="35">
      <c r="A35" s="36" t="s">
        <v>52</v>
      </c>
      <c r="B35" s="43"/>
      <c r="C35" s="44"/>
      <c r="D35" s="44"/>
      <c r="E35" s="38" t="s">
        <v>150</v>
      </c>
      <c r="F35" s="44"/>
      <c r="G35" s="44"/>
      <c r="H35" s="44"/>
      <c r="I35" s="44"/>
      <c r="J35" s="45"/>
    </row>
    <row r="36">
      <c r="A36" s="36" t="s">
        <v>67</v>
      </c>
      <c r="B36" s="43"/>
      <c r="C36" s="44"/>
      <c r="D36" s="44"/>
      <c r="E36" s="47" t="s">
        <v>242</v>
      </c>
      <c r="F36" s="44"/>
      <c r="G36" s="44"/>
      <c r="H36" s="44"/>
      <c r="I36" s="44"/>
      <c r="J36" s="45"/>
    </row>
    <row r="37">
      <c r="A37" s="36" t="s">
        <v>47</v>
      </c>
      <c r="B37" s="36">
        <v>10</v>
      </c>
      <c r="C37" s="37" t="s">
        <v>152</v>
      </c>
      <c r="D37" s="36" t="s">
        <v>49</v>
      </c>
      <c r="E37" s="38" t="s">
        <v>153</v>
      </c>
      <c r="F37" s="39" t="s">
        <v>127</v>
      </c>
      <c r="G37" s="40">
        <v>675.5</v>
      </c>
      <c r="H37" s="41">
        <v>0</v>
      </c>
      <c r="I37" s="41">
        <f>ROUND(G37*H37,P4)</f>
        <v>0</v>
      </c>
      <c r="J37" s="39" t="s">
        <v>154</v>
      </c>
      <c r="O37" s="42">
        <f>I37*0.21</f>
        <v>0</v>
      </c>
      <c r="P37">
        <v>3</v>
      </c>
    </row>
    <row r="38" ht="45">
      <c r="A38" s="36" t="s">
        <v>52</v>
      </c>
      <c r="B38" s="43"/>
      <c r="C38" s="44"/>
      <c r="D38" s="44"/>
      <c r="E38" s="38" t="s">
        <v>155</v>
      </c>
      <c r="F38" s="44"/>
      <c r="G38" s="44"/>
      <c r="H38" s="44"/>
      <c r="I38" s="44"/>
      <c r="J38" s="45"/>
    </row>
    <row r="39">
      <c r="A39" s="36" t="s">
        <v>67</v>
      </c>
      <c r="B39" s="43"/>
      <c r="C39" s="44"/>
      <c r="D39" s="44"/>
      <c r="E39" s="47" t="s">
        <v>243</v>
      </c>
      <c r="F39" s="44"/>
      <c r="G39" s="44"/>
      <c r="H39" s="44"/>
      <c r="I39" s="44"/>
      <c r="J39" s="45"/>
    </row>
    <row r="40">
      <c r="A40" s="36" t="s">
        <v>47</v>
      </c>
      <c r="B40" s="36">
        <v>11</v>
      </c>
      <c r="C40" s="37" t="s">
        <v>157</v>
      </c>
      <c r="D40" s="36" t="s">
        <v>49</v>
      </c>
      <c r="E40" s="38" t="s">
        <v>158</v>
      </c>
      <c r="F40" s="39" t="s">
        <v>127</v>
      </c>
      <c r="G40" s="40">
        <v>185.548</v>
      </c>
      <c r="H40" s="41">
        <v>0</v>
      </c>
      <c r="I40" s="41">
        <f>ROUND(G40*H40,P4)</f>
        <v>0</v>
      </c>
      <c r="J40" s="39" t="s">
        <v>60</v>
      </c>
      <c r="O40" s="42">
        <f>I40*0.21</f>
        <v>0</v>
      </c>
      <c r="P40">
        <v>3</v>
      </c>
    </row>
    <row r="41">
      <c r="A41" s="36" t="s">
        <v>52</v>
      </c>
      <c r="B41" s="43"/>
      <c r="C41" s="44"/>
      <c r="D41" s="44"/>
      <c r="E41" s="38" t="s">
        <v>159</v>
      </c>
      <c r="F41" s="44"/>
      <c r="G41" s="44"/>
      <c r="H41" s="44"/>
      <c r="I41" s="44"/>
      <c r="J41" s="45"/>
    </row>
    <row r="42">
      <c r="A42" s="36" t="s">
        <v>67</v>
      </c>
      <c r="B42" s="43"/>
      <c r="C42" s="44"/>
      <c r="D42" s="44"/>
      <c r="E42" s="47" t="s">
        <v>244</v>
      </c>
      <c r="F42" s="44"/>
      <c r="G42" s="44"/>
      <c r="H42" s="44"/>
      <c r="I42" s="44"/>
      <c r="J42" s="45"/>
    </row>
    <row r="43">
      <c r="A43" s="36" t="s">
        <v>47</v>
      </c>
      <c r="B43" s="36">
        <v>12</v>
      </c>
      <c r="C43" s="37" t="s">
        <v>161</v>
      </c>
      <c r="D43" s="36" t="s">
        <v>49</v>
      </c>
      <c r="E43" s="38" t="s">
        <v>162</v>
      </c>
      <c r="F43" s="39" t="s">
        <v>127</v>
      </c>
      <c r="G43" s="40">
        <v>779.32399999999996</v>
      </c>
      <c r="H43" s="41">
        <v>0</v>
      </c>
      <c r="I43" s="41">
        <f>ROUND(G43*H43,P4)</f>
        <v>0</v>
      </c>
      <c r="J43" s="39" t="s">
        <v>154</v>
      </c>
      <c r="O43" s="42">
        <f>I43*0.21</f>
        <v>0</v>
      </c>
      <c r="P43">
        <v>3</v>
      </c>
    </row>
    <row r="44" ht="30">
      <c r="A44" s="36" t="s">
        <v>52</v>
      </c>
      <c r="B44" s="43"/>
      <c r="C44" s="44"/>
      <c r="D44" s="44"/>
      <c r="E44" s="38" t="s">
        <v>163</v>
      </c>
      <c r="F44" s="44"/>
      <c r="G44" s="44"/>
      <c r="H44" s="44"/>
      <c r="I44" s="44"/>
      <c r="J44" s="45"/>
    </row>
    <row r="45" ht="60">
      <c r="A45" s="36" t="s">
        <v>67</v>
      </c>
      <c r="B45" s="43"/>
      <c r="C45" s="44"/>
      <c r="D45" s="44"/>
      <c r="E45" s="47" t="s">
        <v>245</v>
      </c>
      <c r="F45" s="44"/>
      <c r="G45" s="44"/>
      <c r="H45" s="44"/>
      <c r="I45" s="44"/>
      <c r="J45" s="45"/>
    </row>
    <row r="46">
      <c r="A46" s="36" t="s">
        <v>47</v>
      </c>
      <c r="B46" s="36">
        <v>13</v>
      </c>
      <c r="C46" s="37" t="s">
        <v>246</v>
      </c>
      <c r="D46" s="36" t="s">
        <v>49</v>
      </c>
      <c r="E46" s="38" t="s">
        <v>247</v>
      </c>
      <c r="F46" s="39" t="s">
        <v>127</v>
      </c>
      <c r="G46" s="40">
        <v>9.8089999999999993</v>
      </c>
      <c r="H46" s="41">
        <v>0</v>
      </c>
      <c r="I46" s="41">
        <f>ROUND(G46*H46,P4)</f>
        <v>0</v>
      </c>
      <c r="J46" s="39" t="s">
        <v>60</v>
      </c>
      <c r="O46" s="42">
        <f>I46*0.21</f>
        <v>0</v>
      </c>
      <c r="P46">
        <v>3</v>
      </c>
    </row>
    <row r="47" ht="45">
      <c r="A47" s="36" t="s">
        <v>52</v>
      </c>
      <c r="B47" s="43"/>
      <c r="C47" s="44"/>
      <c r="D47" s="44"/>
      <c r="E47" s="38" t="s">
        <v>248</v>
      </c>
      <c r="F47" s="44"/>
      <c r="G47" s="44"/>
      <c r="H47" s="44"/>
      <c r="I47" s="44"/>
      <c r="J47" s="45"/>
    </row>
    <row r="48" ht="120">
      <c r="A48" s="36" t="s">
        <v>67</v>
      </c>
      <c r="B48" s="43"/>
      <c r="C48" s="44"/>
      <c r="D48" s="44"/>
      <c r="E48" s="47" t="s">
        <v>249</v>
      </c>
      <c r="F48" s="44"/>
      <c r="G48" s="44"/>
      <c r="H48" s="44"/>
      <c r="I48" s="44"/>
      <c r="J48" s="45"/>
    </row>
    <row r="49">
      <c r="A49" s="36" t="s">
        <v>47</v>
      </c>
      <c r="B49" s="36">
        <v>14</v>
      </c>
      <c r="C49" s="37" t="s">
        <v>165</v>
      </c>
      <c r="D49" s="36" t="s">
        <v>49</v>
      </c>
      <c r="E49" s="38" t="s">
        <v>166</v>
      </c>
      <c r="F49" s="39" t="s">
        <v>127</v>
      </c>
      <c r="G49" s="40">
        <v>123.5</v>
      </c>
      <c r="H49" s="41">
        <v>0</v>
      </c>
      <c r="I49" s="41">
        <f>ROUND(G49*H49,P4)</f>
        <v>0</v>
      </c>
      <c r="J49" s="39" t="s">
        <v>60</v>
      </c>
      <c r="O49" s="42">
        <f>I49*0.21</f>
        <v>0</v>
      </c>
      <c r="P49">
        <v>3</v>
      </c>
    </row>
    <row r="50" ht="30">
      <c r="A50" s="36" t="s">
        <v>52</v>
      </c>
      <c r="B50" s="43"/>
      <c r="C50" s="44"/>
      <c r="D50" s="44"/>
      <c r="E50" s="38" t="s">
        <v>250</v>
      </c>
      <c r="F50" s="44"/>
      <c r="G50" s="44"/>
      <c r="H50" s="44"/>
      <c r="I50" s="44"/>
      <c r="J50" s="45"/>
    </row>
    <row r="51">
      <c r="A51" s="36" t="s">
        <v>67</v>
      </c>
      <c r="B51" s="43"/>
      <c r="C51" s="44"/>
      <c r="D51" s="44"/>
      <c r="E51" s="47" t="s">
        <v>251</v>
      </c>
      <c r="F51" s="44"/>
      <c r="G51" s="44"/>
      <c r="H51" s="44"/>
      <c r="I51" s="44"/>
      <c r="J51" s="45"/>
    </row>
    <row r="52">
      <c r="A52" s="36" t="s">
        <v>47</v>
      </c>
      <c r="B52" s="36">
        <v>15</v>
      </c>
      <c r="C52" s="37" t="s">
        <v>169</v>
      </c>
      <c r="D52" s="36" t="s">
        <v>125</v>
      </c>
      <c r="E52" s="38" t="s">
        <v>170</v>
      </c>
      <c r="F52" s="39" t="s">
        <v>127</v>
      </c>
      <c r="G52" s="40">
        <v>771.15700000000004</v>
      </c>
      <c r="H52" s="41">
        <v>0</v>
      </c>
      <c r="I52" s="41">
        <f>ROUND(G52*H52,P4)</f>
        <v>0</v>
      </c>
      <c r="J52" s="39" t="s">
        <v>60</v>
      </c>
      <c r="O52" s="42">
        <f>I52*0.21</f>
        <v>0</v>
      </c>
      <c r="P52">
        <v>3</v>
      </c>
    </row>
    <row r="53">
      <c r="A53" s="36" t="s">
        <v>52</v>
      </c>
      <c r="B53" s="43"/>
      <c r="C53" s="44"/>
      <c r="D53" s="44"/>
      <c r="E53" s="38" t="s">
        <v>171</v>
      </c>
      <c r="F53" s="44"/>
      <c r="G53" s="44"/>
      <c r="H53" s="44"/>
      <c r="I53" s="44"/>
      <c r="J53" s="45"/>
    </row>
    <row r="54" ht="60">
      <c r="A54" s="36" t="s">
        <v>67</v>
      </c>
      <c r="B54" s="43"/>
      <c r="C54" s="44"/>
      <c r="D54" s="44"/>
      <c r="E54" s="47" t="s">
        <v>252</v>
      </c>
      <c r="F54" s="44"/>
      <c r="G54" s="44"/>
      <c r="H54" s="44"/>
      <c r="I54" s="44"/>
      <c r="J54" s="45"/>
    </row>
    <row r="55">
      <c r="A55" s="36" t="s">
        <v>47</v>
      </c>
      <c r="B55" s="36">
        <v>16</v>
      </c>
      <c r="C55" s="37" t="s">
        <v>169</v>
      </c>
      <c r="D55" s="36" t="s">
        <v>130</v>
      </c>
      <c r="E55" s="38" t="s">
        <v>170</v>
      </c>
      <c r="F55" s="39" t="s">
        <v>127</v>
      </c>
      <c r="G55" s="40">
        <v>185.548</v>
      </c>
      <c r="H55" s="41">
        <v>0</v>
      </c>
      <c r="I55" s="41">
        <f>ROUND(G55*H55,P4)</f>
        <v>0</v>
      </c>
      <c r="J55" s="39" t="s">
        <v>60</v>
      </c>
      <c r="O55" s="42">
        <f>I55*0.21</f>
        <v>0</v>
      </c>
      <c r="P55">
        <v>3</v>
      </c>
    </row>
    <row r="56">
      <c r="A56" s="36" t="s">
        <v>52</v>
      </c>
      <c r="B56" s="43"/>
      <c r="C56" s="44"/>
      <c r="D56" s="44"/>
      <c r="E56" s="38" t="s">
        <v>173</v>
      </c>
      <c r="F56" s="44"/>
      <c r="G56" s="44"/>
      <c r="H56" s="44"/>
      <c r="I56" s="44"/>
      <c r="J56" s="45"/>
    </row>
    <row r="57">
      <c r="A57" s="36" t="s">
        <v>67</v>
      </c>
      <c r="B57" s="43"/>
      <c r="C57" s="44"/>
      <c r="D57" s="44"/>
      <c r="E57" s="47" t="s">
        <v>242</v>
      </c>
      <c r="F57" s="44"/>
      <c r="G57" s="44"/>
      <c r="H57" s="44"/>
      <c r="I57" s="44"/>
      <c r="J57" s="45"/>
    </row>
    <row r="58">
      <c r="A58" s="36" t="s">
        <v>47</v>
      </c>
      <c r="B58" s="36">
        <v>17</v>
      </c>
      <c r="C58" s="37" t="s">
        <v>175</v>
      </c>
      <c r="D58" s="36" t="s">
        <v>49</v>
      </c>
      <c r="E58" s="38" t="s">
        <v>176</v>
      </c>
      <c r="F58" s="39" t="s">
        <v>127</v>
      </c>
      <c r="G58" s="40">
        <v>647.89999999999998</v>
      </c>
      <c r="H58" s="41">
        <v>0</v>
      </c>
      <c r="I58" s="41">
        <f>ROUND(G58*H58,P4)</f>
        <v>0</v>
      </c>
      <c r="J58" s="39" t="s">
        <v>60</v>
      </c>
      <c r="O58" s="42">
        <f>I58*0.21</f>
        <v>0</v>
      </c>
      <c r="P58">
        <v>3</v>
      </c>
    </row>
    <row r="59" ht="30">
      <c r="A59" s="36" t="s">
        <v>52</v>
      </c>
      <c r="B59" s="43"/>
      <c r="C59" s="44"/>
      <c r="D59" s="44"/>
      <c r="E59" s="38" t="s">
        <v>177</v>
      </c>
      <c r="F59" s="44"/>
      <c r="G59" s="44"/>
      <c r="H59" s="44"/>
      <c r="I59" s="44"/>
      <c r="J59" s="45"/>
    </row>
    <row r="60">
      <c r="A60" s="36" t="s">
        <v>67</v>
      </c>
      <c r="B60" s="43"/>
      <c r="C60" s="44"/>
      <c r="D60" s="44"/>
      <c r="E60" s="47" t="s">
        <v>253</v>
      </c>
      <c r="F60" s="44"/>
      <c r="G60" s="44"/>
      <c r="H60" s="44"/>
      <c r="I60" s="44"/>
      <c r="J60" s="45"/>
    </row>
    <row r="61">
      <c r="A61" s="36" t="s">
        <v>47</v>
      </c>
      <c r="B61" s="36">
        <v>18</v>
      </c>
      <c r="C61" s="37" t="s">
        <v>179</v>
      </c>
      <c r="D61" s="36" t="s">
        <v>49</v>
      </c>
      <c r="E61" s="38" t="s">
        <v>180</v>
      </c>
      <c r="F61" s="39" t="s">
        <v>127</v>
      </c>
      <c r="G61" s="40">
        <v>7.9240000000000004</v>
      </c>
      <c r="H61" s="41">
        <v>0</v>
      </c>
      <c r="I61" s="41">
        <f>ROUND(G61*H61,P4)</f>
        <v>0</v>
      </c>
      <c r="J61" s="39" t="s">
        <v>60</v>
      </c>
      <c r="O61" s="42">
        <f>I61*0.21</f>
        <v>0</v>
      </c>
      <c r="P61">
        <v>3</v>
      </c>
    </row>
    <row r="62" ht="30">
      <c r="A62" s="36" t="s">
        <v>52</v>
      </c>
      <c r="B62" s="43"/>
      <c r="C62" s="44"/>
      <c r="D62" s="44"/>
      <c r="E62" s="38" t="s">
        <v>254</v>
      </c>
      <c r="F62" s="44"/>
      <c r="G62" s="44"/>
      <c r="H62" s="44"/>
      <c r="I62" s="44"/>
      <c r="J62" s="45"/>
    </row>
    <row r="63" ht="30">
      <c r="A63" s="36" t="s">
        <v>67</v>
      </c>
      <c r="B63" s="43"/>
      <c r="C63" s="44"/>
      <c r="D63" s="44"/>
      <c r="E63" s="47" t="s">
        <v>255</v>
      </c>
      <c r="F63" s="44"/>
      <c r="G63" s="44"/>
      <c r="H63" s="44"/>
      <c r="I63" s="44"/>
      <c r="J63" s="45"/>
    </row>
    <row r="64">
      <c r="A64" s="36" t="s">
        <v>47</v>
      </c>
      <c r="B64" s="36">
        <v>19</v>
      </c>
      <c r="C64" s="37" t="s">
        <v>256</v>
      </c>
      <c r="D64" s="36" t="s">
        <v>49</v>
      </c>
      <c r="E64" s="38" t="s">
        <v>257</v>
      </c>
      <c r="F64" s="39" t="s">
        <v>127</v>
      </c>
      <c r="G64" s="40">
        <v>12.058999999999999</v>
      </c>
      <c r="H64" s="41">
        <v>0</v>
      </c>
      <c r="I64" s="41">
        <f>ROUND(G64*H64,P4)</f>
        <v>0</v>
      </c>
      <c r="J64" s="39" t="s">
        <v>60</v>
      </c>
      <c r="O64" s="42">
        <f>I64*0.21</f>
        <v>0</v>
      </c>
      <c r="P64">
        <v>3</v>
      </c>
    </row>
    <row r="65" ht="30">
      <c r="A65" s="36" t="s">
        <v>52</v>
      </c>
      <c r="B65" s="43"/>
      <c r="C65" s="44"/>
      <c r="D65" s="44"/>
      <c r="E65" s="38" t="s">
        <v>258</v>
      </c>
      <c r="F65" s="44"/>
      <c r="G65" s="44"/>
      <c r="H65" s="44"/>
      <c r="I65" s="44"/>
      <c r="J65" s="45"/>
    </row>
    <row r="66" ht="90">
      <c r="A66" s="36" t="s">
        <v>67</v>
      </c>
      <c r="B66" s="43"/>
      <c r="C66" s="44"/>
      <c r="D66" s="44"/>
      <c r="E66" s="47" t="s">
        <v>259</v>
      </c>
      <c r="F66" s="44"/>
      <c r="G66" s="44"/>
      <c r="H66" s="44"/>
      <c r="I66" s="44"/>
      <c r="J66" s="45"/>
    </row>
    <row r="67">
      <c r="A67" s="36" t="s">
        <v>47</v>
      </c>
      <c r="B67" s="36">
        <v>20</v>
      </c>
      <c r="C67" s="37" t="s">
        <v>183</v>
      </c>
      <c r="D67" s="36" t="s">
        <v>49</v>
      </c>
      <c r="E67" s="38" t="s">
        <v>184</v>
      </c>
      <c r="F67" s="39" t="s">
        <v>185</v>
      </c>
      <c r="G67" s="40">
        <v>1236.9839999999999</v>
      </c>
      <c r="H67" s="41">
        <v>0</v>
      </c>
      <c r="I67" s="41">
        <f>ROUND(G67*H67,P4)</f>
        <v>0</v>
      </c>
      <c r="J67" s="39" t="s">
        <v>60</v>
      </c>
      <c r="O67" s="42">
        <f>I67*0.21</f>
        <v>0</v>
      </c>
      <c r="P67">
        <v>3</v>
      </c>
    </row>
    <row r="68">
      <c r="A68" s="36" t="s">
        <v>52</v>
      </c>
      <c r="B68" s="43"/>
      <c r="C68" s="44"/>
      <c r="D68" s="44"/>
      <c r="E68" s="46" t="s">
        <v>49</v>
      </c>
      <c r="F68" s="44"/>
      <c r="G68" s="44"/>
      <c r="H68" s="44"/>
      <c r="I68" s="44"/>
      <c r="J68" s="45"/>
    </row>
    <row r="69" ht="30">
      <c r="A69" s="36" t="s">
        <v>67</v>
      </c>
      <c r="B69" s="43"/>
      <c r="C69" s="44"/>
      <c r="D69" s="44"/>
      <c r="E69" s="47" t="s">
        <v>260</v>
      </c>
      <c r="F69" s="44"/>
      <c r="G69" s="44"/>
      <c r="H69" s="44"/>
      <c r="I69" s="44"/>
      <c r="J69" s="45"/>
    </row>
    <row r="70">
      <c r="A70" s="36" t="s">
        <v>47</v>
      </c>
      <c r="B70" s="36">
        <v>21</v>
      </c>
      <c r="C70" s="37" t="s">
        <v>187</v>
      </c>
      <c r="D70" s="36" t="s">
        <v>49</v>
      </c>
      <c r="E70" s="38" t="s">
        <v>188</v>
      </c>
      <c r="F70" s="39" t="s">
        <v>185</v>
      </c>
      <c r="G70" s="40">
        <v>1236.9839999999999</v>
      </c>
      <c r="H70" s="41">
        <v>0</v>
      </c>
      <c r="I70" s="41">
        <f>ROUND(G70*H70,P4)</f>
        <v>0</v>
      </c>
      <c r="J70" s="39" t="s">
        <v>60</v>
      </c>
      <c r="O70" s="42">
        <f>I70*0.21</f>
        <v>0</v>
      </c>
      <c r="P70">
        <v>3</v>
      </c>
    </row>
    <row r="71">
      <c r="A71" s="36" t="s">
        <v>52</v>
      </c>
      <c r="B71" s="43"/>
      <c r="C71" s="44"/>
      <c r="D71" s="44"/>
      <c r="E71" s="46" t="s">
        <v>49</v>
      </c>
      <c r="F71" s="44"/>
      <c r="G71" s="44"/>
      <c r="H71" s="44"/>
      <c r="I71" s="44"/>
      <c r="J71" s="45"/>
    </row>
    <row r="72">
      <c r="A72" s="36" t="s">
        <v>47</v>
      </c>
      <c r="B72" s="36">
        <v>22</v>
      </c>
      <c r="C72" s="37" t="s">
        <v>189</v>
      </c>
      <c r="D72" s="36" t="s">
        <v>49</v>
      </c>
      <c r="E72" s="38" t="s">
        <v>190</v>
      </c>
      <c r="F72" s="39" t="s">
        <v>185</v>
      </c>
      <c r="G72" s="40">
        <v>2473.9679999999998</v>
      </c>
      <c r="H72" s="41">
        <v>0</v>
      </c>
      <c r="I72" s="41">
        <f>ROUND(G72*H72,P4)</f>
        <v>0</v>
      </c>
      <c r="J72" s="39" t="s">
        <v>60</v>
      </c>
      <c r="O72" s="42">
        <f>I72*0.21</f>
        <v>0</v>
      </c>
      <c r="P72">
        <v>3</v>
      </c>
    </row>
    <row r="73" ht="45">
      <c r="A73" s="36" t="s">
        <v>52</v>
      </c>
      <c r="B73" s="43"/>
      <c r="C73" s="44"/>
      <c r="D73" s="44"/>
      <c r="E73" s="38" t="s">
        <v>191</v>
      </c>
      <c r="F73" s="44"/>
      <c r="G73" s="44"/>
      <c r="H73" s="44"/>
      <c r="I73" s="44"/>
      <c r="J73" s="45"/>
    </row>
    <row r="74">
      <c r="A74" s="36" t="s">
        <v>67</v>
      </c>
      <c r="B74" s="43"/>
      <c r="C74" s="44"/>
      <c r="D74" s="44"/>
      <c r="E74" s="47" t="s">
        <v>261</v>
      </c>
      <c r="F74" s="44"/>
      <c r="G74" s="44"/>
      <c r="H74" s="44"/>
      <c r="I74" s="44"/>
      <c r="J74" s="45"/>
    </row>
    <row r="75">
      <c r="A75" s="30" t="s">
        <v>45</v>
      </c>
      <c r="B75" s="31"/>
      <c r="C75" s="32" t="s">
        <v>235</v>
      </c>
      <c r="D75" s="33"/>
      <c r="E75" s="30" t="s">
        <v>262</v>
      </c>
      <c r="F75" s="33"/>
      <c r="G75" s="33"/>
      <c r="H75" s="33"/>
      <c r="I75" s="34">
        <f>SUMIFS(I76:I78,A76:A78,"P")</f>
        <v>0</v>
      </c>
      <c r="J75" s="35"/>
    </row>
    <row r="76">
      <c r="A76" s="36" t="s">
        <v>47</v>
      </c>
      <c r="B76" s="36">
        <v>23</v>
      </c>
      <c r="C76" s="37" t="s">
        <v>263</v>
      </c>
      <c r="D76" s="36" t="s">
        <v>49</v>
      </c>
      <c r="E76" s="38" t="s">
        <v>264</v>
      </c>
      <c r="F76" s="39" t="s">
        <v>127</v>
      </c>
      <c r="G76" s="40">
        <v>0.45000000000000001</v>
      </c>
      <c r="H76" s="41">
        <v>0</v>
      </c>
      <c r="I76" s="41">
        <f>ROUND(G76*H76,P4)</f>
        <v>0</v>
      </c>
      <c r="J76" s="39" t="s">
        <v>60</v>
      </c>
      <c r="O76" s="42">
        <f>I76*0.21</f>
        <v>0</v>
      </c>
      <c r="P76">
        <v>3</v>
      </c>
    </row>
    <row r="77" ht="30">
      <c r="A77" s="36" t="s">
        <v>52</v>
      </c>
      <c r="B77" s="43"/>
      <c r="C77" s="44"/>
      <c r="D77" s="44"/>
      <c r="E77" s="38" t="s">
        <v>265</v>
      </c>
      <c r="F77" s="44"/>
      <c r="G77" s="44"/>
      <c r="H77" s="44"/>
      <c r="I77" s="44"/>
      <c r="J77" s="45"/>
    </row>
    <row r="78">
      <c r="A78" s="36" t="s">
        <v>67</v>
      </c>
      <c r="B78" s="43"/>
      <c r="C78" s="44"/>
      <c r="D78" s="44"/>
      <c r="E78" s="47" t="s">
        <v>266</v>
      </c>
      <c r="F78" s="44"/>
      <c r="G78" s="44"/>
      <c r="H78" s="44"/>
      <c r="I78" s="44"/>
      <c r="J78" s="45"/>
    </row>
    <row r="79">
      <c r="A79" s="30" t="s">
        <v>45</v>
      </c>
      <c r="B79" s="31"/>
      <c r="C79" s="32" t="s">
        <v>193</v>
      </c>
      <c r="D79" s="33"/>
      <c r="E79" s="30" t="s">
        <v>194</v>
      </c>
      <c r="F79" s="33"/>
      <c r="G79" s="33"/>
      <c r="H79" s="33"/>
      <c r="I79" s="34">
        <f>SUMIFS(I80:I103,A80:A103,"P")</f>
        <v>0</v>
      </c>
      <c r="J79" s="35"/>
    </row>
    <row r="80">
      <c r="A80" s="36" t="s">
        <v>47</v>
      </c>
      <c r="B80" s="36">
        <v>24</v>
      </c>
      <c r="C80" s="37" t="s">
        <v>195</v>
      </c>
      <c r="D80" s="36" t="s">
        <v>49</v>
      </c>
      <c r="E80" s="38" t="s">
        <v>196</v>
      </c>
      <c r="F80" s="39" t="s">
        <v>127</v>
      </c>
      <c r="G80" s="40">
        <v>215.92699999999999</v>
      </c>
      <c r="H80" s="41">
        <v>0</v>
      </c>
      <c r="I80" s="41">
        <f>ROUND(G80*H80,P4)</f>
        <v>0</v>
      </c>
      <c r="J80" s="39" t="s">
        <v>60</v>
      </c>
      <c r="O80" s="42">
        <f>I80*0.21</f>
        <v>0</v>
      </c>
      <c r="P80">
        <v>3</v>
      </c>
    </row>
    <row r="81">
      <c r="A81" s="36" t="s">
        <v>52</v>
      </c>
      <c r="B81" s="43"/>
      <c r="C81" s="44"/>
      <c r="D81" s="44"/>
      <c r="E81" s="38" t="s">
        <v>197</v>
      </c>
      <c r="F81" s="44"/>
      <c r="G81" s="44"/>
      <c r="H81" s="44"/>
      <c r="I81" s="44"/>
      <c r="J81" s="45"/>
    </row>
    <row r="82">
      <c r="A82" s="36" t="s">
        <v>67</v>
      </c>
      <c r="B82" s="43"/>
      <c r="C82" s="44"/>
      <c r="D82" s="44"/>
      <c r="E82" s="47" t="s">
        <v>267</v>
      </c>
      <c r="F82" s="44"/>
      <c r="G82" s="44"/>
      <c r="H82" s="44"/>
      <c r="I82" s="44"/>
      <c r="J82" s="45"/>
    </row>
    <row r="83">
      <c r="A83" s="36" t="s">
        <v>47</v>
      </c>
      <c r="B83" s="36">
        <v>25</v>
      </c>
      <c r="C83" s="37" t="s">
        <v>199</v>
      </c>
      <c r="D83" s="36" t="s">
        <v>49</v>
      </c>
      <c r="E83" s="38" t="s">
        <v>200</v>
      </c>
      <c r="F83" s="39" t="s">
        <v>185</v>
      </c>
      <c r="G83" s="40">
        <v>1088.4939999999999</v>
      </c>
      <c r="H83" s="41">
        <v>0</v>
      </c>
      <c r="I83" s="41">
        <f>ROUND(G83*H83,P4)</f>
        <v>0</v>
      </c>
      <c r="J83" s="39" t="s">
        <v>60</v>
      </c>
      <c r="O83" s="42">
        <f>I83*0.21</f>
        <v>0</v>
      </c>
      <c r="P83">
        <v>3</v>
      </c>
    </row>
    <row r="84">
      <c r="A84" s="36" t="s">
        <v>52</v>
      </c>
      <c r="B84" s="43"/>
      <c r="C84" s="44"/>
      <c r="D84" s="44"/>
      <c r="E84" s="38" t="s">
        <v>201</v>
      </c>
      <c r="F84" s="44"/>
      <c r="G84" s="44"/>
      <c r="H84" s="44"/>
      <c r="I84" s="44"/>
      <c r="J84" s="45"/>
    </row>
    <row r="85" ht="30">
      <c r="A85" s="36" t="s">
        <v>67</v>
      </c>
      <c r="B85" s="43"/>
      <c r="C85" s="44"/>
      <c r="D85" s="44"/>
      <c r="E85" s="47" t="s">
        <v>268</v>
      </c>
      <c r="F85" s="44"/>
      <c r="G85" s="44"/>
      <c r="H85" s="44"/>
      <c r="I85" s="44"/>
      <c r="J85" s="45"/>
    </row>
    <row r="86">
      <c r="A86" s="36" t="s">
        <v>47</v>
      </c>
      <c r="B86" s="36">
        <v>26</v>
      </c>
      <c r="C86" s="37" t="s">
        <v>203</v>
      </c>
      <c r="D86" s="36" t="s">
        <v>49</v>
      </c>
      <c r="E86" s="38" t="s">
        <v>204</v>
      </c>
      <c r="F86" s="39" t="s">
        <v>185</v>
      </c>
      <c r="G86" s="40">
        <v>309.85500000000002</v>
      </c>
      <c r="H86" s="41">
        <v>0</v>
      </c>
      <c r="I86" s="41">
        <f>ROUND(G86*H86,P4)</f>
        <v>0</v>
      </c>
      <c r="J86" s="39" t="s">
        <v>60</v>
      </c>
      <c r="O86" s="42">
        <f>I86*0.21</f>
        <v>0</v>
      </c>
      <c r="P86">
        <v>3</v>
      </c>
    </row>
    <row r="87">
      <c r="A87" s="36" t="s">
        <v>52</v>
      </c>
      <c r="B87" s="43"/>
      <c r="C87" s="44"/>
      <c r="D87" s="44"/>
      <c r="E87" s="38" t="s">
        <v>205</v>
      </c>
      <c r="F87" s="44"/>
      <c r="G87" s="44"/>
      <c r="H87" s="44"/>
      <c r="I87" s="44"/>
      <c r="J87" s="45"/>
    </row>
    <row r="88">
      <c r="A88" s="36" t="s">
        <v>67</v>
      </c>
      <c r="B88" s="43"/>
      <c r="C88" s="44"/>
      <c r="D88" s="44"/>
      <c r="E88" s="47" t="s">
        <v>269</v>
      </c>
      <c r="F88" s="44"/>
      <c r="G88" s="44"/>
      <c r="H88" s="44"/>
      <c r="I88" s="44"/>
      <c r="J88" s="45"/>
    </row>
    <row r="89">
      <c r="A89" s="36" t="s">
        <v>47</v>
      </c>
      <c r="B89" s="36">
        <v>27</v>
      </c>
      <c r="C89" s="37" t="s">
        <v>207</v>
      </c>
      <c r="D89" s="36" t="s">
        <v>49</v>
      </c>
      <c r="E89" s="38" t="s">
        <v>208</v>
      </c>
      <c r="F89" s="39" t="s">
        <v>185</v>
      </c>
      <c r="G89" s="40">
        <v>1088.4939999999999</v>
      </c>
      <c r="H89" s="41">
        <v>0</v>
      </c>
      <c r="I89" s="41">
        <f>ROUND(G89*H89,P4)</f>
        <v>0</v>
      </c>
      <c r="J89" s="39" t="s">
        <v>60</v>
      </c>
      <c r="O89" s="42">
        <f>I89*0.21</f>
        <v>0</v>
      </c>
      <c r="P89">
        <v>3</v>
      </c>
    </row>
    <row r="90">
      <c r="A90" s="36" t="s">
        <v>52</v>
      </c>
      <c r="B90" s="43"/>
      <c r="C90" s="44"/>
      <c r="D90" s="44"/>
      <c r="E90" s="38" t="s">
        <v>209</v>
      </c>
      <c r="F90" s="44"/>
      <c r="G90" s="44"/>
      <c r="H90" s="44"/>
      <c r="I90" s="44"/>
      <c r="J90" s="45"/>
    </row>
    <row r="91">
      <c r="A91" s="36" t="s">
        <v>67</v>
      </c>
      <c r="B91" s="43"/>
      <c r="C91" s="44"/>
      <c r="D91" s="44"/>
      <c r="E91" s="47" t="s">
        <v>270</v>
      </c>
      <c r="F91" s="44"/>
      <c r="G91" s="44"/>
      <c r="H91" s="44"/>
      <c r="I91" s="44"/>
      <c r="J91" s="45"/>
    </row>
    <row r="92">
      <c r="A92" s="36" t="s">
        <v>47</v>
      </c>
      <c r="B92" s="36">
        <v>28</v>
      </c>
      <c r="C92" s="37" t="s">
        <v>211</v>
      </c>
      <c r="D92" s="36" t="s">
        <v>49</v>
      </c>
      <c r="E92" s="38" t="s">
        <v>212</v>
      </c>
      <c r="F92" s="39" t="s">
        <v>185</v>
      </c>
      <c r="G92" s="40">
        <v>1019.226</v>
      </c>
      <c r="H92" s="41">
        <v>0</v>
      </c>
      <c r="I92" s="41">
        <f>ROUND(G92*H92,P4)</f>
        <v>0</v>
      </c>
      <c r="J92" s="39" t="s">
        <v>60</v>
      </c>
      <c r="O92" s="42">
        <f>I92*0.21</f>
        <v>0</v>
      </c>
      <c r="P92">
        <v>3</v>
      </c>
    </row>
    <row r="93">
      <c r="A93" s="36" t="s">
        <v>52</v>
      </c>
      <c r="B93" s="43"/>
      <c r="C93" s="44"/>
      <c r="D93" s="44"/>
      <c r="E93" s="38" t="s">
        <v>213</v>
      </c>
      <c r="F93" s="44"/>
      <c r="G93" s="44"/>
      <c r="H93" s="44"/>
      <c r="I93" s="44"/>
      <c r="J93" s="45"/>
    </row>
    <row r="94">
      <c r="A94" s="36" t="s">
        <v>67</v>
      </c>
      <c r="B94" s="43"/>
      <c r="C94" s="44"/>
      <c r="D94" s="44"/>
      <c r="E94" s="47" t="s">
        <v>271</v>
      </c>
      <c r="F94" s="44"/>
      <c r="G94" s="44"/>
      <c r="H94" s="44"/>
      <c r="I94" s="44"/>
      <c r="J94" s="45"/>
    </row>
    <row r="95">
      <c r="A95" s="36" t="s">
        <v>47</v>
      </c>
      <c r="B95" s="36">
        <v>29</v>
      </c>
      <c r="C95" s="37" t="s">
        <v>215</v>
      </c>
      <c r="D95" s="36" t="s">
        <v>49</v>
      </c>
      <c r="E95" s="38" t="s">
        <v>216</v>
      </c>
      <c r="F95" s="39" t="s">
        <v>185</v>
      </c>
      <c r="G95" s="40">
        <v>989.53999999999996</v>
      </c>
      <c r="H95" s="41">
        <v>0</v>
      </c>
      <c r="I95" s="41">
        <f>ROUND(G95*H95,P4)</f>
        <v>0</v>
      </c>
      <c r="J95" s="39" t="s">
        <v>60</v>
      </c>
      <c r="O95" s="42">
        <f>I95*0.21</f>
        <v>0</v>
      </c>
      <c r="P95">
        <v>3</v>
      </c>
    </row>
    <row r="96">
      <c r="A96" s="36" t="s">
        <v>52</v>
      </c>
      <c r="B96" s="43"/>
      <c r="C96" s="44"/>
      <c r="D96" s="44"/>
      <c r="E96" s="38" t="s">
        <v>217</v>
      </c>
      <c r="F96" s="44"/>
      <c r="G96" s="44"/>
      <c r="H96" s="44"/>
      <c r="I96" s="44"/>
      <c r="J96" s="45"/>
    </row>
    <row r="97">
      <c r="A97" s="36" t="s">
        <v>67</v>
      </c>
      <c r="B97" s="43"/>
      <c r="C97" s="44"/>
      <c r="D97" s="44"/>
      <c r="E97" s="47" t="s">
        <v>272</v>
      </c>
      <c r="F97" s="44"/>
      <c r="G97" s="44"/>
      <c r="H97" s="44"/>
      <c r="I97" s="44"/>
      <c r="J97" s="45"/>
    </row>
    <row r="98">
      <c r="A98" s="36" t="s">
        <v>47</v>
      </c>
      <c r="B98" s="36">
        <v>30</v>
      </c>
      <c r="C98" s="37" t="s">
        <v>219</v>
      </c>
      <c r="D98" s="36" t="s">
        <v>49</v>
      </c>
      <c r="E98" s="38" t="s">
        <v>220</v>
      </c>
      <c r="F98" s="39" t="s">
        <v>185</v>
      </c>
      <c r="G98" s="40">
        <v>1019.226</v>
      </c>
      <c r="H98" s="41">
        <v>0</v>
      </c>
      <c r="I98" s="41">
        <f>ROUND(G98*H98,P4)</f>
        <v>0</v>
      </c>
      <c r="J98" s="39" t="s">
        <v>60</v>
      </c>
      <c r="O98" s="42">
        <f>I98*0.21</f>
        <v>0</v>
      </c>
      <c r="P98">
        <v>3</v>
      </c>
    </row>
    <row r="99">
      <c r="A99" s="36" t="s">
        <v>52</v>
      </c>
      <c r="B99" s="43"/>
      <c r="C99" s="44"/>
      <c r="D99" s="44"/>
      <c r="E99" s="38" t="s">
        <v>221</v>
      </c>
      <c r="F99" s="44"/>
      <c r="G99" s="44"/>
      <c r="H99" s="44"/>
      <c r="I99" s="44"/>
      <c r="J99" s="45"/>
    </row>
    <row r="100">
      <c r="A100" s="36" t="s">
        <v>67</v>
      </c>
      <c r="B100" s="43"/>
      <c r="C100" s="44"/>
      <c r="D100" s="44"/>
      <c r="E100" s="47" t="s">
        <v>273</v>
      </c>
      <c r="F100" s="44"/>
      <c r="G100" s="44"/>
      <c r="H100" s="44"/>
      <c r="I100" s="44"/>
      <c r="J100" s="45"/>
    </row>
    <row r="101">
      <c r="A101" s="36" t="s">
        <v>47</v>
      </c>
      <c r="B101" s="36">
        <v>31</v>
      </c>
      <c r="C101" s="37" t="s">
        <v>223</v>
      </c>
      <c r="D101" s="36" t="s">
        <v>49</v>
      </c>
      <c r="E101" s="38" t="s">
        <v>224</v>
      </c>
      <c r="F101" s="39" t="s">
        <v>185</v>
      </c>
      <c r="G101" s="40">
        <v>1088.4939999999999</v>
      </c>
      <c r="H101" s="41">
        <v>0</v>
      </c>
      <c r="I101" s="41">
        <f>ROUND(G101*H101,P4)</f>
        <v>0</v>
      </c>
      <c r="J101" s="39" t="s">
        <v>60</v>
      </c>
      <c r="O101" s="42">
        <f>I101*0.21</f>
        <v>0</v>
      </c>
      <c r="P101">
        <v>3</v>
      </c>
    </row>
    <row r="102">
      <c r="A102" s="36" t="s">
        <v>52</v>
      </c>
      <c r="B102" s="43"/>
      <c r="C102" s="44"/>
      <c r="D102" s="44"/>
      <c r="E102" s="38" t="s">
        <v>225</v>
      </c>
      <c r="F102" s="44"/>
      <c r="G102" s="44"/>
      <c r="H102" s="44"/>
      <c r="I102" s="44"/>
      <c r="J102" s="45"/>
    </row>
    <row r="103">
      <c r="A103" s="36" t="s">
        <v>67</v>
      </c>
      <c r="B103" s="43"/>
      <c r="C103" s="44"/>
      <c r="D103" s="44"/>
      <c r="E103" s="47" t="s">
        <v>274</v>
      </c>
      <c r="F103" s="44"/>
      <c r="G103" s="44"/>
      <c r="H103" s="44"/>
      <c r="I103" s="44"/>
      <c r="J103" s="45"/>
    </row>
    <row r="104">
      <c r="A104" s="30" t="s">
        <v>45</v>
      </c>
      <c r="B104" s="31"/>
      <c r="C104" s="32" t="s">
        <v>275</v>
      </c>
      <c r="D104" s="33"/>
      <c r="E104" s="30" t="s">
        <v>276</v>
      </c>
      <c r="F104" s="33"/>
      <c r="G104" s="33"/>
      <c r="H104" s="33"/>
      <c r="I104" s="34">
        <f>SUMIFS(I105:I109,A105:A109,"P")</f>
        <v>0</v>
      </c>
      <c r="J104" s="35"/>
    </row>
    <row r="105">
      <c r="A105" s="36" t="s">
        <v>47</v>
      </c>
      <c r="B105" s="36">
        <v>32</v>
      </c>
      <c r="C105" s="37" t="s">
        <v>277</v>
      </c>
      <c r="D105" s="36" t="s">
        <v>49</v>
      </c>
      <c r="E105" s="38" t="s">
        <v>278</v>
      </c>
      <c r="F105" s="39" t="s">
        <v>102</v>
      </c>
      <c r="G105" s="40">
        <v>1</v>
      </c>
      <c r="H105" s="41">
        <v>0</v>
      </c>
      <c r="I105" s="41">
        <f>ROUND(G105*H105,P4)</f>
        <v>0</v>
      </c>
      <c r="J105" s="39" t="s">
        <v>60</v>
      </c>
      <c r="O105" s="42">
        <f>I105*0.21</f>
        <v>0</v>
      </c>
      <c r="P105">
        <v>3</v>
      </c>
    </row>
    <row r="106" ht="60">
      <c r="A106" s="36" t="s">
        <v>52</v>
      </c>
      <c r="B106" s="43"/>
      <c r="C106" s="44"/>
      <c r="D106" s="44"/>
      <c r="E106" s="38" t="s">
        <v>279</v>
      </c>
      <c r="F106" s="44"/>
      <c r="G106" s="44"/>
      <c r="H106" s="44"/>
      <c r="I106" s="44"/>
      <c r="J106" s="45"/>
    </row>
    <row r="107">
      <c r="A107" s="36" t="s">
        <v>47</v>
      </c>
      <c r="B107" s="36">
        <v>33</v>
      </c>
      <c r="C107" s="37" t="s">
        <v>280</v>
      </c>
      <c r="D107" s="36"/>
      <c r="E107" s="38" t="s">
        <v>281</v>
      </c>
      <c r="F107" s="39" t="s">
        <v>127</v>
      </c>
      <c r="G107" s="40">
        <v>6.4000000000000004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 ht="60">
      <c r="A108" s="36" t="s">
        <v>52</v>
      </c>
      <c r="B108" s="43"/>
      <c r="C108" s="44"/>
      <c r="D108" s="44"/>
      <c r="E108" s="38" t="s">
        <v>282</v>
      </c>
      <c r="F108" s="44"/>
      <c r="G108" s="44"/>
      <c r="H108" s="44"/>
      <c r="I108" s="44"/>
      <c r="J108" s="45"/>
    </row>
    <row r="109">
      <c r="A109" s="36" t="s">
        <v>67</v>
      </c>
      <c r="B109" s="43"/>
      <c r="C109" s="44"/>
      <c r="D109" s="44"/>
      <c r="E109" s="47" t="s">
        <v>283</v>
      </c>
      <c r="F109" s="44"/>
      <c r="G109" s="44"/>
      <c r="H109" s="44"/>
      <c r="I109" s="44"/>
      <c r="J109" s="45"/>
    </row>
    <row r="110">
      <c r="A110" s="30" t="s">
        <v>45</v>
      </c>
      <c r="B110" s="31"/>
      <c r="C110" s="32" t="s">
        <v>284</v>
      </c>
      <c r="D110" s="33"/>
      <c r="E110" s="30" t="s">
        <v>285</v>
      </c>
      <c r="F110" s="33"/>
      <c r="G110" s="33"/>
      <c r="H110" s="33"/>
      <c r="I110" s="34">
        <f>SUMIFS(I111:I112,A111:A112,"P")</f>
        <v>0</v>
      </c>
      <c r="J110" s="35"/>
    </row>
    <row r="111">
      <c r="A111" s="36" t="s">
        <v>47</v>
      </c>
      <c r="B111" s="36">
        <v>34</v>
      </c>
      <c r="C111" s="37" t="s">
        <v>286</v>
      </c>
      <c r="D111" s="36" t="s">
        <v>49</v>
      </c>
      <c r="E111" s="38" t="s">
        <v>287</v>
      </c>
      <c r="F111" s="39" t="s">
        <v>102</v>
      </c>
      <c r="G111" s="40">
        <v>2</v>
      </c>
      <c r="H111" s="41">
        <v>0</v>
      </c>
      <c r="I111" s="41">
        <f>ROUND(G111*H111,P4)</f>
        <v>0</v>
      </c>
      <c r="J111" s="39" t="s">
        <v>60</v>
      </c>
      <c r="O111" s="42">
        <f>I111*0.21</f>
        <v>0</v>
      </c>
      <c r="P111">
        <v>3</v>
      </c>
    </row>
    <row r="112">
      <c r="A112" s="36" t="s">
        <v>52</v>
      </c>
      <c r="B112" s="43"/>
      <c r="C112" s="44"/>
      <c r="D112" s="44"/>
      <c r="E112" s="38" t="s">
        <v>288</v>
      </c>
      <c r="F112" s="44"/>
      <c r="G112" s="44"/>
      <c r="H112" s="44"/>
      <c r="I112" s="44"/>
      <c r="J112" s="45"/>
    </row>
    <row r="113">
      <c r="A113" s="30" t="s">
        <v>45</v>
      </c>
      <c r="B113" s="31"/>
      <c r="C113" s="32" t="s">
        <v>118</v>
      </c>
      <c r="D113" s="33"/>
      <c r="E113" s="30" t="s">
        <v>119</v>
      </c>
      <c r="F113" s="33"/>
      <c r="G113" s="33"/>
      <c r="H113" s="33"/>
      <c r="I113" s="34">
        <f>SUMIFS(I114:I125,A114:A125,"P")</f>
        <v>0</v>
      </c>
      <c r="J113" s="35"/>
    </row>
    <row r="114">
      <c r="A114" s="36" t="s">
        <v>47</v>
      </c>
      <c r="B114" s="36">
        <v>35</v>
      </c>
      <c r="C114" s="37" t="s">
        <v>227</v>
      </c>
      <c r="D114" s="36" t="s">
        <v>49</v>
      </c>
      <c r="E114" s="38" t="s">
        <v>228</v>
      </c>
      <c r="F114" s="39" t="s">
        <v>141</v>
      </c>
      <c r="G114" s="40">
        <v>21.282</v>
      </c>
      <c r="H114" s="41">
        <v>0</v>
      </c>
      <c r="I114" s="41">
        <f>ROUND(G114*H114,P4)</f>
        <v>0</v>
      </c>
      <c r="J114" s="39" t="s">
        <v>60</v>
      </c>
      <c r="O114" s="42">
        <f>I114*0.21</f>
        <v>0</v>
      </c>
      <c r="P114">
        <v>3</v>
      </c>
    </row>
    <row r="115" ht="30">
      <c r="A115" s="36" t="s">
        <v>52</v>
      </c>
      <c r="B115" s="43"/>
      <c r="C115" s="44"/>
      <c r="D115" s="44"/>
      <c r="E115" s="38" t="s">
        <v>229</v>
      </c>
      <c r="F115" s="44"/>
      <c r="G115" s="44"/>
      <c r="H115" s="44"/>
      <c r="I115" s="44"/>
      <c r="J115" s="45"/>
    </row>
    <row r="116">
      <c r="A116" s="36" t="s">
        <v>67</v>
      </c>
      <c r="B116" s="43"/>
      <c r="C116" s="44"/>
      <c r="D116" s="44"/>
      <c r="E116" s="47" t="s">
        <v>289</v>
      </c>
      <c r="F116" s="44"/>
      <c r="G116" s="44"/>
      <c r="H116" s="44"/>
      <c r="I116" s="44"/>
      <c r="J116" s="45"/>
    </row>
    <row r="117">
      <c r="A117" s="36" t="s">
        <v>47</v>
      </c>
      <c r="B117" s="36">
        <v>36</v>
      </c>
      <c r="C117" s="37" t="s">
        <v>290</v>
      </c>
      <c r="D117" s="36" t="s">
        <v>49</v>
      </c>
      <c r="E117" s="38" t="s">
        <v>291</v>
      </c>
      <c r="F117" s="39" t="s">
        <v>127</v>
      </c>
      <c r="G117" s="40">
        <v>0.45000000000000001</v>
      </c>
      <c r="H117" s="41">
        <v>0</v>
      </c>
      <c r="I117" s="41">
        <f>ROUND(G117*H117,P4)</f>
        <v>0</v>
      </c>
      <c r="J117" s="39" t="s">
        <v>154</v>
      </c>
      <c r="O117" s="42">
        <f>I117*0.21</f>
        <v>0</v>
      </c>
      <c r="P117">
        <v>3</v>
      </c>
    </row>
    <row r="118" ht="60">
      <c r="A118" s="36" t="s">
        <v>52</v>
      </c>
      <c r="B118" s="43"/>
      <c r="C118" s="44"/>
      <c r="D118" s="44"/>
      <c r="E118" s="38" t="s">
        <v>292</v>
      </c>
      <c r="F118" s="44"/>
      <c r="G118" s="44"/>
      <c r="H118" s="44"/>
      <c r="I118" s="44"/>
      <c r="J118" s="45"/>
    </row>
    <row r="119" ht="30">
      <c r="A119" s="36" t="s">
        <v>67</v>
      </c>
      <c r="B119" s="43"/>
      <c r="C119" s="44"/>
      <c r="D119" s="44"/>
      <c r="E119" s="47" t="s">
        <v>293</v>
      </c>
      <c r="F119" s="44"/>
      <c r="G119" s="44"/>
      <c r="H119" s="44"/>
      <c r="I119" s="44"/>
      <c r="J119" s="45"/>
    </row>
    <row r="120">
      <c r="A120" s="36" t="s">
        <v>47</v>
      </c>
      <c r="B120" s="36">
        <v>37</v>
      </c>
      <c r="C120" s="37" t="s">
        <v>294</v>
      </c>
      <c r="D120" s="36" t="s">
        <v>49</v>
      </c>
      <c r="E120" s="38" t="s">
        <v>295</v>
      </c>
      <c r="F120" s="39" t="s">
        <v>127</v>
      </c>
      <c r="G120" s="40">
        <v>2.25</v>
      </c>
      <c r="H120" s="41">
        <v>0</v>
      </c>
      <c r="I120" s="41">
        <f>ROUND(G120*H120,P4)</f>
        <v>0</v>
      </c>
      <c r="J120" s="39" t="s">
        <v>154</v>
      </c>
      <c r="O120" s="42">
        <f>I120*0.21</f>
        <v>0</v>
      </c>
      <c r="P120">
        <v>3</v>
      </c>
    </row>
    <row r="121" ht="60">
      <c r="A121" s="36" t="s">
        <v>52</v>
      </c>
      <c r="B121" s="43"/>
      <c r="C121" s="44"/>
      <c r="D121" s="44"/>
      <c r="E121" s="38" t="s">
        <v>296</v>
      </c>
      <c r="F121" s="44"/>
      <c r="G121" s="44"/>
      <c r="H121" s="44"/>
      <c r="I121" s="44"/>
      <c r="J121" s="45"/>
    </row>
    <row r="122" ht="30">
      <c r="A122" s="36" t="s">
        <v>67</v>
      </c>
      <c r="B122" s="43"/>
      <c r="C122" s="44"/>
      <c r="D122" s="44"/>
      <c r="E122" s="47" t="s">
        <v>297</v>
      </c>
      <c r="F122" s="44"/>
      <c r="G122" s="44"/>
      <c r="H122" s="44"/>
      <c r="I122" s="44"/>
      <c r="J122" s="45"/>
    </row>
    <row r="123">
      <c r="A123" s="36" t="s">
        <v>47</v>
      </c>
      <c r="B123" s="36">
        <v>38</v>
      </c>
      <c r="C123" s="37" t="s">
        <v>298</v>
      </c>
      <c r="D123" s="36" t="s">
        <v>49</v>
      </c>
      <c r="E123" s="38" t="s">
        <v>299</v>
      </c>
      <c r="F123" s="39" t="s">
        <v>127</v>
      </c>
      <c r="G123" s="40">
        <v>6.4000000000000004</v>
      </c>
      <c r="H123" s="41">
        <v>0</v>
      </c>
      <c r="I123" s="41">
        <f>ROUND(G123*H123,P4)</f>
        <v>0</v>
      </c>
      <c r="J123" s="39" t="s">
        <v>60</v>
      </c>
      <c r="O123" s="42">
        <f>I123*0.21</f>
        <v>0</v>
      </c>
      <c r="P123">
        <v>3</v>
      </c>
    </row>
    <row r="124" ht="90">
      <c r="A124" s="36" t="s">
        <v>52</v>
      </c>
      <c r="B124" s="43"/>
      <c r="C124" s="44"/>
      <c r="D124" s="44"/>
      <c r="E124" s="38" t="s">
        <v>300</v>
      </c>
      <c r="F124" s="44"/>
      <c r="G124" s="44"/>
      <c r="H124" s="44"/>
      <c r="I124" s="44"/>
      <c r="J124" s="45"/>
    </row>
    <row r="125">
      <c r="A125" s="36" t="s">
        <v>67</v>
      </c>
      <c r="B125" s="48"/>
      <c r="C125" s="49"/>
      <c r="D125" s="49"/>
      <c r="E125" s="47" t="s">
        <v>283</v>
      </c>
      <c r="F125" s="49"/>
      <c r="G125" s="49"/>
      <c r="H125" s="49"/>
      <c r="I125" s="49"/>
      <c r="J125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17</v>
      </c>
      <c r="I3" s="24">
        <f>SUMIFS(I8:I164,A8:A164,"SD")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SUMIFS(I9:I14,A9:A14,"P")</f>
        <v>0</v>
      </c>
      <c r="J8" s="35"/>
    </row>
    <row r="9">
      <c r="A9" s="36" t="s">
        <v>47</v>
      </c>
      <c r="B9" s="36">
        <v>1</v>
      </c>
      <c r="C9" s="37" t="s">
        <v>301</v>
      </c>
      <c r="D9" s="36" t="s">
        <v>49</v>
      </c>
      <c r="E9" s="38" t="s">
        <v>126</v>
      </c>
      <c r="F9" s="39" t="s">
        <v>302</v>
      </c>
      <c r="G9" s="40">
        <v>1027.836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52</v>
      </c>
      <c r="B10" s="43"/>
      <c r="C10" s="44"/>
      <c r="D10" s="44"/>
      <c r="E10" s="38" t="s">
        <v>303</v>
      </c>
      <c r="F10" s="44"/>
      <c r="G10" s="44"/>
      <c r="H10" s="44"/>
      <c r="I10" s="44"/>
      <c r="J10" s="45"/>
    </row>
    <row r="11">
      <c r="A11" s="36" t="s">
        <v>67</v>
      </c>
      <c r="B11" s="43"/>
      <c r="C11" s="44"/>
      <c r="D11" s="44"/>
      <c r="E11" s="47" t="s">
        <v>304</v>
      </c>
      <c r="F11" s="44"/>
      <c r="G11" s="44"/>
      <c r="H11" s="44"/>
      <c r="I11" s="44"/>
      <c r="J11" s="45"/>
    </row>
    <row r="12" ht="30">
      <c r="A12" s="36" t="s">
        <v>47</v>
      </c>
      <c r="B12" s="36">
        <v>2</v>
      </c>
      <c r="C12" s="37" t="s">
        <v>305</v>
      </c>
      <c r="D12" s="36" t="s">
        <v>49</v>
      </c>
      <c r="E12" s="38" t="s">
        <v>306</v>
      </c>
      <c r="F12" s="39" t="s">
        <v>302</v>
      </c>
      <c r="G12" s="40">
        <v>461.49700000000001</v>
      </c>
      <c r="H12" s="41">
        <v>0</v>
      </c>
      <c r="I12" s="41">
        <f>ROUND(G12*H12,P4)</f>
        <v>0</v>
      </c>
      <c r="J12" s="39" t="s">
        <v>60</v>
      </c>
      <c r="O12" s="42">
        <f>I12*0.21</f>
        <v>0</v>
      </c>
      <c r="P12">
        <v>3</v>
      </c>
    </row>
    <row r="13">
      <c r="A13" s="36" t="s">
        <v>52</v>
      </c>
      <c r="B13" s="43"/>
      <c r="C13" s="44"/>
      <c r="D13" s="44"/>
      <c r="E13" s="46" t="s">
        <v>49</v>
      </c>
      <c r="F13" s="44"/>
      <c r="G13" s="44"/>
      <c r="H13" s="44"/>
      <c r="I13" s="44"/>
      <c r="J13" s="45"/>
    </row>
    <row r="14">
      <c r="A14" s="36" t="s">
        <v>67</v>
      </c>
      <c r="B14" s="43"/>
      <c r="C14" s="44"/>
      <c r="D14" s="44"/>
      <c r="E14" s="47" t="s">
        <v>307</v>
      </c>
      <c r="F14" s="44"/>
      <c r="G14" s="44"/>
      <c r="H14" s="44"/>
      <c r="I14" s="44"/>
      <c r="J14" s="45"/>
    </row>
    <row r="15">
      <c r="A15" s="30" t="s">
        <v>45</v>
      </c>
      <c r="B15" s="31"/>
      <c r="C15" s="32" t="s">
        <v>125</v>
      </c>
      <c r="D15" s="33"/>
      <c r="E15" s="30" t="s">
        <v>138</v>
      </c>
      <c r="F15" s="33"/>
      <c r="G15" s="33"/>
      <c r="H15" s="33"/>
      <c r="I15" s="34">
        <f>SUMIFS(I16:I36,A16:A36,"P")</f>
        <v>0</v>
      </c>
      <c r="J15" s="35"/>
    </row>
    <row r="16">
      <c r="A16" s="36" t="s">
        <v>47</v>
      </c>
      <c r="B16" s="36">
        <v>3</v>
      </c>
      <c r="C16" s="37" t="s">
        <v>308</v>
      </c>
      <c r="D16" s="36" t="s">
        <v>49</v>
      </c>
      <c r="E16" s="38" t="s">
        <v>309</v>
      </c>
      <c r="F16" s="39" t="s">
        <v>310</v>
      </c>
      <c r="G16" s="40">
        <v>672</v>
      </c>
      <c r="H16" s="41">
        <v>0</v>
      </c>
      <c r="I16" s="41">
        <f>ROUND(G16*H16,P4)</f>
        <v>0</v>
      </c>
      <c r="J16" s="39" t="s">
        <v>60</v>
      </c>
      <c r="O16" s="42">
        <f>I16*0.21</f>
        <v>0</v>
      </c>
      <c r="P16">
        <v>3</v>
      </c>
    </row>
    <row r="17">
      <c r="A17" s="36" t="s">
        <v>52</v>
      </c>
      <c r="B17" s="43"/>
      <c r="C17" s="44"/>
      <c r="D17" s="44"/>
      <c r="E17" s="46" t="s">
        <v>49</v>
      </c>
      <c r="F17" s="44"/>
      <c r="G17" s="44"/>
      <c r="H17" s="44"/>
      <c r="I17" s="44"/>
      <c r="J17" s="45"/>
    </row>
    <row r="18">
      <c r="A18" s="36" t="s">
        <v>67</v>
      </c>
      <c r="B18" s="43"/>
      <c r="C18" s="44"/>
      <c r="D18" s="44"/>
      <c r="E18" s="47" t="s">
        <v>311</v>
      </c>
      <c r="F18" s="44"/>
      <c r="G18" s="44"/>
      <c r="H18" s="44"/>
      <c r="I18" s="44"/>
      <c r="J18" s="45"/>
    </row>
    <row r="19">
      <c r="A19" s="36" t="s">
        <v>47</v>
      </c>
      <c r="B19" s="36">
        <v>4</v>
      </c>
      <c r="C19" s="37" t="s">
        <v>312</v>
      </c>
      <c r="D19" s="36"/>
      <c r="E19" s="38" t="s">
        <v>313</v>
      </c>
      <c r="F19" s="39" t="s">
        <v>127</v>
      </c>
      <c r="G19" s="40">
        <v>278</v>
      </c>
      <c r="H19" s="41">
        <v>0</v>
      </c>
      <c r="I19" s="41">
        <f>ROUND(G19*H19,P4)</f>
        <v>0</v>
      </c>
      <c r="J19" s="39" t="s">
        <v>60</v>
      </c>
      <c r="O19" s="42">
        <f>I19*0.21</f>
        <v>0</v>
      </c>
      <c r="P19">
        <v>3</v>
      </c>
    </row>
    <row r="20">
      <c r="A20" s="36" t="s">
        <v>52</v>
      </c>
      <c r="B20" s="43"/>
      <c r="C20" s="44"/>
      <c r="D20" s="44"/>
      <c r="E20" s="38" t="s">
        <v>314</v>
      </c>
      <c r="F20" s="44"/>
      <c r="G20" s="44"/>
      <c r="H20" s="44"/>
      <c r="I20" s="44"/>
      <c r="J20" s="45"/>
    </row>
    <row r="21">
      <c r="A21" s="36" t="s">
        <v>67</v>
      </c>
      <c r="B21" s="43"/>
      <c r="C21" s="44"/>
      <c r="D21" s="44"/>
      <c r="E21" s="47" t="s">
        <v>315</v>
      </c>
      <c r="F21" s="44"/>
      <c r="G21" s="44"/>
      <c r="H21" s="44"/>
      <c r="I21" s="44"/>
      <c r="J21" s="45"/>
    </row>
    <row r="22">
      <c r="A22" s="36" t="s">
        <v>47</v>
      </c>
      <c r="B22" s="36">
        <v>5</v>
      </c>
      <c r="C22" s="37" t="s">
        <v>157</v>
      </c>
      <c r="D22" s="36" t="s">
        <v>49</v>
      </c>
      <c r="E22" s="38" t="s">
        <v>158</v>
      </c>
      <c r="F22" s="39" t="s">
        <v>127</v>
      </c>
      <c r="G22" s="40">
        <v>1027.836</v>
      </c>
      <c r="H22" s="41">
        <v>0</v>
      </c>
      <c r="I22" s="41">
        <f>ROUND(G22*H22,P4)</f>
        <v>0</v>
      </c>
      <c r="J22" s="39" t="s">
        <v>60</v>
      </c>
      <c r="O22" s="42">
        <f>I22*0.21</f>
        <v>0</v>
      </c>
      <c r="P22">
        <v>3</v>
      </c>
    </row>
    <row r="23">
      <c r="A23" s="36" t="s">
        <v>52</v>
      </c>
      <c r="B23" s="43"/>
      <c r="C23" s="44"/>
      <c r="D23" s="44"/>
      <c r="E23" s="38" t="s">
        <v>316</v>
      </c>
      <c r="F23" s="44"/>
      <c r="G23" s="44"/>
      <c r="H23" s="44"/>
      <c r="I23" s="44"/>
      <c r="J23" s="45"/>
    </row>
    <row r="24">
      <c r="A24" s="36" t="s">
        <v>67</v>
      </c>
      <c r="B24" s="43"/>
      <c r="C24" s="44"/>
      <c r="D24" s="44"/>
      <c r="E24" s="47" t="s">
        <v>317</v>
      </c>
      <c r="F24" s="44"/>
      <c r="G24" s="44"/>
      <c r="H24" s="44"/>
      <c r="I24" s="44"/>
      <c r="J24" s="45"/>
    </row>
    <row r="25">
      <c r="A25" s="36" t="s">
        <v>47</v>
      </c>
      <c r="B25" s="36">
        <v>6</v>
      </c>
      <c r="C25" s="37" t="s">
        <v>318</v>
      </c>
      <c r="D25" s="36" t="s">
        <v>49</v>
      </c>
      <c r="E25" s="38" t="s">
        <v>319</v>
      </c>
      <c r="F25" s="39" t="s">
        <v>127</v>
      </c>
      <c r="G25" s="40">
        <v>1144.2149999999999</v>
      </c>
      <c r="H25" s="41">
        <v>0</v>
      </c>
      <c r="I25" s="41">
        <f>ROUND(G25*H25,P4)</f>
        <v>0</v>
      </c>
      <c r="J25" s="39" t="s">
        <v>60</v>
      </c>
      <c r="O25" s="42">
        <f>I25*0.21</f>
        <v>0</v>
      </c>
      <c r="P25">
        <v>3</v>
      </c>
    </row>
    <row r="26">
      <c r="A26" s="36" t="s">
        <v>52</v>
      </c>
      <c r="B26" s="43"/>
      <c r="C26" s="44"/>
      <c r="D26" s="44"/>
      <c r="E26" s="38" t="s">
        <v>320</v>
      </c>
      <c r="F26" s="44"/>
      <c r="G26" s="44"/>
      <c r="H26" s="44"/>
      <c r="I26" s="44"/>
      <c r="J26" s="45"/>
    </row>
    <row r="27" ht="45">
      <c r="A27" s="36" t="s">
        <v>67</v>
      </c>
      <c r="B27" s="43"/>
      <c r="C27" s="44"/>
      <c r="D27" s="44"/>
      <c r="E27" s="47" t="s">
        <v>321</v>
      </c>
      <c r="F27" s="44"/>
      <c r="G27" s="44"/>
      <c r="H27" s="44"/>
      <c r="I27" s="44"/>
      <c r="J27" s="45"/>
    </row>
    <row r="28">
      <c r="A28" s="36" t="s">
        <v>47</v>
      </c>
      <c r="B28" s="36">
        <v>7</v>
      </c>
      <c r="C28" s="37" t="s">
        <v>322</v>
      </c>
      <c r="D28" s="36"/>
      <c r="E28" s="38" t="s">
        <v>323</v>
      </c>
      <c r="F28" s="39" t="s">
        <v>127</v>
      </c>
      <c r="G28" s="40">
        <v>1941.72</v>
      </c>
      <c r="H28" s="41">
        <v>0</v>
      </c>
      <c r="I28" s="41">
        <f>ROUND(G28*H28,P4)</f>
        <v>0</v>
      </c>
      <c r="J28" s="39" t="s">
        <v>60</v>
      </c>
      <c r="O28" s="42">
        <f>I28*0.21</f>
        <v>0</v>
      </c>
      <c r="P28">
        <v>3</v>
      </c>
    </row>
    <row r="29" ht="45">
      <c r="A29" s="36" t="s">
        <v>52</v>
      </c>
      <c r="B29" s="43"/>
      <c r="C29" s="44"/>
      <c r="D29" s="44"/>
      <c r="E29" s="38" t="s">
        <v>324</v>
      </c>
      <c r="F29" s="44"/>
      <c r="G29" s="44"/>
      <c r="H29" s="44"/>
      <c r="I29" s="44"/>
      <c r="J29" s="45"/>
    </row>
    <row r="30" ht="45">
      <c r="A30" s="36" t="s">
        <v>67</v>
      </c>
      <c r="B30" s="43"/>
      <c r="C30" s="44"/>
      <c r="D30" s="44"/>
      <c r="E30" s="47" t="s">
        <v>325</v>
      </c>
      <c r="F30" s="44"/>
      <c r="G30" s="44"/>
      <c r="H30" s="44"/>
      <c r="I30" s="44"/>
      <c r="J30" s="45"/>
    </row>
    <row r="31">
      <c r="A31" s="36" t="s">
        <v>47</v>
      </c>
      <c r="B31" s="36">
        <v>8</v>
      </c>
      <c r="C31" s="37" t="s">
        <v>169</v>
      </c>
      <c r="D31" s="36" t="s">
        <v>49</v>
      </c>
      <c r="E31" s="38" t="s">
        <v>170</v>
      </c>
      <c r="F31" s="39" t="s">
        <v>127</v>
      </c>
      <c r="G31" s="40">
        <v>3451.123</v>
      </c>
      <c r="H31" s="41">
        <v>0</v>
      </c>
      <c r="I31" s="41">
        <f>ROUND(G31*H31,P4)</f>
        <v>0</v>
      </c>
      <c r="J31" s="39" t="s">
        <v>60</v>
      </c>
      <c r="O31" s="42">
        <f>I31*0.21</f>
        <v>0</v>
      </c>
      <c r="P31">
        <v>3</v>
      </c>
    </row>
    <row r="32">
      <c r="A32" s="36" t="s">
        <v>52</v>
      </c>
      <c r="B32" s="43"/>
      <c r="C32" s="44"/>
      <c r="D32" s="44"/>
      <c r="E32" s="46" t="s">
        <v>49</v>
      </c>
      <c r="F32" s="44"/>
      <c r="G32" s="44"/>
      <c r="H32" s="44"/>
      <c r="I32" s="44"/>
      <c r="J32" s="45"/>
    </row>
    <row r="33" ht="135">
      <c r="A33" s="36" t="s">
        <v>67</v>
      </c>
      <c r="B33" s="43"/>
      <c r="C33" s="44"/>
      <c r="D33" s="44"/>
      <c r="E33" s="47" t="s">
        <v>326</v>
      </c>
      <c r="F33" s="44"/>
      <c r="G33" s="44"/>
      <c r="H33" s="44"/>
      <c r="I33" s="44"/>
      <c r="J33" s="45"/>
    </row>
    <row r="34">
      <c r="A34" s="36" t="s">
        <v>47</v>
      </c>
      <c r="B34" s="36">
        <v>9</v>
      </c>
      <c r="C34" s="37" t="s">
        <v>256</v>
      </c>
      <c r="D34" s="36" t="s">
        <v>49</v>
      </c>
      <c r="E34" s="38" t="s">
        <v>257</v>
      </c>
      <c r="F34" s="39" t="s">
        <v>127</v>
      </c>
      <c r="G34" s="40">
        <v>1144.2149999999999</v>
      </c>
      <c r="H34" s="41">
        <v>0</v>
      </c>
      <c r="I34" s="41">
        <f>ROUND(G34*H34,P4)</f>
        <v>0</v>
      </c>
      <c r="J34" s="39" t="s">
        <v>60</v>
      </c>
      <c r="O34" s="42">
        <f>I34*0.21</f>
        <v>0</v>
      </c>
      <c r="P34">
        <v>3</v>
      </c>
    </row>
    <row r="35">
      <c r="A35" s="36" t="s">
        <v>52</v>
      </c>
      <c r="B35" s="43"/>
      <c r="C35" s="44"/>
      <c r="D35" s="44"/>
      <c r="E35" s="38" t="s">
        <v>327</v>
      </c>
      <c r="F35" s="44"/>
      <c r="G35" s="44"/>
      <c r="H35" s="44"/>
      <c r="I35" s="44"/>
      <c r="J35" s="45"/>
    </row>
    <row r="36" ht="45">
      <c r="A36" s="36" t="s">
        <v>67</v>
      </c>
      <c r="B36" s="43"/>
      <c r="C36" s="44"/>
      <c r="D36" s="44"/>
      <c r="E36" s="47" t="s">
        <v>328</v>
      </c>
      <c r="F36" s="44"/>
      <c r="G36" s="44"/>
      <c r="H36" s="44"/>
      <c r="I36" s="44"/>
      <c r="J36" s="45"/>
    </row>
    <row r="37">
      <c r="A37" s="30" t="s">
        <v>45</v>
      </c>
      <c r="B37" s="31"/>
      <c r="C37" s="32" t="s">
        <v>130</v>
      </c>
      <c r="D37" s="33"/>
      <c r="E37" s="30" t="s">
        <v>329</v>
      </c>
      <c r="F37" s="33"/>
      <c r="G37" s="33"/>
      <c r="H37" s="33"/>
      <c r="I37" s="34">
        <f>SUMIFS(I38:I73,A38:A73,"P")</f>
        <v>0</v>
      </c>
      <c r="J37" s="35"/>
    </row>
    <row r="38">
      <c r="A38" s="36" t="s">
        <v>47</v>
      </c>
      <c r="B38" s="36">
        <v>10</v>
      </c>
      <c r="C38" s="37" t="s">
        <v>330</v>
      </c>
      <c r="D38" s="36" t="s">
        <v>49</v>
      </c>
      <c r="E38" s="38" t="s">
        <v>331</v>
      </c>
      <c r="F38" s="39" t="s">
        <v>127</v>
      </c>
      <c r="G38" s="40">
        <v>0.71999999999999997</v>
      </c>
      <c r="H38" s="41">
        <v>0</v>
      </c>
      <c r="I38" s="41">
        <f>ROUND(G38*H38,P4)</f>
        <v>0</v>
      </c>
      <c r="J38" s="39" t="s">
        <v>60</v>
      </c>
      <c r="O38" s="42">
        <f>I38*0.21</f>
        <v>0</v>
      </c>
      <c r="P38">
        <v>3</v>
      </c>
    </row>
    <row r="39" ht="30">
      <c r="A39" s="36" t="s">
        <v>52</v>
      </c>
      <c r="B39" s="43"/>
      <c r="C39" s="44"/>
      <c r="D39" s="44"/>
      <c r="E39" s="38" t="s">
        <v>332</v>
      </c>
      <c r="F39" s="44"/>
      <c r="G39" s="44"/>
      <c r="H39" s="44"/>
      <c r="I39" s="44"/>
      <c r="J39" s="45"/>
    </row>
    <row r="40" ht="45">
      <c r="A40" s="36" t="s">
        <v>67</v>
      </c>
      <c r="B40" s="43"/>
      <c r="C40" s="44"/>
      <c r="D40" s="44"/>
      <c r="E40" s="47" t="s">
        <v>333</v>
      </c>
      <c r="F40" s="44"/>
      <c r="G40" s="44"/>
      <c r="H40" s="44"/>
      <c r="I40" s="44"/>
      <c r="J40" s="45"/>
    </row>
    <row r="41">
      <c r="A41" s="36" t="s">
        <v>47</v>
      </c>
      <c r="B41" s="36">
        <v>11</v>
      </c>
      <c r="C41" s="37" t="s">
        <v>334</v>
      </c>
      <c r="D41" s="36"/>
      <c r="E41" s="38" t="s">
        <v>335</v>
      </c>
      <c r="F41" s="39" t="s">
        <v>127</v>
      </c>
      <c r="G41" s="40">
        <v>461.49700000000001</v>
      </c>
      <c r="H41" s="41">
        <v>0</v>
      </c>
      <c r="I41" s="41">
        <f>ROUND(G41*H41,P4)</f>
        <v>0</v>
      </c>
      <c r="J41" s="39" t="s">
        <v>60</v>
      </c>
      <c r="O41" s="42">
        <f>I41*0.21</f>
        <v>0</v>
      </c>
      <c r="P41">
        <v>3</v>
      </c>
    </row>
    <row r="42">
      <c r="A42" s="36" t="s">
        <v>52</v>
      </c>
      <c r="B42" s="43"/>
      <c r="C42" s="44"/>
      <c r="D42" s="44"/>
      <c r="E42" s="46" t="s">
        <v>49</v>
      </c>
      <c r="F42" s="44"/>
      <c r="G42" s="44"/>
      <c r="H42" s="44"/>
      <c r="I42" s="44"/>
      <c r="J42" s="45"/>
    </row>
    <row r="43" ht="45">
      <c r="A43" s="36" t="s">
        <v>67</v>
      </c>
      <c r="B43" s="43"/>
      <c r="C43" s="44"/>
      <c r="D43" s="44"/>
      <c r="E43" s="47" t="s">
        <v>336</v>
      </c>
      <c r="F43" s="44"/>
      <c r="G43" s="44"/>
      <c r="H43" s="44"/>
      <c r="I43" s="44"/>
      <c r="J43" s="45"/>
    </row>
    <row r="44">
      <c r="A44" s="36" t="s">
        <v>47</v>
      </c>
      <c r="B44" s="36">
        <v>12</v>
      </c>
      <c r="C44" s="37" t="s">
        <v>337</v>
      </c>
      <c r="D44" s="36"/>
      <c r="E44" s="38" t="s">
        <v>338</v>
      </c>
      <c r="F44" s="39" t="s">
        <v>302</v>
      </c>
      <c r="G44" s="40">
        <v>46.149999999999999</v>
      </c>
      <c r="H44" s="41">
        <v>0</v>
      </c>
      <c r="I44" s="41">
        <f>ROUND(G44*H44,P4)</f>
        <v>0</v>
      </c>
      <c r="J44" s="39" t="s">
        <v>60</v>
      </c>
      <c r="O44" s="42">
        <f>I44*0.21</f>
        <v>0</v>
      </c>
      <c r="P44">
        <v>3</v>
      </c>
    </row>
    <row r="45">
      <c r="A45" s="36" t="s">
        <v>52</v>
      </c>
      <c r="B45" s="43"/>
      <c r="C45" s="44"/>
      <c r="D45" s="44"/>
      <c r="E45" s="38" t="s">
        <v>339</v>
      </c>
      <c r="F45" s="44"/>
      <c r="G45" s="44"/>
      <c r="H45" s="44"/>
      <c r="I45" s="44"/>
      <c r="J45" s="45"/>
    </row>
    <row r="46">
      <c r="A46" s="36" t="s">
        <v>67</v>
      </c>
      <c r="B46" s="43"/>
      <c r="C46" s="44"/>
      <c r="D46" s="44"/>
      <c r="E46" s="47" t="s">
        <v>340</v>
      </c>
      <c r="F46" s="44"/>
      <c r="G46" s="44"/>
      <c r="H46" s="44"/>
      <c r="I46" s="44"/>
      <c r="J46" s="45"/>
    </row>
    <row r="47">
      <c r="A47" s="36" t="s">
        <v>47</v>
      </c>
      <c r="B47" s="36">
        <v>13</v>
      </c>
      <c r="C47" s="37" t="s">
        <v>341</v>
      </c>
      <c r="D47" s="36"/>
      <c r="E47" s="38" t="s">
        <v>342</v>
      </c>
      <c r="F47" s="39" t="s">
        <v>185</v>
      </c>
      <c r="G47" s="40">
        <v>576</v>
      </c>
      <c r="H47" s="41">
        <v>0</v>
      </c>
      <c r="I47" s="41">
        <f>ROUND(G47*H47,P4)</f>
        <v>0</v>
      </c>
      <c r="J47" s="39" t="s">
        <v>60</v>
      </c>
      <c r="O47" s="42">
        <f>I47*0.21</f>
        <v>0</v>
      </c>
      <c r="P47">
        <v>3</v>
      </c>
    </row>
    <row r="48">
      <c r="A48" s="36" t="s">
        <v>52</v>
      </c>
      <c r="B48" s="43"/>
      <c r="C48" s="44"/>
      <c r="D48" s="44"/>
      <c r="E48" s="38" t="s">
        <v>343</v>
      </c>
      <c r="F48" s="44"/>
      <c r="G48" s="44"/>
      <c r="H48" s="44"/>
      <c r="I48" s="44"/>
      <c r="J48" s="45"/>
    </row>
    <row r="49">
      <c r="A49" s="36" t="s">
        <v>67</v>
      </c>
      <c r="B49" s="43"/>
      <c r="C49" s="44"/>
      <c r="D49" s="44"/>
      <c r="E49" s="47" t="s">
        <v>344</v>
      </c>
      <c r="F49" s="44"/>
      <c r="G49" s="44"/>
      <c r="H49" s="44"/>
      <c r="I49" s="44"/>
      <c r="J49" s="45"/>
    </row>
    <row r="50">
      <c r="A50" s="36" t="s">
        <v>47</v>
      </c>
      <c r="B50" s="36">
        <v>14</v>
      </c>
      <c r="C50" s="37" t="s">
        <v>345</v>
      </c>
      <c r="D50" s="36"/>
      <c r="E50" s="38" t="s">
        <v>346</v>
      </c>
      <c r="F50" s="39" t="s">
        <v>141</v>
      </c>
      <c r="G50" s="40">
        <v>1135.5840000000001</v>
      </c>
      <c r="H50" s="41">
        <v>0</v>
      </c>
      <c r="I50" s="41">
        <f>ROUND(G50*H50,P4)</f>
        <v>0</v>
      </c>
      <c r="J50" s="39" t="s">
        <v>60</v>
      </c>
      <c r="O50" s="42">
        <f>I50*0.21</f>
        <v>0</v>
      </c>
      <c r="P50">
        <v>3</v>
      </c>
    </row>
    <row r="51">
      <c r="A51" s="36" t="s">
        <v>52</v>
      </c>
      <c r="B51" s="43"/>
      <c r="C51" s="44"/>
      <c r="D51" s="44"/>
      <c r="E51" s="38" t="s">
        <v>347</v>
      </c>
      <c r="F51" s="44"/>
      <c r="G51" s="44"/>
      <c r="H51" s="44"/>
      <c r="I51" s="44"/>
      <c r="J51" s="45"/>
    </row>
    <row r="52" ht="45">
      <c r="A52" s="36" t="s">
        <v>67</v>
      </c>
      <c r="B52" s="43"/>
      <c r="C52" s="44"/>
      <c r="D52" s="44"/>
      <c r="E52" s="47" t="s">
        <v>348</v>
      </c>
      <c r="F52" s="44"/>
      <c r="G52" s="44"/>
      <c r="H52" s="44"/>
      <c r="I52" s="44"/>
      <c r="J52" s="45"/>
    </row>
    <row r="53">
      <c r="A53" s="36" t="s">
        <v>47</v>
      </c>
      <c r="B53" s="36">
        <v>15</v>
      </c>
      <c r="C53" s="37" t="s">
        <v>349</v>
      </c>
      <c r="D53" s="36"/>
      <c r="E53" s="38" t="s">
        <v>350</v>
      </c>
      <c r="F53" s="39" t="s">
        <v>141</v>
      </c>
      <c r="G53" s="40">
        <v>532.44000000000005</v>
      </c>
      <c r="H53" s="41">
        <v>0</v>
      </c>
      <c r="I53" s="41">
        <f>ROUND(G53*H53,P4)</f>
        <v>0</v>
      </c>
      <c r="J53" s="39" t="s">
        <v>60</v>
      </c>
      <c r="O53" s="42">
        <f>I53*0.21</f>
        <v>0</v>
      </c>
      <c r="P53">
        <v>3</v>
      </c>
    </row>
    <row r="54">
      <c r="A54" s="36" t="s">
        <v>52</v>
      </c>
      <c r="B54" s="43"/>
      <c r="C54" s="44"/>
      <c r="D54" s="44"/>
      <c r="E54" s="38" t="s">
        <v>351</v>
      </c>
      <c r="F54" s="44"/>
      <c r="G54" s="44"/>
      <c r="H54" s="44"/>
      <c r="I54" s="44"/>
      <c r="J54" s="45"/>
    </row>
    <row r="55" ht="45">
      <c r="A55" s="36" t="s">
        <v>67</v>
      </c>
      <c r="B55" s="43"/>
      <c r="C55" s="44"/>
      <c r="D55" s="44"/>
      <c r="E55" s="47" t="s">
        <v>352</v>
      </c>
      <c r="F55" s="44"/>
      <c r="G55" s="44"/>
      <c r="H55" s="44"/>
      <c r="I55" s="44"/>
      <c r="J55" s="45"/>
    </row>
    <row r="56">
      <c r="A56" s="36" t="s">
        <v>47</v>
      </c>
      <c r="B56" s="36">
        <v>16</v>
      </c>
      <c r="C56" s="37" t="s">
        <v>353</v>
      </c>
      <c r="D56" s="36"/>
      <c r="E56" s="38" t="s">
        <v>354</v>
      </c>
      <c r="F56" s="39" t="s">
        <v>141</v>
      </c>
      <c r="G56" s="40">
        <v>385.56</v>
      </c>
      <c r="H56" s="41">
        <v>0</v>
      </c>
      <c r="I56" s="41">
        <f>ROUND(G56*H56,P4)</f>
        <v>0</v>
      </c>
      <c r="J56" s="39" t="s">
        <v>60</v>
      </c>
      <c r="O56" s="42">
        <f>I56*0.21</f>
        <v>0</v>
      </c>
      <c r="P56">
        <v>3</v>
      </c>
    </row>
    <row r="57">
      <c r="A57" s="36" t="s">
        <v>52</v>
      </c>
      <c r="B57" s="43"/>
      <c r="C57" s="44"/>
      <c r="D57" s="44"/>
      <c r="E57" s="38" t="s">
        <v>355</v>
      </c>
      <c r="F57" s="44"/>
      <c r="G57" s="44"/>
      <c r="H57" s="44"/>
      <c r="I57" s="44"/>
      <c r="J57" s="45"/>
    </row>
    <row r="58" ht="45">
      <c r="A58" s="36" t="s">
        <v>67</v>
      </c>
      <c r="B58" s="43"/>
      <c r="C58" s="44"/>
      <c r="D58" s="44"/>
      <c r="E58" s="47" t="s">
        <v>356</v>
      </c>
      <c r="F58" s="44"/>
      <c r="G58" s="44"/>
      <c r="H58" s="44"/>
      <c r="I58" s="44"/>
      <c r="J58" s="45"/>
    </row>
    <row r="59">
      <c r="A59" s="36" t="s">
        <v>47</v>
      </c>
      <c r="B59" s="36">
        <v>17</v>
      </c>
      <c r="C59" s="37" t="s">
        <v>357</v>
      </c>
      <c r="D59" s="36"/>
      <c r="E59" s="38" t="s">
        <v>358</v>
      </c>
      <c r="F59" s="39" t="s">
        <v>127</v>
      </c>
      <c r="G59" s="40">
        <v>844.91800000000001</v>
      </c>
      <c r="H59" s="41">
        <v>0</v>
      </c>
      <c r="I59" s="41">
        <f>ROUND(G59*H59,P4)</f>
        <v>0</v>
      </c>
      <c r="J59" s="39" t="s">
        <v>60</v>
      </c>
      <c r="O59" s="42">
        <f>I59*0.21</f>
        <v>0</v>
      </c>
      <c r="P59">
        <v>3</v>
      </c>
    </row>
    <row r="60">
      <c r="A60" s="36" t="s">
        <v>52</v>
      </c>
      <c r="B60" s="43"/>
      <c r="C60" s="44"/>
      <c r="D60" s="44"/>
      <c r="E60" s="38" t="s">
        <v>359</v>
      </c>
      <c r="F60" s="44"/>
      <c r="G60" s="44"/>
      <c r="H60" s="44"/>
      <c r="I60" s="44"/>
      <c r="J60" s="45"/>
    </row>
    <row r="61" ht="105">
      <c r="A61" s="36" t="s">
        <v>67</v>
      </c>
      <c r="B61" s="43"/>
      <c r="C61" s="44"/>
      <c r="D61" s="44"/>
      <c r="E61" s="47" t="s">
        <v>360</v>
      </c>
      <c r="F61" s="44"/>
      <c r="G61" s="44"/>
      <c r="H61" s="44"/>
      <c r="I61" s="44"/>
      <c r="J61" s="45"/>
    </row>
    <row r="62">
      <c r="A62" s="36" t="s">
        <v>47</v>
      </c>
      <c r="B62" s="36">
        <v>18</v>
      </c>
      <c r="C62" s="37" t="s">
        <v>361</v>
      </c>
      <c r="D62" s="36"/>
      <c r="E62" s="38" t="s">
        <v>362</v>
      </c>
      <c r="F62" s="39" t="s">
        <v>302</v>
      </c>
      <c r="G62" s="40">
        <v>135.18700000000001</v>
      </c>
      <c r="H62" s="41">
        <v>0</v>
      </c>
      <c r="I62" s="41">
        <f>ROUND(G62*H62,P4)</f>
        <v>0</v>
      </c>
      <c r="J62" s="39" t="s">
        <v>60</v>
      </c>
      <c r="O62" s="42">
        <f>I62*0.21</f>
        <v>0</v>
      </c>
      <c r="P62">
        <v>3</v>
      </c>
    </row>
    <row r="63">
      <c r="A63" s="36" t="s">
        <v>52</v>
      </c>
      <c r="B63" s="43"/>
      <c r="C63" s="44"/>
      <c r="D63" s="44"/>
      <c r="E63" s="38" t="s">
        <v>363</v>
      </c>
      <c r="F63" s="44"/>
      <c r="G63" s="44"/>
      <c r="H63" s="44"/>
      <c r="I63" s="44"/>
      <c r="J63" s="45"/>
    </row>
    <row r="64">
      <c r="A64" s="36" t="s">
        <v>67</v>
      </c>
      <c r="B64" s="43"/>
      <c r="C64" s="44"/>
      <c r="D64" s="44"/>
      <c r="E64" s="47" t="s">
        <v>364</v>
      </c>
      <c r="F64" s="44"/>
      <c r="G64" s="44"/>
      <c r="H64" s="44"/>
      <c r="I64" s="44"/>
      <c r="J64" s="45"/>
    </row>
    <row r="65">
      <c r="A65" s="36" t="s">
        <v>47</v>
      </c>
      <c r="B65" s="36">
        <v>19</v>
      </c>
      <c r="C65" s="37" t="s">
        <v>365</v>
      </c>
      <c r="D65" s="36" t="s">
        <v>49</v>
      </c>
      <c r="E65" s="38" t="s">
        <v>366</v>
      </c>
      <c r="F65" s="39" t="s">
        <v>102</v>
      </c>
      <c r="G65" s="40">
        <v>36</v>
      </c>
      <c r="H65" s="41">
        <v>0</v>
      </c>
      <c r="I65" s="41">
        <f>ROUND(G65*H65,P4)</f>
        <v>0</v>
      </c>
      <c r="J65" s="39" t="s">
        <v>60</v>
      </c>
      <c r="O65" s="42">
        <f>I65*0.21</f>
        <v>0</v>
      </c>
      <c r="P65">
        <v>3</v>
      </c>
    </row>
    <row r="66">
      <c r="A66" s="36" t="s">
        <v>52</v>
      </c>
      <c r="B66" s="43"/>
      <c r="C66" s="44"/>
      <c r="D66" s="44"/>
      <c r="E66" s="38" t="s">
        <v>367</v>
      </c>
      <c r="F66" s="44"/>
      <c r="G66" s="44"/>
      <c r="H66" s="44"/>
      <c r="I66" s="44"/>
      <c r="J66" s="45"/>
    </row>
    <row r="67">
      <c r="A67" s="36" t="s">
        <v>67</v>
      </c>
      <c r="B67" s="43"/>
      <c r="C67" s="44"/>
      <c r="D67" s="44"/>
      <c r="E67" s="47" t="s">
        <v>368</v>
      </c>
      <c r="F67" s="44"/>
      <c r="G67" s="44"/>
      <c r="H67" s="44"/>
      <c r="I67" s="44"/>
      <c r="J67" s="45"/>
    </row>
    <row r="68">
      <c r="A68" s="36" t="s">
        <v>47</v>
      </c>
      <c r="B68" s="36">
        <v>20</v>
      </c>
      <c r="C68" s="37" t="s">
        <v>369</v>
      </c>
      <c r="D68" s="36" t="s">
        <v>49</v>
      </c>
      <c r="E68" s="38" t="s">
        <v>370</v>
      </c>
      <c r="F68" s="39" t="s">
        <v>141</v>
      </c>
      <c r="G68" s="40">
        <v>603</v>
      </c>
      <c r="H68" s="41">
        <v>0</v>
      </c>
      <c r="I68" s="41">
        <f>ROUND(G68*H68,P4)</f>
        <v>0</v>
      </c>
      <c r="J68" s="39" t="s">
        <v>60</v>
      </c>
      <c r="O68" s="42">
        <f>I68*0.21</f>
        <v>0</v>
      </c>
      <c r="P68">
        <v>3</v>
      </c>
    </row>
    <row r="69">
      <c r="A69" s="36" t="s">
        <v>52</v>
      </c>
      <c r="B69" s="43"/>
      <c r="C69" s="44"/>
      <c r="D69" s="44"/>
      <c r="E69" s="46" t="s">
        <v>49</v>
      </c>
      <c r="F69" s="44"/>
      <c r="G69" s="44"/>
      <c r="H69" s="44"/>
      <c r="I69" s="44"/>
      <c r="J69" s="45"/>
    </row>
    <row r="70">
      <c r="A70" s="36" t="s">
        <v>67</v>
      </c>
      <c r="B70" s="43"/>
      <c r="C70" s="44"/>
      <c r="D70" s="44"/>
      <c r="E70" s="47" t="s">
        <v>371</v>
      </c>
      <c r="F70" s="44"/>
      <c r="G70" s="44"/>
      <c r="H70" s="44"/>
      <c r="I70" s="44"/>
      <c r="J70" s="45"/>
    </row>
    <row r="71">
      <c r="A71" s="36" t="s">
        <v>47</v>
      </c>
      <c r="B71" s="36">
        <v>21</v>
      </c>
      <c r="C71" s="37" t="s">
        <v>372</v>
      </c>
      <c r="D71" s="36" t="s">
        <v>49</v>
      </c>
      <c r="E71" s="38" t="s">
        <v>373</v>
      </c>
      <c r="F71" s="39" t="s">
        <v>185</v>
      </c>
      <c r="G71" s="40">
        <v>48</v>
      </c>
      <c r="H71" s="41">
        <v>0</v>
      </c>
      <c r="I71" s="41">
        <f>ROUND(G71*H71,P4)</f>
        <v>0</v>
      </c>
      <c r="J71" s="39" t="s">
        <v>60</v>
      </c>
      <c r="O71" s="42">
        <f>I71*0.21</f>
        <v>0</v>
      </c>
      <c r="P71">
        <v>3</v>
      </c>
    </row>
    <row r="72">
      <c r="A72" s="36" t="s">
        <v>52</v>
      </c>
      <c r="B72" s="43"/>
      <c r="C72" s="44"/>
      <c r="D72" s="44"/>
      <c r="E72" s="38" t="s">
        <v>374</v>
      </c>
      <c r="F72" s="44"/>
      <c r="G72" s="44"/>
      <c r="H72" s="44"/>
      <c r="I72" s="44"/>
      <c r="J72" s="45"/>
    </row>
    <row r="73">
      <c r="A73" s="36" t="s">
        <v>67</v>
      </c>
      <c r="B73" s="43"/>
      <c r="C73" s="44"/>
      <c r="D73" s="44"/>
      <c r="E73" s="47" t="s">
        <v>375</v>
      </c>
      <c r="F73" s="44"/>
      <c r="G73" s="44"/>
      <c r="H73" s="44"/>
      <c r="I73" s="44"/>
      <c r="J73" s="45"/>
    </row>
    <row r="74">
      <c r="A74" s="30" t="s">
        <v>45</v>
      </c>
      <c r="B74" s="31"/>
      <c r="C74" s="32" t="s">
        <v>232</v>
      </c>
      <c r="D74" s="33"/>
      <c r="E74" s="30" t="s">
        <v>376</v>
      </c>
      <c r="F74" s="33"/>
      <c r="G74" s="33"/>
      <c r="H74" s="33"/>
      <c r="I74" s="34">
        <f>SUMIFS(I75:I92,A75:A92,"P")</f>
        <v>0</v>
      </c>
      <c r="J74" s="35"/>
    </row>
    <row r="75">
      <c r="A75" s="36" t="s">
        <v>47</v>
      </c>
      <c r="B75" s="36">
        <v>22</v>
      </c>
      <c r="C75" s="37" t="s">
        <v>377</v>
      </c>
      <c r="D75" s="36" t="s">
        <v>49</v>
      </c>
      <c r="E75" s="38" t="s">
        <v>378</v>
      </c>
      <c r="F75" s="39" t="s">
        <v>127</v>
      </c>
      <c r="G75" s="40">
        <v>102.258</v>
      </c>
      <c r="H75" s="41">
        <v>0</v>
      </c>
      <c r="I75" s="41">
        <f>ROUND(G75*H75,P4)</f>
        <v>0</v>
      </c>
      <c r="J75" s="39" t="s">
        <v>60</v>
      </c>
      <c r="O75" s="42">
        <f>I75*0.21</f>
        <v>0</v>
      </c>
      <c r="P75">
        <v>3</v>
      </c>
    </row>
    <row r="76" ht="30">
      <c r="A76" s="36" t="s">
        <v>52</v>
      </c>
      <c r="B76" s="43"/>
      <c r="C76" s="44"/>
      <c r="D76" s="44"/>
      <c r="E76" s="38" t="s">
        <v>379</v>
      </c>
      <c r="F76" s="44"/>
      <c r="G76" s="44"/>
      <c r="H76" s="44"/>
      <c r="I76" s="44"/>
      <c r="J76" s="45"/>
    </row>
    <row r="77" ht="75">
      <c r="A77" s="36" t="s">
        <v>67</v>
      </c>
      <c r="B77" s="43"/>
      <c r="C77" s="44"/>
      <c r="D77" s="44"/>
      <c r="E77" s="47" t="s">
        <v>380</v>
      </c>
      <c r="F77" s="44"/>
      <c r="G77" s="44"/>
      <c r="H77" s="44"/>
      <c r="I77" s="44"/>
      <c r="J77" s="45"/>
    </row>
    <row r="78">
      <c r="A78" s="36" t="s">
        <v>47</v>
      </c>
      <c r="B78" s="36">
        <v>23</v>
      </c>
      <c r="C78" s="37" t="s">
        <v>381</v>
      </c>
      <c r="D78" s="36" t="s">
        <v>49</v>
      </c>
      <c r="E78" s="38" t="s">
        <v>382</v>
      </c>
      <c r="F78" s="39" t="s">
        <v>302</v>
      </c>
      <c r="G78" s="40">
        <v>20.452000000000002</v>
      </c>
      <c r="H78" s="41">
        <v>0</v>
      </c>
      <c r="I78" s="41">
        <f>ROUND(G78*H78,P4)</f>
        <v>0</v>
      </c>
      <c r="J78" s="39" t="s">
        <v>60</v>
      </c>
      <c r="O78" s="42">
        <f>I78*0.21</f>
        <v>0</v>
      </c>
      <c r="P78">
        <v>3</v>
      </c>
    </row>
    <row r="79">
      <c r="A79" s="36" t="s">
        <v>52</v>
      </c>
      <c r="B79" s="43"/>
      <c r="C79" s="44"/>
      <c r="D79" s="44"/>
      <c r="E79" s="46" t="s">
        <v>49</v>
      </c>
      <c r="F79" s="44"/>
      <c r="G79" s="44"/>
      <c r="H79" s="44"/>
      <c r="I79" s="44"/>
      <c r="J79" s="45"/>
    </row>
    <row r="80">
      <c r="A80" s="36" t="s">
        <v>67</v>
      </c>
      <c r="B80" s="43"/>
      <c r="C80" s="44"/>
      <c r="D80" s="44"/>
      <c r="E80" s="47" t="s">
        <v>383</v>
      </c>
      <c r="F80" s="44"/>
      <c r="G80" s="44"/>
      <c r="H80" s="44"/>
      <c r="I80" s="44"/>
      <c r="J80" s="45"/>
    </row>
    <row r="81">
      <c r="A81" s="36" t="s">
        <v>47</v>
      </c>
      <c r="B81" s="36">
        <v>24</v>
      </c>
      <c r="C81" s="37" t="s">
        <v>384</v>
      </c>
      <c r="D81" s="36" t="s">
        <v>49</v>
      </c>
      <c r="E81" s="38" t="s">
        <v>385</v>
      </c>
      <c r="F81" s="39" t="s">
        <v>127</v>
      </c>
      <c r="G81" s="40">
        <v>5.1859999999999999</v>
      </c>
      <c r="H81" s="41">
        <v>0</v>
      </c>
      <c r="I81" s="41">
        <f>ROUND(G81*H81,P4)</f>
        <v>0</v>
      </c>
      <c r="J81" s="39" t="s">
        <v>60</v>
      </c>
      <c r="O81" s="42">
        <f>I81*0.21</f>
        <v>0</v>
      </c>
      <c r="P81">
        <v>3</v>
      </c>
    </row>
    <row r="82">
      <c r="A82" s="36" t="s">
        <v>52</v>
      </c>
      <c r="B82" s="43"/>
      <c r="C82" s="44"/>
      <c r="D82" s="44"/>
      <c r="E82" s="38" t="s">
        <v>359</v>
      </c>
      <c r="F82" s="44"/>
      <c r="G82" s="44"/>
      <c r="H82" s="44"/>
      <c r="I82" s="44"/>
      <c r="J82" s="45"/>
    </row>
    <row r="83">
      <c r="A83" s="36" t="s">
        <v>67</v>
      </c>
      <c r="B83" s="43"/>
      <c r="C83" s="44"/>
      <c r="D83" s="44"/>
      <c r="E83" s="47" t="s">
        <v>386</v>
      </c>
      <c r="F83" s="44"/>
      <c r="G83" s="44"/>
      <c r="H83" s="44"/>
      <c r="I83" s="44"/>
      <c r="J83" s="45"/>
    </row>
    <row r="84">
      <c r="A84" s="36" t="s">
        <v>47</v>
      </c>
      <c r="B84" s="36">
        <v>25</v>
      </c>
      <c r="C84" s="37" t="s">
        <v>387</v>
      </c>
      <c r="D84" s="36" t="s">
        <v>49</v>
      </c>
      <c r="E84" s="38" t="s">
        <v>388</v>
      </c>
      <c r="F84" s="39" t="s">
        <v>302</v>
      </c>
      <c r="G84" s="40">
        <v>1.0369999999999999</v>
      </c>
      <c r="H84" s="41">
        <v>0</v>
      </c>
      <c r="I84" s="41">
        <f>ROUND(G84*H84,P4)</f>
        <v>0</v>
      </c>
      <c r="J84" s="39" t="s">
        <v>60</v>
      </c>
      <c r="O84" s="42">
        <f>I84*0.21</f>
        <v>0</v>
      </c>
      <c r="P84">
        <v>3</v>
      </c>
    </row>
    <row r="85">
      <c r="A85" s="36" t="s">
        <v>52</v>
      </c>
      <c r="B85" s="43"/>
      <c r="C85" s="44"/>
      <c r="D85" s="44"/>
      <c r="E85" s="46" t="s">
        <v>49</v>
      </c>
      <c r="F85" s="44"/>
      <c r="G85" s="44"/>
      <c r="H85" s="44"/>
      <c r="I85" s="44"/>
      <c r="J85" s="45"/>
    </row>
    <row r="86">
      <c r="A86" s="36" t="s">
        <v>67</v>
      </c>
      <c r="B86" s="43"/>
      <c r="C86" s="44"/>
      <c r="D86" s="44"/>
      <c r="E86" s="47" t="s">
        <v>389</v>
      </c>
      <c r="F86" s="44"/>
      <c r="G86" s="44"/>
      <c r="H86" s="44"/>
      <c r="I86" s="44"/>
      <c r="J86" s="45"/>
    </row>
    <row r="87">
      <c r="A87" s="36" t="s">
        <v>47</v>
      </c>
      <c r="B87" s="36">
        <v>26</v>
      </c>
      <c r="C87" s="37" t="s">
        <v>390</v>
      </c>
      <c r="D87" s="36" t="s">
        <v>49</v>
      </c>
      <c r="E87" s="38" t="s">
        <v>391</v>
      </c>
      <c r="F87" s="39" t="s">
        <v>127</v>
      </c>
      <c r="G87" s="40">
        <v>205.43199999999999</v>
      </c>
      <c r="H87" s="41">
        <v>0</v>
      </c>
      <c r="I87" s="41">
        <f>ROUND(G87*H87,P4)</f>
        <v>0</v>
      </c>
      <c r="J87" s="39" t="s">
        <v>60</v>
      </c>
      <c r="O87" s="42">
        <f>I87*0.21</f>
        <v>0</v>
      </c>
      <c r="P87">
        <v>3</v>
      </c>
    </row>
    <row r="88">
      <c r="A88" s="36" t="s">
        <v>52</v>
      </c>
      <c r="B88" s="43"/>
      <c r="C88" s="44"/>
      <c r="D88" s="44"/>
      <c r="E88" s="46" t="s">
        <v>49</v>
      </c>
      <c r="F88" s="44"/>
      <c r="G88" s="44"/>
      <c r="H88" s="44"/>
      <c r="I88" s="44"/>
      <c r="J88" s="45"/>
    </row>
    <row r="89">
      <c r="A89" s="36" t="s">
        <v>67</v>
      </c>
      <c r="B89" s="43"/>
      <c r="C89" s="44"/>
      <c r="D89" s="44"/>
      <c r="E89" s="47" t="s">
        <v>392</v>
      </c>
      <c r="F89" s="44"/>
      <c r="G89" s="44"/>
      <c r="H89" s="44"/>
      <c r="I89" s="44"/>
      <c r="J89" s="45"/>
    </row>
    <row r="90" ht="30">
      <c r="A90" s="36" t="s">
        <v>47</v>
      </c>
      <c r="B90" s="36">
        <v>27</v>
      </c>
      <c r="C90" s="37" t="s">
        <v>393</v>
      </c>
      <c r="D90" s="36" t="s">
        <v>49</v>
      </c>
      <c r="E90" s="38" t="s">
        <v>394</v>
      </c>
      <c r="F90" s="39" t="s">
        <v>302</v>
      </c>
      <c r="G90" s="40">
        <v>51.357999999999997</v>
      </c>
      <c r="H90" s="41">
        <v>0</v>
      </c>
      <c r="I90" s="41">
        <f>ROUND(G90*H90,P4)</f>
        <v>0</v>
      </c>
      <c r="J90" s="39" t="s">
        <v>60</v>
      </c>
      <c r="O90" s="42">
        <f>I90*0.21</f>
        <v>0</v>
      </c>
      <c r="P90">
        <v>3</v>
      </c>
    </row>
    <row r="91">
      <c r="A91" s="36" t="s">
        <v>52</v>
      </c>
      <c r="B91" s="43"/>
      <c r="C91" s="44"/>
      <c r="D91" s="44"/>
      <c r="E91" s="38" t="s">
        <v>395</v>
      </c>
      <c r="F91" s="44"/>
      <c r="G91" s="44"/>
      <c r="H91" s="44"/>
      <c r="I91" s="44"/>
      <c r="J91" s="45"/>
    </row>
    <row r="92">
      <c r="A92" s="36" t="s">
        <v>67</v>
      </c>
      <c r="B92" s="43"/>
      <c r="C92" s="44"/>
      <c r="D92" s="44"/>
      <c r="E92" s="47" t="s">
        <v>396</v>
      </c>
      <c r="F92" s="44"/>
      <c r="G92" s="44"/>
      <c r="H92" s="44"/>
      <c r="I92" s="44"/>
      <c r="J92" s="45"/>
    </row>
    <row r="93">
      <c r="A93" s="30" t="s">
        <v>45</v>
      </c>
      <c r="B93" s="31"/>
      <c r="C93" s="32" t="s">
        <v>235</v>
      </c>
      <c r="D93" s="33"/>
      <c r="E93" s="30" t="s">
        <v>262</v>
      </c>
      <c r="F93" s="33"/>
      <c r="G93" s="33"/>
      <c r="H93" s="33"/>
      <c r="I93" s="34">
        <f>SUMIFS(I94:I122,A94:A122,"P")</f>
        <v>0</v>
      </c>
      <c r="J93" s="35"/>
    </row>
    <row r="94">
      <c r="A94" s="36" t="s">
        <v>47</v>
      </c>
      <c r="B94" s="36">
        <v>28</v>
      </c>
      <c r="C94" s="37" t="s">
        <v>397</v>
      </c>
      <c r="D94" s="36" t="s">
        <v>49</v>
      </c>
      <c r="E94" s="38" t="s">
        <v>398</v>
      </c>
      <c r="F94" s="39" t="s">
        <v>185</v>
      </c>
      <c r="G94" s="40">
        <v>870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>
      <c r="A95" s="36" t="s">
        <v>52</v>
      </c>
      <c r="B95" s="43"/>
      <c r="C95" s="44"/>
      <c r="D95" s="44"/>
      <c r="E95" s="38" t="s">
        <v>399</v>
      </c>
      <c r="F95" s="44"/>
      <c r="G95" s="44"/>
      <c r="H95" s="44"/>
      <c r="I95" s="44"/>
      <c r="J95" s="45"/>
    </row>
    <row r="96">
      <c r="A96" s="36" t="s">
        <v>67</v>
      </c>
      <c r="B96" s="43"/>
      <c r="C96" s="44"/>
      <c r="D96" s="44"/>
      <c r="E96" s="47" t="s">
        <v>400</v>
      </c>
      <c r="F96" s="44"/>
      <c r="G96" s="44"/>
      <c r="H96" s="44"/>
      <c r="I96" s="44"/>
      <c r="J96" s="45"/>
    </row>
    <row r="97">
      <c r="A97" s="36" t="s">
        <v>47</v>
      </c>
      <c r="B97" s="36">
        <v>29</v>
      </c>
      <c r="C97" s="37" t="s">
        <v>401</v>
      </c>
      <c r="D97" s="36"/>
      <c r="E97" s="38" t="s">
        <v>402</v>
      </c>
      <c r="F97" s="39" t="s">
        <v>302</v>
      </c>
      <c r="G97" s="40">
        <v>7.008</v>
      </c>
      <c r="H97" s="41">
        <v>0</v>
      </c>
      <c r="I97" s="41">
        <f>ROUND(G97*H97,P4)</f>
        <v>0</v>
      </c>
      <c r="J97" s="39" t="s">
        <v>60</v>
      </c>
      <c r="O97" s="42">
        <f>I97*0.21</f>
        <v>0</v>
      </c>
      <c r="P97">
        <v>3</v>
      </c>
    </row>
    <row r="98">
      <c r="A98" s="36" t="s">
        <v>52</v>
      </c>
      <c r="B98" s="43"/>
      <c r="C98" s="44"/>
      <c r="D98" s="44"/>
      <c r="E98" s="38" t="s">
        <v>403</v>
      </c>
      <c r="F98" s="44"/>
      <c r="G98" s="44"/>
      <c r="H98" s="44"/>
      <c r="I98" s="44"/>
      <c r="J98" s="45"/>
    </row>
    <row r="99">
      <c r="A99" s="36" t="s">
        <v>67</v>
      </c>
      <c r="B99" s="43"/>
      <c r="C99" s="44"/>
      <c r="D99" s="44"/>
      <c r="E99" s="47" t="s">
        <v>404</v>
      </c>
      <c r="F99" s="44"/>
      <c r="G99" s="44"/>
      <c r="H99" s="44"/>
      <c r="I99" s="44"/>
      <c r="J99" s="45"/>
    </row>
    <row r="100">
      <c r="A100" s="36" t="s">
        <v>47</v>
      </c>
      <c r="B100" s="36">
        <v>30</v>
      </c>
      <c r="C100" s="37" t="s">
        <v>405</v>
      </c>
      <c r="D100" s="36" t="s">
        <v>49</v>
      </c>
      <c r="E100" s="38" t="s">
        <v>406</v>
      </c>
      <c r="F100" s="39" t="s">
        <v>141</v>
      </c>
      <c r="G100" s="40">
        <v>356.63999999999999</v>
      </c>
      <c r="H100" s="41">
        <v>0</v>
      </c>
      <c r="I100" s="41">
        <f>ROUND(G100*H100,P4)</f>
        <v>0</v>
      </c>
      <c r="J100" s="39" t="s">
        <v>60</v>
      </c>
      <c r="O100" s="42">
        <f>I100*0.21</f>
        <v>0</v>
      </c>
      <c r="P100">
        <v>3</v>
      </c>
    </row>
    <row r="101">
      <c r="A101" s="36" t="s">
        <v>52</v>
      </c>
      <c r="B101" s="43"/>
      <c r="C101" s="44"/>
      <c r="D101" s="44"/>
      <c r="E101" s="38" t="s">
        <v>407</v>
      </c>
      <c r="F101" s="44"/>
      <c r="G101" s="44"/>
      <c r="H101" s="44"/>
      <c r="I101" s="44"/>
      <c r="J101" s="45"/>
    </row>
    <row r="102">
      <c r="A102" s="36" t="s">
        <v>67</v>
      </c>
      <c r="B102" s="43"/>
      <c r="C102" s="44"/>
      <c r="D102" s="44"/>
      <c r="E102" s="47" t="s">
        <v>408</v>
      </c>
      <c r="F102" s="44"/>
      <c r="G102" s="44"/>
      <c r="H102" s="44"/>
      <c r="I102" s="44"/>
      <c r="J102" s="45"/>
    </row>
    <row r="103">
      <c r="A103" s="36" t="s">
        <v>47</v>
      </c>
      <c r="B103" s="36">
        <v>31</v>
      </c>
      <c r="C103" s="37" t="s">
        <v>409</v>
      </c>
      <c r="D103" s="36" t="s">
        <v>49</v>
      </c>
      <c r="E103" s="38" t="s">
        <v>410</v>
      </c>
      <c r="F103" s="39" t="s">
        <v>141</v>
      </c>
      <c r="G103" s="40">
        <v>423.30000000000001</v>
      </c>
      <c r="H103" s="41">
        <v>0</v>
      </c>
      <c r="I103" s="41">
        <f>ROUND(G103*H103,P4)</f>
        <v>0</v>
      </c>
      <c r="J103" s="39" t="s">
        <v>60</v>
      </c>
      <c r="O103" s="42">
        <f>I103*0.21</f>
        <v>0</v>
      </c>
      <c r="P103">
        <v>3</v>
      </c>
    </row>
    <row r="104">
      <c r="A104" s="36" t="s">
        <v>52</v>
      </c>
      <c r="B104" s="43"/>
      <c r="C104" s="44"/>
      <c r="D104" s="44"/>
      <c r="E104" s="38" t="s">
        <v>407</v>
      </c>
      <c r="F104" s="44"/>
      <c r="G104" s="44"/>
      <c r="H104" s="44"/>
      <c r="I104" s="44"/>
      <c r="J104" s="45"/>
    </row>
    <row r="105">
      <c r="A105" s="36" t="s">
        <v>67</v>
      </c>
      <c r="B105" s="43"/>
      <c r="C105" s="44"/>
      <c r="D105" s="44"/>
      <c r="E105" s="47" t="s">
        <v>411</v>
      </c>
      <c r="F105" s="44"/>
      <c r="G105" s="44"/>
      <c r="H105" s="44"/>
      <c r="I105" s="44"/>
      <c r="J105" s="45"/>
    </row>
    <row r="106">
      <c r="A106" s="36" t="s">
        <v>47</v>
      </c>
      <c r="B106" s="36">
        <v>32</v>
      </c>
      <c r="C106" s="37" t="s">
        <v>412</v>
      </c>
      <c r="D106" s="36" t="s">
        <v>49</v>
      </c>
      <c r="E106" s="38" t="s">
        <v>413</v>
      </c>
      <c r="F106" s="39" t="s">
        <v>141</v>
      </c>
      <c r="G106" s="40">
        <v>12</v>
      </c>
      <c r="H106" s="41">
        <v>0</v>
      </c>
      <c r="I106" s="41">
        <f>ROUND(G106*H106,P4)</f>
        <v>0</v>
      </c>
      <c r="J106" s="39" t="s">
        <v>60</v>
      </c>
      <c r="O106" s="42">
        <f>I106*0.21</f>
        <v>0</v>
      </c>
      <c r="P106">
        <v>3</v>
      </c>
    </row>
    <row r="107">
      <c r="A107" s="36" t="s">
        <v>52</v>
      </c>
      <c r="B107" s="43"/>
      <c r="C107" s="44"/>
      <c r="D107" s="44"/>
      <c r="E107" s="46" t="s">
        <v>49</v>
      </c>
      <c r="F107" s="44"/>
      <c r="G107" s="44"/>
      <c r="H107" s="44"/>
      <c r="I107" s="44"/>
      <c r="J107" s="45"/>
    </row>
    <row r="108">
      <c r="A108" s="36" t="s">
        <v>67</v>
      </c>
      <c r="B108" s="43"/>
      <c r="C108" s="44"/>
      <c r="D108" s="44"/>
      <c r="E108" s="47" t="s">
        <v>414</v>
      </c>
      <c r="F108" s="44"/>
      <c r="G108" s="44"/>
      <c r="H108" s="44"/>
      <c r="I108" s="44"/>
      <c r="J108" s="45"/>
    </row>
    <row r="109">
      <c r="A109" s="36" t="s">
        <v>47</v>
      </c>
      <c r="B109" s="36">
        <v>33</v>
      </c>
      <c r="C109" s="37" t="s">
        <v>415</v>
      </c>
      <c r="D109" s="36"/>
      <c r="E109" s="38" t="s">
        <v>416</v>
      </c>
      <c r="F109" s="39" t="s">
        <v>102</v>
      </c>
      <c r="G109" s="40">
        <v>8</v>
      </c>
      <c r="H109" s="41">
        <v>0</v>
      </c>
      <c r="I109" s="41">
        <f>ROUND(G109*H109,P4)</f>
        <v>0</v>
      </c>
      <c r="J109" s="39" t="s">
        <v>60</v>
      </c>
      <c r="O109" s="42">
        <f>I109*0.21</f>
        <v>0</v>
      </c>
      <c r="P109">
        <v>3</v>
      </c>
    </row>
    <row r="110">
      <c r="A110" s="36" t="s">
        <v>52</v>
      </c>
      <c r="B110" s="43"/>
      <c r="C110" s="44"/>
      <c r="D110" s="44"/>
      <c r="E110" s="46" t="s">
        <v>49</v>
      </c>
      <c r="F110" s="44"/>
      <c r="G110" s="44"/>
      <c r="H110" s="44"/>
      <c r="I110" s="44"/>
      <c r="J110" s="45"/>
    </row>
    <row r="111">
      <c r="A111" s="36" t="s">
        <v>47</v>
      </c>
      <c r="B111" s="36">
        <v>34</v>
      </c>
      <c r="C111" s="37" t="s">
        <v>417</v>
      </c>
      <c r="D111" s="36" t="s">
        <v>49</v>
      </c>
      <c r="E111" s="38" t="s">
        <v>418</v>
      </c>
      <c r="F111" s="39" t="s">
        <v>102</v>
      </c>
      <c r="G111" s="40">
        <v>4</v>
      </c>
      <c r="H111" s="41">
        <v>0</v>
      </c>
      <c r="I111" s="41">
        <f>ROUND(G111*H111,P4)</f>
        <v>0</v>
      </c>
      <c r="J111" s="39" t="s">
        <v>60</v>
      </c>
      <c r="O111" s="42">
        <f>I111*0.21</f>
        <v>0</v>
      </c>
      <c r="P111">
        <v>3</v>
      </c>
    </row>
    <row r="112">
      <c r="A112" s="36" t="s">
        <v>52</v>
      </c>
      <c r="B112" s="43"/>
      <c r="C112" s="44"/>
      <c r="D112" s="44"/>
      <c r="E112" s="46" t="s">
        <v>49</v>
      </c>
      <c r="F112" s="44"/>
      <c r="G112" s="44"/>
      <c r="H112" s="44"/>
      <c r="I112" s="44"/>
      <c r="J112" s="45"/>
    </row>
    <row r="113">
      <c r="A113" s="36" t="s">
        <v>67</v>
      </c>
      <c r="B113" s="43"/>
      <c r="C113" s="44"/>
      <c r="D113" s="44"/>
      <c r="E113" s="47" t="s">
        <v>419</v>
      </c>
      <c r="F113" s="44"/>
      <c r="G113" s="44"/>
      <c r="H113" s="44"/>
      <c r="I113" s="44"/>
      <c r="J113" s="45"/>
    </row>
    <row r="114">
      <c r="A114" s="36" t="s">
        <v>47</v>
      </c>
      <c r="B114" s="36">
        <v>35</v>
      </c>
      <c r="C114" s="37" t="s">
        <v>420</v>
      </c>
      <c r="D114" s="36" t="s">
        <v>49</v>
      </c>
      <c r="E114" s="38" t="s">
        <v>421</v>
      </c>
      <c r="F114" s="39" t="s">
        <v>127</v>
      </c>
      <c r="G114" s="40">
        <v>4.0800000000000001</v>
      </c>
      <c r="H114" s="41">
        <v>0</v>
      </c>
      <c r="I114" s="41">
        <f>ROUND(G114*H114,P4)</f>
        <v>0</v>
      </c>
      <c r="J114" s="39" t="s">
        <v>60</v>
      </c>
      <c r="O114" s="42">
        <f>I114*0.21</f>
        <v>0</v>
      </c>
      <c r="P114">
        <v>3</v>
      </c>
    </row>
    <row r="115">
      <c r="A115" s="36" t="s">
        <v>52</v>
      </c>
      <c r="B115" s="43"/>
      <c r="C115" s="44"/>
      <c r="D115" s="44"/>
      <c r="E115" s="38" t="s">
        <v>422</v>
      </c>
      <c r="F115" s="44"/>
      <c r="G115" s="44"/>
      <c r="H115" s="44"/>
      <c r="I115" s="44"/>
      <c r="J115" s="45"/>
    </row>
    <row r="116">
      <c r="A116" s="36" t="s">
        <v>67</v>
      </c>
      <c r="B116" s="43"/>
      <c r="C116" s="44"/>
      <c r="D116" s="44"/>
      <c r="E116" s="47" t="s">
        <v>423</v>
      </c>
      <c r="F116" s="44"/>
      <c r="G116" s="44"/>
      <c r="H116" s="44"/>
      <c r="I116" s="44"/>
      <c r="J116" s="45"/>
    </row>
    <row r="117">
      <c r="A117" s="36" t="s">
        <v>47</v>
      </c>
      <c r="B117" s="36">
        <v>36</v>
      </c>
      <c r="C117" s="37" t="s">
        <v>424</v>
      </c>
      <c r="D117" s="36"/>
      <c r="E117" s="38" t="s">
        <v>425</v>
      </c>
      <c r="F117" s="39" t="s">
        <v>127</v>
      </c>
      <c r="G117" s="40">
        <v>95.129999999999995</v>
      </c>
      <c r="H117" s="41">
        <v>0</v>
      </c>
      <c r="I117" s="41">
        <f>ROUND(G117*H117,P4)</f>
        <v>0</v>
      </c>
      <c r="J117" s="39" t="s">
        <v>60</v>
      </c>
      <c r="O117" s="42">
        <f>I117*0.21</f>
        <v>0</v>
      </c>
      <c r="P117">
        <v>3</v>
      </c>
    </row>
    <row r="118">
      <c r="A118" s="36" t="s">
        <v>52</v>
      </c>
      <c r="B118" s="43"/>
      <c r="C118" s="44"/>
      <c r="D118" s="44"/>
      <c r="E118" s="38" t="s">
        <v>426</v>
      </c>
      <c r="F118" s="44"/>
      <c r="G118" s="44"/>
      <c r="H118" s="44"/>
      <c r="I118" s="44"/>
      <c r="J118" s="45"/>
    </row>
    <row r="119" ht="150">
      <c r="A119" s="36" t="s">
        <v>67</v>
      </c>
      <c r="B119" s="43"/>
      <c r="C119" s="44"/>
      <c r="D119" s="44"/>
      <c r="E119" s="47" t="s">
        <v>427</v>
      </c>
      <c r="F119" s="44"/>
      <c r="G119" s="44"/>
      <c r="H119" s="44"/>
      <c r="I119" s="44"/>
      <c r="J119" s="45"/>
    </row>
    <row r="120">
      <c r="A120" s="36" t="s">
        <v>47</v>
      </c>
      <c r="B120" s="36">
        <v>37</v>
      </c>
      <c r="C120" s="37" t="s">
        <v>428</v>
      </c>
      <c r="D120" s="36" t="s">
        <v>49</v>
      </c>
      <c r="E120" s="38" t="s">
        <v>429</v>
      </c>
      <c r="F120" s="39" t="s">
        <v>127</v>
      </c>
      <c r="G120" s="40">
        <v>12</v>
      </c>
      <c r="H120" s="41">
        <v>0</v>
      </c>
      <c r="I120" s="41">
        <f>ROUND(G120*H120,P4)</f>
        <v>0</v>
      </c>
      <c r="J120" s="39" t="s">
        <v>60</v>
      </c>
      <c r="O120" s="42">
        <f>I120*0.21</f>
        <v>0</v>
      </c>
      <c r="P120">
        <v>3</v>
      </c>
    </row>
    <row r="121" ht="30">
      <c r="A121" s="36" t="s">
        <v>52</v>
      </c>
      <c r="B121" s="43"/>
      <c r="C121" s="44"/>
      <c r="D121" s="44"/>
      <c r="E121" s="38" t="s">
        <v>430</v>
      </c>
      <c r="F121" s="44"/>
      <c r="G121" s="44"/>
      <c r="H121" s="44"/>
      <c r="I121" s="44"/>
      <c r="J121" s="45"/>
    </row>
    <row r="122">
      <c r="A122" s="36" t="s">
        <v>67</v>
      </c>
      <c r="B122" s="43"/>
      <c r="C122" s="44"/>
      <c r="D122" s="44"/>
      <c r="E122" s="47" t="s">
        <v>431</v>
      </c>
      <c r="F122" s="44"/>
      <c r="G122" s="44"/>
      <c r="H122" s="44"/>
      <c r="I122" s="44"/>
      <c r="J122" s="45"/>
    </row>
    <row r="123">
      <c r="A123" s="30" t="s">
        <v>45</v>
      </c>
      <c r="B123" s="31"/>
      <c r="C123" s="32" t="s">
        <v>193</v>
      </c>
      <c r="D123" s="33"/>
      <c r="E123" s="30" t="s">
        <v>194</v>
      </c>
      <c r="F123" s="33"/>
      <c r="G123" s="33"/>
      <c r="H123" s="33"/>
      <c r="I123" s="34">
        <f>SUMIFS(I124:I126,A124:A126,"P")</f>
        <v>0</v>
      </c>
      <c r="J123" s="35"/>
    </row>
    <row r="124">
      <c r="A124" s="36" t="s">
        <v>47</v>
      </c>
      <c r="B124" s="36">
        <v>38</v>
      </c>
      <c r="C124" s="37" t="s">
        <v>432</v>
      </c>
      <c r="D124" s="36" t="s">
        <v>49</v>
      </c>
      <c r="E124" s="38" t="s">
        <v>433</v>
      </c>
      <c r="F124" s="39" t="s">
        <v>185</v>
      </c>
      <c r="G124" s="40">
        <v>522</v>
      </c>
      <c r="H124" s="41">
        <v>0</v>
      </c>
      <c r="I124" s="41">
        <f>ROUND(G124*H124,P4)</f>
        <v>0</v>
      </c>
      <c r="J124" s="39" t="s">
        <v>60</v>
      </c>
      <c r="O124" s="42">
        <f>I124*0.21</f>
        <v>0</v>
      </c>
      <c r="P124">
        <v>3</v>
      </c>
    </row>
    <row r="125">
      <c r="A125" s="36" t="s">
        <v>52</v>
      </c>
      <c r="B125" s="43"/>
      <c r="C125" s="44"/>
      <c r="D125" s="44"/>
      <c r="E125" s="46" t="s">
        <v>49</v>
      </c>
      <c r="F125" s="44"/>
      <c r="G125" s="44"/>
      <c r="H125" s="44"/>
      <c r="I125" s="44"/>
      <c r="J125" s="45"/>
    </row>
    <row r="126">
      <c r="A126" s="36" t="s">
        <v>67</v>
      </c>
      <c r="B126" s="43"/>
      <c r="C126" s="44"/>
      <c r="D126" s="44"/>
      <c r="E126" s="47" t="s">
        <v>434</v>
      </c>
      <c r="F126" s="44"/>
      <c r="G126" s="44"/>
      <c r="H126" s="44"/>
      <c r="I126" s="44"/>
      <c r="J126" s="45"/>
    </row>
    <row r="127">
      <c r="A127" s="30" t="s">
        <v>45</v>
      </c>
      <c r="B127" s="31"/>
      <c r="C127" s="32" t="s">
        <v>275</v>
      </c>
      <c r="D127" s="33"/>
      <c r="E127" s="30" t="s">
        <v>276</v>
      </c>
      <c r="F127" s="33"/>
      <c r="G127" s="33"/>
      <c r="H127" s="33"/>
      <c r="I127" s="34">
        <f>SUMIFS(I128:I133,A128:A133,"P")</f>
        <v>0</v>
      </c>
      <c r="J127" s="35"/>
    </row>
    <row r="128" ht="30">
      <c r="A128" s="36" t="s">
        <v>47</v>
      </c>
      <c r="B128" s="36">
        <v>39</v>
      </c>
      <c r="C128" s="37" t="s">
        <v>435</v>
      </c>
      <c r="D128" s="36" t="s">
        <v>49</v>
      </c>
      <c r="E128" s="38" t="s">
        <v>436</v>
      </c>
      <c r="F128" s="39" t="s">
        <v>185</v>
      </c>
      <c r="G128" s="40">
        <v>38</v>
      </c>
      <c r="H128" s="41">
        <v>0</v>
      </c>
      <c r="I128" s="41">
        <f>ROUND(G128*H128,P4)</f>
        <v>0</v>
      </c>
      <c r="J128" s="39" t="s">
        <v>60</v>
      </c>
      <c r="O128" s="42">
        <f>I128*0.21</f>
        <v>0</v>
      </c>
      <c r="P128">
        <v>3</v>
      </c>
    </row>
    <row r="129">
      <c r="A129" s="36" t="s">
        <v>52</v>
      </c>
      <c r="B129" s="43"/>
      <c r="C129" s="44"/>
      <c r="D129" s="44"/>
      <c r="E129" s="38" t="s">
        <v>437</v>
      </c>
      <c r="F129" s="44"/>
      <c r="G129" s="44"/>
      <c r="H129" s="44"/>
      <c r="I129" s="44"/>
      <c r="J129" s="45"/>
    </row>
    <row r="130">
      <c r="A130" s="36" t="s">
        <v>67</v>
      </c>
      <c r="B130" s="43"/>
      <c r="C130" s="44"/>
      <c r="D130" s="44"/>
      <c r="E130" s="47" t="s">
        <v>438</v>
      </c>
      <c r="F130" s="44"/>
      <c r="G130" s="44"/>
      <c r="H130" s="44"/>
      <c r="I130" s="44"/>
      <c r="J130" s="45"/>
    </row>
    <row r="131" ht="30">
      <c r="A131" s="36" t="s">
        <v>47</v>
      </c>
      <c r="B131" s="36">
        <v>40</v>
      </c>
      <c r="C131" s="37" t="s">
        <v>439</v>
      </c>
      <c r="D131" s="36" t="s">
        <v>49</v>
      </c>
      <c r="E131" s="38" t="s">
        <v>440</v>
      </c>
      <c r="F131" s="39" t="s">
        <v>185</v>
      </c>
      <c r="G131" s="40">
        <v>522</v>
      </c>
      <c r="H131" s="41">
        <v>0</v>
      </c>
      <c r="I131" s="41">
        <f>ROUND(G131*H131,P4)</f>
        <v>0</v>
      </c>
      <c r="J131" s="39" t="s">
        <v>60</v>
      </c>
      <c r="O131" s="42">
        <f>I131*0.21</f>
        <v>0</v>
      </c>
      <c r="P131">
        <v>3</v>
      </c>
    </row>
    <row r="132">
      <c r="A132" s="36" t="s">
        <v>52</v>
      </c>
      <c r="B132" s="43"/>
      <c r="C132" s="44"/>
      <c r="D132" s="44"/>
      <c r="E132" s="46"/>
      <c r="F132" s="44"/>
      <c r="G132" s="44"/>
      <c r="H132" s="44"/>
      <c r="I132" s="44"/>
      <c r="J132" s="45"/>
    </row>
    <row r="133">
      <c r="A133" s="36" t="s">
        <v>67</v>
      </c>
      <c r="B133" s="43"/>
      <c r="C133" s="44"/>
      <c r="D133" s="44"/>
      <c r="E133" s="47" t="s">
        <v>434</v>
      </c>
      <c r="F133" s="44"/>
      <c r="G133" s="44"/>
      <c r="H133" s="44"/>
      <c r="I133" s="44"/>
      <c r="J133" s="45"/>
    </row>
    <row r="134">
      <c r="A134" s="30" t="s">
        <v>45</v>
      </c>
      <c r="B134" s="31"/>
      <c r="C134" s="32" t="s">
        <v>284</v>
      </c>
      <c r="D134" s="33"/>
      <c r="E134" s="30" t="s">
        <v>285</v>
      </c>
      <c r="F134" s="33"/>
      <c r="G134" s="33"/>
      <c r="H134" s="33"/>
      <c r="I134" s="34">
        <f>SUMIFS(I135:I143,A135:A143,"P")</f>
        <v>0</v>
      </c>
      <c r="J134" s="35"/>
    </row>
    <row r="135">
      <c r="A135" s="36" t="s">
        <v>47</v>
      </c>
      <c r="B135" s="36">
        <v>41</v>
      </c>
      <c r="C135" s="37" t="s">
        <v>441</v>
      </c>
      <c r="D135" s="36" t="s">
        <v>49</v>
      </c>
      <c r="E135" s="38" t="s">
        <v>442</v>
      </c>
      <c r="F135" s="39" t="s">
        <v>141</v>
      </c>
      <c r="G135" s="40">
        <v>1</v>
      </c>
      <c r="H135" s="41">
        <v>0</v>
      </c>
      <c r="I135" s="41">
        <f>ROUND(G135*H135,P4)</f>
        <v>0</v>
      </c>
      <c r="J135" s="39" t="s">
        <v>60</v>
      </c>
      <c r="O135" s="42">
        <f>I135*0.21</f>
        <v>0</v>
      </c>
      <c r="P135">
        <v>3</v>
      </c>
    </row>
    <row r="136">
      <c r="A136" s="36" t="s">
        <v>52</v>
      </c>
      <c r="B136" s="43"/>
      <c r="C136" s="44"/>
      <c r="D136" s="44"/>
      <c r="E136" s="46" t="s">
        <v>49</v>
      </c>
      <c r="F136" s="44"/>
      <c r="G136" s="44"/>
      <c r="H136" s="44"/>
      <c r="I136" s="44"/>
      <c r="J136" s="45"/>
    </row>
    <row r="137">
      <c r="A137" s="36" t="s">
        <v>67</v>
      </c>
      <c r="B137" s="43"/>
      <c r="C137" s="44"/>
      <c r="D137" s="44"/>
      <c r="E137" s="47" t="s">
        <v>443</v>
      </c>
      <c r="F137" s="44"/>
      <c r="G137" s="44"/>
      <c r="H137" s="44"/>
      <c r="I137" s="44"/>
      <c r="J137" s="45"/>
    </row>
    <row r="138">
      <c r="A138" s="36" t="s">
        <v>47</v>
      </c>
      <c r="B138" s="36">
        <v>42</v>
      </c>
      <c r="C138" s="37" t="s">
        <v>444</v>
      </c>
      <c r="D138" s="36" t="s">
        <v>49</v>
      </c>
      <c r="E138" s="38" t="s">
        <v>445</v>
      </c>
      <c r="F138" s="39" t="s">
        <v>141</v>
      </c>
      <c r="G138" s="40">
        <v>8</v>
      </c>
      <c r="H138" s="41">
        <v>0</v>
      </c>
      <c r="I138" s="41">
        <f>ROUND(G138*H138,P4)</f>
        <v>0</v>
      </c>
      <c r="J138" s="39" t="s">
        <v>60</v>
      </c>
      <c r="O138" s="42">
        <f>I138*0.21</f>
        <v>0</v>
      </c>
      <c r="P138">
        <v>3</v>
      </c>
    </row>
    <row r="139">
      <c r="A139" s="36" t="s">
        <v>52</v>
      </c>
      <c r="B139" s="43"/>
      <c r="C139" s="44"/>
      <c r="D139" s="44"/>
      <c r="E139" s="46" t="s">
        <v>49</v>
      </c>
      <c r="F139" s="44"/>
      <c r="G139" s="44"/>
      <c r="H139" s="44"/>
      <c r="I139" s="44"/>
      <c r="J139" s="45"/>
    </row>
    <row r="140">
      <c r="A140" s="36" t="s">
        <v>67</v>
      </c>
      <c r="B140" s="43"/>
      <c r="C140" s="44"/>
      <c r="D140" s="44"/>
      <c r="E140" s="47" t="s">
        <v>446</v>
      </c>
      <c r="F140" s="44"/>
      <c r="G140" s="44"/>
      <c r="H140" s="44"/>
      <c r="I140" s="44"/>
      <c r="J140" s="45"/>
    </row>
    <row r="141">
      <c r="A141" s="36" t="s">
        <v>47</v>
      </c>
      <c r="B141" s="36">
        <v>43</v>
      </c>
      <c r="C141" s="37" t="s">
        <v>447</v>
      </c>
      <c r="D141" s="36" t="s">
        <v>49</v>
      </c>
      <c r="E141" s="38" t="s">
        <v>448</v>
      </c>
      <c r="F141" s="39" t="s">
        <v>141</v>
      </c>
      <c r="G141" s="40">
        <v>2.8399999999999999</v>
      </c>
      <c r="H141" s="41">
        <v>0</v>
      </c>
      <c r="I141" s="41">
        <f>ROUND(G141*H141,P4)</f>
        <v>0</v>
      </c>
      <c r="J141" s="39" t="s">
        <v>60</v>
      </c>
      <c r="O141" s="42">
        <f>I141*0.21</f>
        <v>0</v>
      </c>
      <c r="P141">
        <v>3</v>
      </c>
    </row>
    <row r="142" ht="75">
      <c r="A142" s="36" t="s">
        <v>52</v>
      </c>
      <c r="B142" s="43"/>
      <c r="C142" s="44"/>
      <c r="D142" s="44"/>
      <c r="E142" s="38" t="s">
        <v>449</v>
      </c>
      <c r="F142" s="44"/>
      <c r="G142" s="44"/>
      <c r="H142" s="44"/>
      <c r="I142" s="44"/>
      <c r="J142" s="45"/>
    </row>
    <row r="143">
      <c r="A143" s="36" t="s">
        <v>67</v>
      </c>
      <c r="B143" s="43"/>
      <c r="C143" s="44"/>
      <c r="D143" s="44"/>
      <c r="E143" s="47" t="s">
        <v>450</v>
      </c>
      <c r="F143" s="44"/>
      <c r="G143" s="44"/>
      <c r="H143" s="44"/>
      <c r="I143" s="44"/>
      <c r="J143" s="45"/>
    </row>
    <row r="144">
      <c r="A144" s="30" t="s">
        <v>45</v>
      </c>
      <c r="B144" s="31"/>
      <c r="C144" s="32" t="s">
        <v>118</v>
      </c>
      <c r="D144" s="33"/>
      <c r="E144" s="30" t="s">
        <v>119</v>
      </c>
      <c r="F144" s="33"/>
      <c r="G144" s="33"/>
      <c r="H144" s="33"/>
      <c r="I144" s="34">
        <f>SUMIFS(I145:I164,A145:A164,"P")</f>
        <v>0</v>
      </c>
      <c r="J144" s="35"/>
    </row>
    <row r="145">
      <c r="A145" s="36" t="s">
        <v>47</v>
      </c>
      <c r="B145" s="36">
        <v>44</v>
      </c>
      <c r="C145" s="37" t="s">
        <v>451</v>
      </c>
      <c r="D145" s="36" t="s">
        <v>49</v>
      </c>
      <c r="E145" s="38" t="s">
        <v>452</v>
      </c>
      <c r="F145" s="39" t="s">
        <v>141</v>
      </c>
      <c r="G145" s="40">
        <v>375.39999999999998</v>
      </c>
      <c r="H145" s="41">
        <v>0</v>
      </c>
      <c r="I145" s="41">
        <f>ROUND(G145*H145,P4)</f>
        <v>0</v>
      </c>
      <c r="J145" s="39" t="s">
        <v>60</v>
      </c>
      <c r="O145" s="42">
        <f>I145*0.21</f>
        <v>0</v>
      </c>
      <c r="P145">
        <v>3</v>
      </c>
    </row>
    <row r="146">
      <c r="A146" s="36" t="s">
        <v>52</v>
      </c>
      <c r="B146" s="43"/>
      <c r="C146" s="44"/>
      <c r="D146" s="44"/>
      <c r="E146" s="38" t="s">
        <v>453</v>
      </c>
      <c r="F146" s="44"/>
      <c r="G146" s="44"/>
      <c r="H146" s="44"/>
      <c r="I146" s="44"/>
      <c r="J146" s="45"/>
    </row>
    <row r="147">
      <c r="A147" s="36" t="s">
        <v>67</v>
      </c>
      <c r="B147" s="43"/>
      <c r="C147" s="44"/>
      <c r="D147" s="44"/>
      <c r="E147" s="47" t="s">
        <v>454</v>
      </c>
      <c r="F147" s="44"/>
      <c r="G147" s="44"/>
      <c r="H147" s="44"/>
      <c r="I147" s="44"/>
      <c r="J147" s="45"/>
    </row>
    <row r="148">
      <c r="A148" s="36" t="s">
        <v>47</v>
      </c>
      <c r="B148" s="36">
        <v>45</v>
      </c>
      <c r="C148" s="37" t="s">
        <v>455</v>
      </c>
      <c r="D148" s="36" t="s">
        <v>49</v>
      </c>
      <c r="E148" s="38" t="s">
        <v>456</v>
      </c>
      <c r="F148" s="39" t="s">
        <v>102</v>
      </c>
      <c r="G148" s="40">
        <v>28</v>
      </c>
      <c r="H148" s="41">
        <v>0</v>
      </c>
      <c r="I148" s="41">
        <f>ROUND(G148*H148,P4)</f>
        <v>0</v>
      </c>
      <c r="J148" s="39" t="s">
        <v>60</v>
      </c>
      <c r="O148" s="42">
        <f>I148*0.21</f>
        <v>0</v>
      </c>
      <c r="P148">
        <v>3</v>
      </c>
    </row>
    <row r="149">
      <c r="A149" s="36" t="s">
        <v>52</v>
      </c>
      <c r="B149" s="43"/>
      <c r="C149" s="44"/>
      <c r="D149" s="44"/>
      <c r="E149" s="46" t="s">
        <v>49</v>
      </c>
      <c r="F149" s="44"/>
      <c r="G149" s="44"/>
      <c r="H149" s="44"/>
      <c r="I149" s="44"/>
      <c r="J149" s="45"/>
    </row>
    <row r="150" ht="45">
      <c r="A150" s="36" t="s">
        <v>67</v>
      </c>
      <c r="B150" s="43"/>
      <c r="C150" s="44"/>
      <c r="D150" s="44"/>
      <c r="E150" s="47" t="s">
        <v>457</v>
      </c>
      <c r="F150" s="44"/>
      <c r="G150" s="44"/>
      <c r="H150" s="44"/>
      <c r="I150" s="44"/>
      <c r="J150" s="45"/>
    </row>
    <row r="151" ht="30">
      <c r="A151" s="36" t="s">
        <v>47</v>
      </c>
      <c r="B151" s="36">
        <v>46</v>
      </c>
      <c r="C151" s="37" t="s">
        <v>458</v>
      </c>
      <c r="D151" s="36" t="s">
        <v>49</v>
      </c>
      <c r="E151" s="38" t="s">
        <v>459</v>
      </c>
      <c r="F151" s="39" t="s">
        <v>102</v>
      </c>
      <c r="G151" s="40">
        <v>10</v>
      </c>
      <c r="H151" s="41">
        <v>0</v>
      </c>
      <c r="I151" s="41">
        <f>ROUND(G151*H151,P4)</f>
        <v>0</v>
      </c>
      <c r="J151" s="39" t="s">
        <v>60</v>
      </c>
      <c r="O151" s="42">
        <f>I151*0.21</f>
        <v>0</v>
      </c>
      <c r="P151">
        <v>3</v>
      </c>
    </row>
    <row r="152">
      <c r="A152" s="36" t="s">
        <v>52</v>
      </c>
      <c r="B152" s="43"/>
      <c r="C152" s="44"/>
      <c r="D152" s="44"/>
      <c r="E152" s="46" t="s">
        <v>49</v>
      </c>
      <c r="F152" s="44"/>
      <c r="G152" s="44"/>
      <c r="H152" s="44"/>
      <c r="I152" s="44"/>
      <c r="J152" s="45"/>
    </row>
    <row r="153">
      <c r="A153" s="36" t="s">
        <v>47</v>
      </c>
      <c r="B153" s="36">
        <v>47</v>
      </c>
      <c r="C153" s="37" t="s">
        <v>460</v>
      </c>
      <c r="D153" s="36" t="s">
        <v>49</v>
      </c>
      <c r="E153" s="38" t="s">
        <v>461</v>
      </c>
      <c r="F153" s="39" t="s">
        <v>141</v>
      </c>
      <c r="G153" s="40">
        <v>10</v>
      </c>
      <c r="H153" s="41">
        <v>0</v>
      </c>
      <c r="I153" s="41">
        <f>ROUND(G153*H153,P4)</f>
        <v>0</v>
      </c>
      <c r="J153" s="39" t="s">
        <v>60</v>
      </c>
      <c r="O153" s="42">
        <f>I153*0.21</f>
        <v>0</v>
      </c>
      <c r="P153">
        <v>3</v>
      </c>
    </row>
    <row r="154">
      <c r="A154" s="36" t="s">
        <v>52</v>
      </c>
      <c r="B154" s="43"/>
      <c r="C154" s="44"/>
      <c r="D154" s="44"/>
      <c r="E154" s="46" t="s">
        <v>49</v>
      </c>
      <c r="F154" s="44"/>
      <c r="G154" s="44"/>
      <c r="H154" s="44"/>
      <c r="I154" s="44"/>
      <c r="J154" s="45"/>
    </row>
    <row r="155" ht="45">
      <c r="A155" s="36" t="s">
        <v>67</v>
      </c>
      <c r="B155" s="43"/>
      <c r="C155" s="44"/>
      <c r="D155" s="44"/>
      <c r="E155" s="47" t="s">
        <v>462</v>
      </c>
      <c r="F155" s="44"/>
      <c r="G155" s="44"/>
      <c r="H155" s="44"/>
      <c r="I155" s="44"/>
      <c r="J155" s="45"/>
    </row>
    <row r="156">
      <c r="A156" s="36" t="s">
        <v>47</v>
      </c>
      <c r="B156" s="36">
        <v>48</v>
      </c>
      <c r="C156" s="37" t="s">
        <v>463</v>
      </c>
      <c r="D156" s="36"/>
      <c r="E156" s="38" t="s">
        <v>464</v>
      </c>
      <c r="F156" s="39" t="s">
        <v>102</v>
      </c>
      <c r="G156" s="40">
        <v>12</v>
      </c>
      <c r="H156" s="41">
        <v>0</v>
      </c>
      <c r="I156" s="41">
        <f>ROUND(G156*H156,P4)</f>
        <v>0</v>
      </c>
      <c r="J156" s="39" t="s">
        <v>60</v>
      </c>
      <c r="O156" s="42">
        <f>I156*0.21</f>
        <v>0</v>
      </c>
      <c r="P156">
        <v>3</v>
      </c>
    </row>
    <row r="157">
      <c r="A157" s="36" t="s">
        <v>52</v>
      </c>
      <c r="B157" s="43"/>
      <c r="C157" s="44"/>
      <c r="D157" s="44"/>
      <c r="E157" s="46" t="s">
        <v>49</v>
      </c>
      <c r="F157" s="44"/>
      <c r="G157" s="44"/>
      <c r="H157" s="44"/>
      <c r="I157" s="44"/>
      <c r="J157" s="45"/>
    </row>
    <row r="158">
      <c r="A158" s="36" t="s">
        <v>67</v>
      </c>
      <c r="B158" s="43"/>
      <c r="C158" s="44"/>
      <c r="D158" s="44"/>
      <c r="E158" s="47" t="s">
        <v>465</v>
      </c>
      <c r="F158" s="44"/>
      <c r="G158" s="44"/>
      <c r="H158" s="44"/>
      <c r="I158" s="44"/>
      <c r="J158" s="45"/>
    </row>
    <row r="159" ht="30">
      <c r="A159" s="36" t="s">
        <v>47</v>
      </c>
      <c r="B159" s="36">
        <v>49</v>
      </c>
      <c r="C159" s="37" t="s">
        <v>466</v>
      </c>
      <c r="D159" s="36"/>
      <c r="E159" s="38" t="s">
        <v>467</v>
      </c>
      <c r="F159" s="39" t="s">
        <v>102</v>
      </c>
      <c r="G159" s="40">
        <v>72</v>
      </c>
      <c r="H159" s="41">
        <v>0</v>
      </c>
      <c r="I159" s="41">
        <f>ROUND(G159*H159,P4)</f>
        <v>0</v>
      </c>
      <c r="J159" s="39" t="s">
        <v>60</v>
      </c>
      <c r="O159" s="42">
        <f>I159*0.21</f>
        <v>0</v>
      </c>
      <c r="P159">
        <v>3</v>
      </c>
    </row>
    <row r="160">
      <c r="A160" s="36" t="s">
        <v>52</v>
      </c>
      <c r="B160" s="43"/>
      <c r="C160" s="44"/>
      <c r="D160" s="44"/>
      <c r="E160" s="46" t="s">
        <v>49</v>
      </c>
      <c r="F160" s="44"/>
      <c r="G160" s="44"/>
      <c r="H160" s="44"/>
      <c r="I160" s="44"/>
      <c r="J160" s="45"/>
    </row>
    <row r="161">
      <c r="A161" s="36" t="s">
        <v>67</v>
      </c>
      <c r="B161" s="43"/>
      <c r="C161" s="44"/>
      <c r="D161" s="44"/>
      <c r="E161" s="47" t="s">
        <v>468</v>
      </c>
      <c r="F161" s="44"/>
      <c r="G161" s="44"/>
      <c r="H161" s="44"/>
      <c r="I161" s="44"/>
      <c r="J161" s="45"/>
    </row>
    <row r="162">
      <c r="A162" s="36" t="s">
        <v>47</v>
      </c>
      <c r="B162" s="36">
        <v>50</v>
      </c>
      <c r="C162" s="37" t="s">
        <v>469</v>
      </c>
      <c r="D162" s="36" t="s">
        <v>49</v>
      </c>
      <c r="E162" s="38" t="s">
        <v>470</v>
      </c>
      <c r="F162" s="39" t="s">
        <v>102</v>
      </c>
      <c r="G162" s="40">
        <v>42</v>
      </c>
      <c r="H162" s="41">
        <v>0</v>
      </c>
      <c r="I162" s="41">
        <f>ROUND(G162*H162,P4)</f>
        <v>0</v>
      </c>
      <c r="J162" s="39" t="s">
        <v>60</v>
      </c>
      <c r="O162" s="42">
        <f>I162*0.21</f>
        <v>0</v>
      </c>
      <c r="P162">
        <v>3</v>
      </c>
    </row>
    <row r="163">
      <c r="A163" s="36" t="s">
        <v>52</v>
      </c>
      <c r="B163" s="43"/>
      <c r="C163" s="44"/>
      <c r="D163" s="44"/>
      <c r="E163" s="46" t="s">
        <v>49</v>
      </c>
      <c r="F163" s="44"/>
      <c r="G163" s="44"/>
      <c r="H163" s="44"/>
      <c r="I163" s="44"/>
      <c r="J163" s="45"/>
    </row>
    <row r="164" ht="45">
      <c r="A164" s="36" t="s">
        <v>67</v>
      </c>
      <c r="B164" s="48"/>
      <c r="C164" s="49"/>
      <c r="D164" s="49"/>
      <c r="E164" s="47" t="s">
        <v>471</v>
      </c>
      <c r="F164" s="49"/>
      <c r="G164" s="49"/>
      <c r="H164" s="49"/>
      <c r="I164" s="49"/>
      <c r="J164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19</v>
      </c>
      <c r="I3" s="24">
        <f>SUMIFS(I9:I31,A9:A31,"SD")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472</v>
      </c>
      <c r="C4" s="20" t="s">
        <v>473</v>
      </c>
      <c r="D4" s="21"/>
      <c r="E4" s="22" t="s">
        <v>474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475</v>
      </c>
      <c r="B5" s="19" t="s">
        <v>33</v>
      </c>
      <c r="C5" s="20" t="s">
        <v>19</v>
      </c>
      <c r="D5" s="21"/>
      <c r="E5" s="22" t="s">
        <v>20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12</v>
      </c>
      <c r="F9" s="33"/>
      <c r="G9" s="33"/>
      <c r="H9" s="33"/>
      <c r="I9" s="34">
        <f>SUMIFS(I10:I12,A10:A12,"P")</f>
        <v>0</v>
      </c>
      <c r="J9" s="35"/>
    </row>
    <row r="10" ht="30">
      <c r="A10" s="36" t="s">
        <v>47</v>
      </c>
      <c r="B10" s="36">
        <v>1</v>
      </c>
      <c r="C10" s="37" t="s">
        <v>476</v>
      </c>
      <c r="D10" s="36" t="s">
        <v>49</v>
      </c>
      <c r="E10" s="38" t="s">
        <v>477</v>
      </c>
      <c r="F10" s="39" t="s">
        <v>302</v>
      </c>
      <c r="G10" s="40">
        <v>28.199999999999999</v>
      </c>
      <c r="H10" s="41">
        <v>0</v>
      </c>
      <c r="I10" s="41">
        <f>ROUND(G10*H10,P4)</f>
        <v>0</v>
      </c>
      <c r="J10" s="39" t="s">
        <v>478</v>
      </c>
      <c r="O10" s="42">
        <f>I10*0.21</f>
        <v>0</v>
      </c>
      <c r="P10">
        <v>3</v>
      </c>
    </row>
    <row r="11">
      <c r="A11" s="36" t="s">
        <v>52</v>
      </c>
      <c r="B11" s="43"/>
      <c r="C11" s="44"/>
      <c r="D11" s="44"/>
      <c r="E11" s="38" t="s">
        <v>479</v>
      </c>
      <c r="F11" s="44"/>
      <c r="G11" s="44"/>
      <c r="H11" s="44"/>
      <c r="I11" s="44"/>
      <c r="J11" s="45"/>
    </row>
    <row r="12" ht="90">
      <c r="A12" s="36" t="s">
        <v>67</v>
      </c>
      <c r="B12" s="43"/>
      <c r="C12" s="44"/>
      <c r="D12" s="44"/>
      <c r="E12" s="47" t="s">
        <v>480</v>
      </c>
      <c r="F12" s="44"/>
      <c r="G12" s="44"/>
      <c r="H12" s="44"/>
      <c r="I12" s="44"/>
      <c r="J12" s="45"/>
    </row>
    <row r="13">
      <c r="A13" s="30" t="s">
        <v>45</v>
      </c>
      <c r="B13" s="31"/>
      <c r="C13" s="32" t="s">
        <v>125</v>
      </c>
      <c r="D13" s="33"/>
      <c r="E13" s="30" t="s">
        <v>138</v>
      </c>
      <c r="F13" s="33"/>
      <c r="G13" s="33"/>
      <c r="H13" s="33"/>
      <c r="I13" s="34">
        <f>SUMIFS(I14:I31,A14:A31,"P")</f>
        <v>0</v>
      </c>
      <c r="J13" s="35"/>
    </row>
    <row r="14">
      <c r="A14" s="36" t="s">
        <v>47</v>
      </c>
      <c r="B14" s="36">
        <v>2</v>
      </c>
      <c r="C14" s="37" t="s">
        <v>481</v>
      </c>
      <c r="D14" s="36" t="s">
        <v>49</v>
      </c>
      <c r="E14" s="38" t="s">
        <v>482</v>
      </c>
      <c r="F14" s="39" t="s">
        <v>185</v>
      </c>
      <c r="G14" s="40">
        <v>267</v>
      </c>
      <c r="H14" s="41">
        <v>0</v>
      </c>
      <c r="I14" s="41">
        <f>ROUND(G14*H14,P4)</f>
        <v>0</v>
      </c>
      <c r="J14" s="39" t="s">
        <v>478</v>
      </c>
      <c r="O14" s="42">
        <f>I14*0.21</f>
        <v>0</v>
      </c>
      <c r="P14">
        <v>3</v>
      </c>
    </row>
    <row r="15">
      <c r="A15" s="36" t="s">
        <v>52</v>
      </c>
      <c r="B15" s="43"/>
      <c r="C15" s="44"/>
      <c r="D15" s="44"/>
      <c r="E15" s="38" t="s">
        <v>483</v>
      </c>
      <c r="F15" s="44"/>
      <c r="G15" s="44"/>
      <c r="H15" s="44"/>
      <c r="I15" s="44"/>
      <c r="J15" s="45"/>
    </row>
    <row r="16" ht="120">
      <c r="A16" s="36" t="s">
        <v>67</v>
      </c>
      <c r="B16" s="43"/>
      <c r="C16" s="44"/>
      <c r="D16" s="44"/>
      <c r="E16" s="47" t="s">
        <v>484</v>
      </c>
      <c r="F16" s="44"/>
      <c r="G16" s="44"/>
      <c r="H16" s="44"/>
      <c r="I16" s="44"/>
      <c r="J16" s="45"/>
    </row>
    <row r="17">
      <c r="A17" s="36" t="s">
        <v>47</v>
      </c>
      <c r="B17" s="36">
        <v>3</v>
      </c>
      <c r="C17" s="37" t="s">
        <v>485</v>
      </c>
      <c r="D17" s="36" t="s">
        <v>49</v>
      </c>
      <c r="E17" s="38" t="s">
        <v>486</v>
      </c>
      <c r="F17" s="39" t="s">
        <v>185</v>
      </c>
      <c r="G17" s="40">
        <v>2629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52</v>
      </c>
      <c r="B18" s="43"/>
      <c r="C18" s="44"/>
      <c r="D18" s="44"/>
      <c r="E18" s="38" t="s">
        <v>487</v>
      </c>
      <c r="F18" s="44"/>
      <c r="G18" s="44"/>
      <c r="H18" s="44"/>
      <c r="I18" s="44"/>
      <c r="J18" s="45"/>
    </row>
    <row r="19" ht="165">
      <c r="A19" s="36" t="s">
        <v>67</v>
      </c>
      <c r="B19" s="43"/>
      <c r="C19" s="44"/>
      <c r="D19" s="44"/>
      <c r="E19" s="47" t="s">
        <v>488</v>
      </c>
      <c r="F19" s="44"/>
      <c r="G19" s="44"/>
      <c r="H19" s="44"/>
      <c r="I19" s="44"/>
      <c r="J19" s="45"/>
    </row>
    <row r="20" ht="30">
      <c r="A20" s="36" t="s">
        <v>47</v>
      </c>
      <c r="B20" s="36">
        <v>4</v>
      </c>
      <c r="C20" s="37" t="s">
        <v>489</v>
      </c>
      <c r="D20" s="36" t="s">
        <v>49</v>
      </c>
      <c r="E20" s="38" t="s">
        <v>490</v>
      </c>
      <c r="F20" s="39" t="s">
        <v>102</v>
      </c>
      <c r="G20" s="40">
        <v>10</v>
      </c>
      <c r="H20" s="41">
        <v>0</v>
      </c>
      <c r="I20" s="41">
        <f>ROUND(G20*H20,P4)</f>
        <v>0</v>
      </c>
      <c r="J20" s="39" t="s">
        <v>478</v>
      </c>
      <c r="O20" s="42">
        <f>I20*0.21</f>
        <v>0</v>
      </c>
      <c r="P20">
        <v>3</v>
      </c>
    </row>
    <row r="21" ht="45">
      <c r="A21" s="36" t="s">
        <v>52</v>
      </c>
      <c r="B21" s="43"/>
      <c r="C21" s="44"/>
      <c r="D21" s="44"/>
      <c r="E21" s="38" t="s">
        <v>491</v>
      </c>
      <c r="F21" s="44"/>
      <c r="G21" s="44"/>
      <c r="H21" s="44"/>
      <c r="I21" s="44"/>
      <c r="J21" s="45"/>
    </row>
    <row r="22" ht="195">
      <c r="A22" s="36" t="s">
        <v>67</v>
      </c>
      <c r="B22" s="43"/>
      <c r="C22" s="44"/>
      <c r="D22" s="44"/>
      <c r="E22" s="47" t="s">
        <v>492</v>
      </c>
      <c r="F22" s="44"/>
      <c r="G22" s="44"/>
      <c r="H22" s="44"/>
      <c r="I22" s="44"/>
      <c r="J22" s="45"/>
    </row>
    <row r="23" ht="30">
      <c r="A23" s="36" t="s">
        <v>47</v>
      </c>
      <c r="B23" s="36">
        <v>5</v>
      </c>
      <c r="C23" s="37" t="s">
        <v>493</v>
      </c>
      <c r="D23" s="36" t="s">
        <v>49</v>
      </c>
      <c r="E23" s="38" t="s">
        <v>494</v>
      </c>
      <c r="F23" s="39" t="s">
        <v>102</v>
      </c>
      <c r="G23" s="40">
        <v>5</v>
      </c>
      <c r="H23" s="41">
        <v>0</v>
      </c>
      <c r="I23" s="41">
        <f>ROUND(G23*H23,P4)</f>
        <v>0</v>
      </c>
      <c r="J23" s="39" t="s">
        <v>478</v>
      </c>
      <c r="O23" s="42">
        <f>I23*0.21</f>
        <v>0</v>
      </c>
      <c r="P23">
        <v>3</v>
      </c>
    </row>
    <row r="24" ht="45">
      <c r="A24" s="36" t="s">
        <v>52</v>
      </c>
      <c r="B24" s="43"/>
      <c r="C24" s="44"/>
      <c r="D24" s="44"/>
      <c r="E24" s="38" t="s">
        <v>491</v>
      </c>
      <c r="F24" s="44"/>
      <c r="G24" s="44"/>
      <c r="H24" s="44"/>
      <c r="I24" s="44"/>
      <c r="J24" s="45"/>
    </row>
    <row r="25" ht="120">
      <c r="A25" s="36" t="s">
        <v>67</v>
      </c>
      <c r="B25" s="43"/>
      <c r="C25" s="44"/>
      <c r="D25" s="44"/>
      <c r="E25" s="47" t="s">
        <v>495</v>
      </c>
      <c r="F25" s="44"/>
      <c r="G25" s="44"/>
      <c r="H25" s="44"/>
      <c r="I25" s="44"/>
      <c r="J25" s="45"/>
    </row>
    <row r="26">
      <c r="A26" s="36" t="s">
        <v>47</v>
      </c>
      <c r="B26" s="36">
        <v>6</v>
      </c>
      <c r="C26" s="37" t="s">
        <v>496</v>
      </c>
      <c r="D26" s="36" t="s">
        <v>49</v>
      </c>
      <c r="E26" s="38" t="s">
        <v>497</v>
      </c>
      <c r="F26" s="39" t="s">
        <v>102</v>
      </c>
      <c r="G26" s="40">
        <v>4</v>
      </c>
      <c r="H26" s="41">
        <v>0</v>
      </c>
      <c r="I26" s="41">
        <f>ROUND(G26*H26,P4)</f>
        <v>0</v>
      </c>
      <c r="J26" s="39" t="s">
        <v>478</v>
      </c>
      <c r="O26" s="42">
        <f>I26*0.21</f>
        <v>0</v>
      </c>
      <c r="P26">
        <v>3</v>
      </c>
    </row>
    <row r="27" ht="45">
      <c r="A27" s="36" t="s">
        <v>52</v>
      </c>
      <c r="B27" s="43"/>
      <c r="C27" s="44"/>
      <c r="D27" s="44"/>
      <c r="E27" s="38" t="s">
        <v>491</v>
      </c>
      <c r="F27" s="44"/>
      <c r="G27" s="44"/>
      <c r="H27" s="44"/>
      <c r="I27" s="44"/>
      <c r="J27" s="45"/>
    </row>
    <row r="28" ht="105">
      <c r="A28" s="36" t="s">
        <v>67</v>
      </c>
      <c r="B28" s="43"/>
      <c r="C28" s="44"/>
      <c r="D28" s="44"/>
      <c r="E28" s="47" t="s">
        <v>498</v>
      </c>
      <c r="F28" s="44"/>
      <c r="G28" s="44"/>
      <c r="H28" s="44"/>
      <c r="I28" s="44"/>
      <c r="J28" s="45"/>
    </row>
    <row r="29" ht="30">
      <c r="A29" s="36" t="s">
        <v>47</v>
      </c>
      <c r="B29" s="36">
        <v>7</v>
      </c>
      <c r="C29" s="37" t="s">
        <v>499</v>
      </c>
      <c r="D29" s="36" t="s">
        <v>49</v>
      </c>
      <c r="E29" s="38" t="s">
        <v>500</v>
      </c>
      <c r="F29" s="39" t="s">
        <v>102</v>
      </c>
      <c r="G29" s="40">
        <v>12</v>
      </c>
      <c r="H29" s="41">
        <v>0</v>
      </c>
      <c r="I29" s="41">
        <f>ROUND(G29*H29,P4)</f>
        <v>0</v>
      </c>
      <c r="J29" s="39" t="s">
        <v>478</v>
      </c>
      <c r="O29" s="42">
        <f>I29*0.21</f>
        <v>0</v>
      </c>
      <c r="P29">
        <v>3</v>
      </c>
    </row>
    <row r="30" ht="45">
      <c r="A30" s="36" t="s">
        <v>52</v>
      </c>
      <c r="B30" s="43"/>
      <c r="C30" s="44"/>
      <c r="D30" s="44"/>
      <c r="E30" s="38" t="s">
        <v>491</v>
      </c>
      <c r="F30" s="44"/>
      <c r="G30" s="44"/>
      <c r="H30" s="44"/>
      <c r="I30" s="44"/>
      <c r="J30" s="45"/>
    </row>
    <row r="31" ht="240">
      <c r="A31" s="36" t="s">
        <v>67</v>
      </c>
      <c r="B31" s="48"/>
      <c r="C31" s="49"/>
      <c r="D31" s="49"/>
      <c r="E31" s="47" t="s">
        <v>501</v>
      </c>
      <c r="F31" s="49"/>
      <c r="G31" s="49"/>
      <c r="H31" s="49"/>
      <c r="I31" s="49"/>
      <c r="J3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21</v>
      </c>
      <c r="I3" s="24">
        <f>SUMIFS(I9:I17,A9:A17,"SD")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472</v>
      </c>
      <c r="C4" s="20" t="s">
        <v>473</v>
      </c>
      <c r="D4" s="21"/>
      <c r="E4" s="22" t="s">
        <v>474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475</v>
      </c>
      <c r="B5" s="19" t="s">
        <v>33</v>
      </c>
      <c r="C5" s="20" t="s">
        <v>21</v>
      </c>
      <c r="D5" s="21"/>
      <c r="E5" s="22" t="s">
        <v>22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12</v>
      </c>
      <c r="F9" s="33"/>
      <c r="G9" s="33"/>
      <c r="H9" s="33"/>
      <c r="I9" s="34">
        <f>SUMIFS(I10:I12,A10:A12,"P")</f>
        <v>0</v>
      </c>
      <c r="J9" s="35"/>
    </row>
    <row r="10" ht="30">
      <c r="A10" s="36" t="s">
        <v>47</v>
      </c>
      <c r="B10" s="36">
        <v>1</v>
      </c>
      <c r="C10" s="37" t="s">
        <v>476</v>
      </c>
      <c r="D10" s="36" t="s">
        <v>49</v>
      </c>
      <c r="E10" s="38" t="s">
        <v>477</v>
      </c>
      <c r="F10" s="39" t="s">
        <v>302</v>
      </c>
      <c r="G10" s="40">
        <v>146.40000000000001</v>
      </c>
      <c r="H10" s="41">
        <v>0</v>
      </c>
      <c r="I10" s="41">
        <f>ROUND(G10*H10,P4)</f>
        <v>0</v>
      </c>
      <c r="J10" s="39" t="s">
        <v>60</v>
      </c>
      <c r="O10" s="42">
        <f>I10*0.21</f>
        <v>0</v>
      </c>
      <c r="P10">
        <v>3</v>
      </c>
    </row>
    <row r="11">
      <c r="A11" s="36" t="s">
        <v>52</v>
      </c>
      <c r="B11" s="43"/>
      <c r="C11" s="44"/>
      <c r="D11" s="44"/>
      <c r="E11" s="38" t="s">
        <v>479</v>
      </c>
      <c r="F11" s="44"/>
      <c r="G11" s="44"/>
      <c r="H11" s="44"/>
      <c r="I11" s="44"/>
      <c r="J11" s="45"/>
    </row>
    <row r="12">
      <c r="A12" s="36" t="s">
        <v>67</v>
      </c>
      <c r="B12" s="43"/>
      <c r="C12" s="44"/>
      <c r="D12" s="44"/>
      <c r="E12" s="47" t="s">
        <v>502</v>
      </c>
      <c r="F12" s="44"/>
      <c r="G12" s="44"/>
      <c r="H12" s="44"/>
      <c r="I12" s="44"/>
      <c r="J12" s="45"/>
    </row>
    <row r="13">
      <c r="A13" s="30" t="s">
        <v>45</v>
      </c>
      <c r="B13" s="31"/>
      <c r="C13" s="32" t="s">
        <v>125</v>
      </c>
      <c r="D13" s="33"/>
      <c r="E13" s="30" t="s">
        <v>138</v>
      </c>
      <c r="F13" s="33"/>
      <c r="G13" s="33"/>
      <c r="H13" s="33"/>
      <c r="I13" s="34">
        <f>SUMIFS(I14:I17,A14:A17,"P")</f>
        <v>0</v>
      </c>
      <c r="J13" s="35"/>
    </row>
    <row r="14">
      <c r="A14" s="36" t="s">
        <v>47</v>
      </c>
      <c r="B14" s="36">
        <v>2</v>
      </c>
      <c r="C14" s="37" t="s">
        <v>481</v>
      </c>
      <c r="D14" s="36" t="s">
        <v>49</v>
      </c>
      <c r="E14" s="38" t="s">
        <v>482</v>
      </c>
      <c r="F14" s="39" t="s">
        <v>185</v>
      </c>
      <c r="G14" s="40">
        <v>1949</v>
      </c>
      <c r="H14" s="41">
        <v>0</v>
      </c>
      <c r="I14" s="41">
        <f>ROUND(G14*H14,P4)</f>
        <v>0</v>
      </c>
      <c r="J14" s="39" t="s">
        <v>60</v>
      </c>
      <c r="O14" s="42">
        <f>I14*0.21</f>
        <v>0</v>
      </c>
      <c r="P14">
        <v>3</v>
      </c>
    </row>
    <row r="15">
      <c r="A15" s="36" t="s">
        <v>52</v>
      </c>
      <c r="B15" s="43"/>
      <c r="C15" s="44"/>
      <c r="D15" s="44"/>
      <c r="E15" s="38" t="s">
        <v>483</v>
      </c>
      <c r="F15" s="44"/>
      <c r="G15" s="44"/>
      <c r="H15" s="44"/>
      <c r="I15" s="44"/>
      <c r="J15" s="45"/>
    </row>
    <row r="16" ht="30">
      <c r="A16" s="36" t="s">
        <v>47</v>
      </c>
      <c r="B16" s="36">
        <v>3</v>
      </c>
      <c r="C16" s="37" t="s">
        <v>493</v>
      </c>
      <c r="D16" s="36" t="s">
        <v>49</v>
      </c>
      <c r="E16" s="38" t="s">
        <v>494</v>
      </c>
      <c r="F16" s="39" t="s">
        <v>102</v>
      </c>
      <c r="G16" s="40">
        <v>122</v>
      </c>
      <c r="H16" s="41">
        <v>0</v>
      </c>
      <c r="I16" s="41">
        <f>ROUND(G16*H16,P4)</f>
        <v>0</v>
      </c>
      <c r="J16" s="39" t="s">
        <v>60</v>
      </c>
      <c r="O16" s="42">
        <f>I16*0.21</f>
        <v>0</v>
      </c>
      <c r="P16">
        <v>3</v>
      </c>
    </row>
    <row r="17" ht="45">
      <c r="A17" s="36" t="s">
        <v>52</v>
      </c>
      <c r="B17" s="48"/>
      <c r="C17" s="49"/>
      <c r="D17" s="49"/>
      <c r="E17" s="38" t="s">
        <v>491</v>
      </c>
      <c r="F17" s="49"/>
      <c r="G17" s="49"/>
      <c r="H17" s="49"/>
      <c r="I17" s="49"/>
      <c r="J1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23</v>
      </c>
      <c r="I3" s="24">
        <f>SUMIFS(I9:I12,A9:A12,"SD")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472</v>
      </c>
      <c r="C4" s="20" t="s">
        <v>473</v>
      </c>
      <c r="D4" s="21"/>
      <c r="E4" s="22" t="s">
        <v>474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475</v>
      </c>
      <c r="B5" s="19" t="s">
        <v>33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125</v>
      </c>
      <c r="D9" s="33"/>
      <c r="E9" s="30" t="s">
        <v>138</v>
      </c>
      <c r="F9" s="33"/>
      <c r="G9" s="33"/>
      <c r="H9" s="33"/>
      <c r="I9" s="34">
        <f>SUMIFS(I10:I12,A10:A12,"P")</f>
        <v>0</v>
      </c>
      <c r="J9" s="35"/>
    </row>
    <row r="10">
      <c r="A10" s="36" t="s">
        <v>47</v>
      </c>
      <c r="B10" s="36">
        <v>1</v>
      </c>
      <c r="C10" s="37" t="s">
        <v>503</v>
      </c>
      <c r="D10" s="36" t="s">
        <v>49</v>
      </c>
      <c r="E10" s="38" t="s">
        <v>504</v>
      </c>
      <c r="F10" s="39" t="s">
        <v>185</v>
      </c>
      <c r="G10" s="40">
        <v>11545</v>
      </c>
      <c r="H10" s="41">
        <v>0</v>
      </c>
      <c r="I10" s="41">
        <f>ROUND(G10*H10,P4)</f>
        <v>0</v>
      </c>
      <c r="J10" s="39" t="s">
        <v>60</v>
      </c>
      <c r="O10" s="42">
        <f>I10*0.21</f>
        <v>0</v>
      </c>
      <c r="P10">
        <v>3</v>
      </c>
    </row>
    <row r="11">
      <c r="A11" s="36" t="s">
        <v>52</v>
      </c>
      <c r="B11" s="43"/>
      <c r="C11" s="44"/>
      <c r="D11" s="44"/>
      <c r="E11" s="46" t="s">
        <v>49</v>
      </c>
      <c r="F11" s="44"/>
      <c r="G11" s="44"/>
      <c r="H11" s="44"/>
      <c r="I11" s="44"/>
      <c r="J11" s="45"/>
    </row>
    <row r="12" ht="45">
      <c r="A12" s="36" t="s">
        <v>67</v>
      </c>
      <c r="B12" s="48"/>
      <c r="C12" s="49"/>
      <c r="D12" s="49"/>
      <c r="E12" s="47" t="s">
        <v>505</v>
      </c>
      <c r="F12" s="49"/>
      <c r="G12" s="49"/>
      <c r="H12" s="49"/>
      <c r="I12" s="49"/>
      <c r="J1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 ht="30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25</v>
      </c>
      <c r="I3" s="24">
        <f>SUMIFS(I8:I85,A8:A85,"SD")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25</v>
      </c>
      <c r="D4" s="21"/>
      <c r="E4" s="22" t="s">
        <v>26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12</v>
      </c>
      <c r="F8" s="33"/>
      <c r="G8" s="33"/>
      <c r="H8" s="33"/>
      <c r="I8" s="34">
        <f>SUMIFS(I9:I13,A9:A13,"P")</f>
        <v>0</v>
      </c>
      <c r="J8" s="35"/>
    </row>
    <row r="9">
      <c r="A9" s="36" t="s">
        <v>47</v>
      </c>
      <c r="B9" s="36">
        <v>1</v>
      </c>
      <c r="C9" s="37" t="s">
        <v>124</v>
      </c>
      <c r="D9" s="36" t="s">
        <v>49</v>
      </c>
      <c r="E9" s="38" t="s">
        <v>126</v>
      </c>
      <c r="F9" s="39" t="s">
        <v>127</v>
      </c>
      <c r="G9" s="40">
        <v>917.92499999999995</v>
      </c>
      <c r="H9" s="41">
        <v>0</v>
      </c>
      <c r="I9" s="41">
        <f>ROUND(G9*H9,P4)</f>
        <v>0</v>
      </c>
      <c r="J9" s="39" t="s">
        <v>60</v>
      </c>
      <c r="O9" s="42">
        <f>I9*0.21</f>
        <v>0</v>
      </c>
      <c r="P9">
        <v>3</v>
      </c>
    </row>
    <row r="10">
      <c r="A10" s="36" t="s">
        <v>52</v>
      </c>
      <c r="B10" s="43"/>
      <c r="C10" s="44"/>
      <c r="D10" s="44"/>
      <c r="E10" s="38" t="s">
        <v>128</v>
      </c>
      <c r="F10" s="44"/>
      <c r="G10" s="44"/>
      <c r="H10" s="44"/>
      <c r="I10" s="44"/>
      <c r="J10" s="45"/>
    </row>
    <row r="11" ht="105">
      <c r="A11" s="36" t="s">
        <v>67</v>
      </c>
      <c r="B11" s="43"/>
      <c r="C11" s="44"/>
      <c r="D11" s="44"/>
      <c r="E11" s="47" t="s">
        <v>506</v>
      </c>
      <c r="F11" s="44"/>
      <c r="G11" s="44"/>
      <c r="H11" s="44"/>
      <c r="I11" s="44"/>
      <c r="J11" s="45"/>
    </row>
    <row r="12">
      <c r="A12" s="36" t="s">
        <v>47</v>
      </c>
      <c r="B12" s="36">
        <v>2</v>
      </c>
      <c r="C12" s="37" t="s">
        <v>507</v>
      </c>
      <c r="D12" s="36" t="s">
        <v>49</v>
      </c>
      <c r="E12" s="38" t="s">
        <v>508</v>
      </c>
      <c r="F12" s="39" t="s">
        <v>127</v>
      </c>
      <c r="G12" s="40">
        <v>28.027999999999999</v>
      </c>
      <c r="H12" s="41">
        <v>0</v>
      </c>
      <c r="I12" s="41">
        <f>ROUND(G12*H12,P4)</f>
        <v>0</v>
      </c>
      <c r="J12" s="39" t="s">
        <v>60</v>
      </c>
      <c r="O12" s="42">
        <f>I12*0.21</f>
        <v>0</v>
      </c>
      <c r="P12">
        <v>3</v>
      </c>
    </row>
    <row r="13">
      <c r="A13" s="36" t="s">
        <v>52</v>
      </c>
      <c r="B13" s="43"/>
      <c r="C13" s="44"/>
      <c r="D13" s="44"/>
      <c r="E13" s="38" t="s">
        <v>509</v>
      </c>
      <c r="F13" s="44"/>
      <c r="G13" s="44"/>
      <c r="H13" s="44"/>
      <c r="I13" s="44"/>
      <c r="J13" s="45"/>
    </row>
    <row r="14">
      <c r="A14" s="30" t="s">
        <v>45</v>
      </c>
      <c r="B14" s="31"/>
      <c r="C14" s="32" t="s">
        <v>125</v>
      </c>
      <c r="D14" s="33"/>
      <c r="E14" s="30" t="s">
        <v>138</v>
      </c>
      <c r="F14" s="33"/>
      <c r="G14" s="33"/>
      <c r="H14" s="33"/>
      <c r="I14" s="34">
        <f>SUMIFS(I15:I44,A15:A44,"P")</f>
        <v>0</v>
      </c>
      <c r="J14" s="35"/>
    </row>
    <row r="15">
      <c r="A15" s="36" t="s">
        <v>47</v>
      </c>
      <c r="B15" s="36">
        <v>3</v>
      </c>
      <c r="C15" s="37" t="s">
        <v>510</v>
      </c>
      <c r="D15" s="36" t="s">
        <v>49</v>
      </c>
      <c r="E15" s="38" t="s">
        <v>511</v>
      </c>
      <c r="F15" s="39" t="s">
        <v>127</v>
      </c>
      <c r="G15" s="40">
        <v>647.79999999999995</v>
      </c>
      <c r="H15" s="41">
        <v>0</v>
      </c>
      <c r="I15" s="41">
        <f>ROUND(G15*H15,P4)</f>
        <v>0</v>
      </c>
      <c r="J15" s="39" t="s">
        <v>154</v>
      </c>
      <c r="O15" s="42">
        <f>I15*0.21</f>
        <v>0</v>
      </c>
      <c r="P15">
        <v>3</v>
      </c>
    </row>
    <row r="16" ht="45">
      <c r="A16" s="36" t="s">
        <v>52</v>
      </c>
      <c r="B16" s="43"/>
      <c r="C16" s="44"/>
      <c r="D16" s="44"/>
      <c r="E16" s="38" t="s">
        <v>512</v>
      </c>
      <c r="F16" s="44"/>
      <c r="G16" s="44"/>
      <c r="H16" s="44"/>
      <c r="I16" s="44"/>
      <c r="J16" s="45"/>
    </row>
    <row r="17" ht="105">
      <c r="A17" s="36" t="s">
        <v>67</v>
      </c>
      <c r="B17" s="43"/>
      <c r="C17" s="44"/>
      <c r="D17" s="44"/>
      <c r="E17" s="47" t="s">
        <v>513</v>
      </c>
      <c r="F17" s="44"/>
      <c r="G17" s="44"/>
      <c r="H17" s="44"/>
      <c r="I17" s="44"/>
      <c r="J17" s="45"/>
    </row>
    <row r="18">
      <c r="A18" s="36" t="s">
        <v>47</v>
      </c>
      <c r="B18" s="36">
        <v>4</v>
      </c>
      <c r="C18" s="37" t="s">
        <v>514</v>
      </c>
      <c r="D18" s="36" t="s">
        <v>49</v>
      </c>
      <c r="E18" s="38" t="s">
        <v>515</v>
      </c>
      <c r="F18" s="39" t="s">
        <v>127</v>
      </c>
      <c r="G18" s="40">
        <v>112.11199999999999</v>
      </c>
      <c r="H18" s="41">
        <v>0</v>
      </c>
      <c r="I18" s="41">
        <f>ROUND(G18*H18,P4)</f>
        <v>0</v>
      </c>
      <c r="J18" s="39" t="s">
        <v>60</v>
      </c>
      <c r="O18" s="42">
        <f>I18*0.21</f>
        <v>0</v>
      </c>
      <c r="P18">
        <v>3</v>
      </c>
    </row>
    <row r="19" ht="60">
      <c r="A19" s="36" t="s">
        <v>52</v>
      </c>
      <c r="B19" s="43"/>
      <c r="C19" s="44"/>
      <c r="D19" s="44"/>
      <c r="E19" s="38" t="s">
        <v>516</v>
      </c>
      <c r="F19" s="44"/>
      <c r="G19" s="44"/>
      <c r="H19" s="44"/>
      <c r="I19" s="44"/>
      <c r="J19" s="45"/>
    </row>
    <row r="20" ht="75">
      <c r="A20" s="36" t="s">
        <v>67</v>
      </c>
      <c r="B20" s="43"/>
      <c r="C20" s="44"/>
      <c r="D20" s="44"/>
      <c r="E20" s="47" t="s">
        <v>517</v>
      </c>
      <c r="F20" s="44"/>
      <c r="G20" s="44"/>
      <c r="H20" s="44"/>
      <c r="I20" s="44"/>
      <c r="J20" s="45"/>
    </row>
    <row r="21">
      <c r="A21" s="36" t="s">
        <v>47</v>
      </c>
      <c r="B21" s="36">
        <v>5</v>
      </c>
      <c r="C21" s="37" t="s">
        <v>518</v>
      </c>
      <c r="D21" s="36" t="s">
        <v>49</v>
      </c>
      <c r="E21" s="38" t="s">
        <v>519</v>
      </c>
      <c r="F21" s="39" t="s">
        <v>127</v>
      </c>
      <c r="G21" s="40">
        <v>28.027999999999999</v>
      </c>
      <c r="H21" s="41">
        <v>0</v>
      </c>
      <c r="I21" s="41">
        <f>ROUND(G21*H21,P4)</f>
        <v>0</v>
      </c>
      <c r="J21" s="39" t="s">
        <v>154</v>
      </c>
      <c r="O21" s="42">
        <f>I21*0.21</f>
        <v>0</v>
      </c>
      <c r="P21">
        <v>3</v>
      </c>
    </row>
    <row r="22" ht="60">
      <c r="A22" s="36" t="s">
        <v>52</v>
      </c>
      <c r="B22" s="43"/>
      <c r="C22" s="44"/>
      <c r="D22" s="44"/>
      <c r="E22" s="38" t="s">
        <v>520</v>
      </c>
      <c r="F22" s="44"/>
      <c r="G22" s="44"/>
      <c r="H22" s="44"/>
      <c r="I22" s="44"/>
      <c r="J22" s="45"/>
    </row>
    <row r="23" ht="75">
      <c r="A23" s="36" t="s">
        <v>67</v>
      </c>
      <c r="B23" s="43"/>
      <c r="C23" s="44"/>
      <c r="D23" s="44"/>
      <c r="E23" s="47" t="s">
        <v>521</v>
      </c>
      <c r="F23" s="44"/>
      <c r="G23" s="44"/>
      <c r="H23" s="44"/>
      <c r="I23" s="44"/>
      <c r="J23" s="45"/>
    </row>
    <row r="24">
      <c r="A24" s="36" t="s">
        <v>47</v>
      </c>
      <c r="B24" s="36">
        <v>6</v>
      </c>
      <c r="C24" s="37" t="s">
        <v>139</v>
      </c>
      <c r="D24" s="36" t="s">
        <v>49</v>
      </c>
      <c r="E24" s="38" t="s">
        <v>140</v>
      </c>
      <c r="F24" s="39" t="s">
        <v>141</v>
      </c>
      <c r="G24" s="40">
        <v>222.97999999999999</v>
      </c>
      <c r="H24" s="41">
        <v>0</v>
      </c>
      <c r="I24" s="41">
        <f>ROUND(G24*H24,P4)</f>
        <v>0</v>
      </c>
      <c r="J24" s="39" t="s">
        <v>60</v>
      </c>
      <c r="O24" s="42">
        <f>I24*0.21</f>
        <v>0</v>
      </c>
      <c r="P24">
        <v>3</v>
      </c>
    </row>
    <row r="25" ht="30">
      <c r="A25" s="36" t="s">
        <v>52</v>
      </c>
      <c r="B25" s="43"/>
      <c r="C25" s="44"/>
      <c r="D25" s="44"/>
      <c r="E25" s="38" t="s">
        <v>142</v>
      </c>
      <c r="F25" s="44"/>
      <c r="G25" s="44"/>
      <c r="H25" s="44"/>
      <c r="I25" s="44"/>
      <c r="J25" s="45"/>
    </row>
    <row r="26" ht="30">
      <c r="A26" s="36" t="s">
        <v>67</v>
      </c>
      <c r="B26" s="43"/>
      <c r="C26" s="44"/>
      <c r="D26" s="44"/>
      <c r="E26" s="47" t="s">
        <v>522</v>
      </c>
      <c r="F26" s="44"/>
      <c r="G26" s="44"/>
      <c r="H26" s="44"/>
      <c r="I26" s="44"/>
      <c r="J26" s="45"/>
    </row>
    <row r="27">
      <c r="A27" s="36" t="s">
        <v>47</v>
      </c>
      <c r="B27" s="36">
        <v>7</v>
      </c>
      <c r="C27" s="37" t="s">
        <v>523</v>
      </c>
      <c r="D27" s="36" t="s">
        <v>49</v>
      </c>
      <c r="E27" s="38" t="s">
        <v>524</v>
      </c>
      <c r="F27" s="39" t="s">
        <v>127</v>
      </c>
      <c r="G27" s="40">
        <v>44.100000000000001</v>
      </c>
      <c r="H27" s="41">
        <v>0</v>
      </c>
      <c r="I27" s="41">
        <f>ROUND(G27*H27,P4)</f>
        <v>0</v>
      </c>
      <c r="J27" s="39" t="s">
        <v>154</v>
      </c>
      <c r="O27" s="42">
        <f>I27*0.21</f>
        <v>0</v>
      </c>
      <c r="P27">
        <v>3</v>
      </c>
    </row>
    <row r="28" ht="45">
      <c r="A28" s="36" t="s">
        <v>52</v>
      </c>
      <c r="B28" s="43"/>
      <c r="C28" s="44"/>
      <c r="D28" s="44"/>
      <c r="E28" s="38" t="s">
        <v>525</v>
      </c>
      <c r="F28" s="44"/>
      <c r="G28" s="44"/>
      <c r="H28" s="44"/>
      <c r="I28" s="44"/>
      <c r="J28" s="45"/>
    </row>
    <row r="29" ht="30">
      <c r="A29" s="36" t="s">
        <v>67</v>
      </c>
      <c r="B29" s="43"/>
      <c r="C29" s="44"/>
      <c r="D29" s="44"/>
      <c r="E29" s="47" t="s">
        <v>526</v>
      </c>
      <c r="F29" s="44"/>
      <c r="G29" s="44"/>
      <c r="H29" s="44"/>
      <c r="I29" s="44"/>
      <c r="J29" s="45"/>
    </row>
    <row r="30">
      <c r="A30" s="36" t="s">
        <v>47</v>
      </c>
      <c r="B30" s="36">
        <v>8</v>
      </c>
      <c r="C30" s="37" t="s">
        <v>527</v>
      </c>
      <c r="D30" s="36" t="s">
        <v>49</v>
      </c>
      <c r="E30" s="38" t="s">
        <v>528</v>
      </c>
      <c r="F30" s="39" t="s">
        <v>185</v>
      </c>
      <c r="G30" s="40">
        <v>1063.5</v>
      </c>
      <c r="H30" s="41">
        <v>0</v>
      </c>
      <c r="I30" s="41">
        <f>ROUND(G30*H30,P4)</f>
        <v>0</v>
      </c>
      <c r="J30" s="39" t="s">
        <v>60</v>
      </c>
      <c r="O30" s="42">
        <f>I30*0.21</f>
        <v>0</v>
      </c>
      <c r="P30">
        <v>3</v>
      </c>
    </row>
    <row r="31" ht="30">
      <c r="A31" s="36" t="s">
        <v>52</v>
      </c>
      <c r="B31" s="43"/>
      <c r="C31" s="44"/>
      <c r="D31" s="44"/>
      <c r="E31" s="38" t="s">
        <v>529</v>
      </c>
      <c r="F31" s="44"/>
      <c r="G31" s="44"/>
      <c r="H31" s="44"/>
      <c r="I31" s="44"/>
      <c r="J31" s="45"/>
    </row>
    <row r="32" ht="30">
      <c r="A32" s="36" t="s">
        <v>67</v>
      </c>
      <c r="B32" s="43"/>
      <c r="C32" s="44"/>
      <c r="D32" s="44"/>
      <c r="E32" s="47" t="s">
        <v>530</v>
      </c>
      <c r="F32" s="44"/>
      <c r="G32" s="44"/>
      <c r="H32" s="44"/>
      <c r="I32" s="44"/>
      <c r="J32" s="45"/>
    </row>
    <row r="33">
      <c r="A33" s="36" t="s">
        <v>47</v>
      </c>
      <c r="B33" s="36">
        <v>9</v>
      </c>
      <c r="C33" s="37" t="s">
        <v>531</v>
      </c>
      <c r="D33" s="36" t="s">
        <v>49</v>
      </c>
      <c r="E33" s="38" t="s">
        <v>532</v>
      </c>
      <c r="F33" s="39" t="s">
        <v>141</v>
      </c>
      <c r="G33" s="40">
        <v>133</v>
      </c>
      <c r="H33" s="41">
        <v>0</v>
      </c>
      <c r="I33" s="41">
        <f>ROUND(G33*H33,P4)</f>
        <v>0</v>
      </c>
      <c r="J33" s="39" t="s">
        <v>60</v>
      </c>
      <c r="O33" s="42">
        <f>I33*0.21</f>
        <v>0</v>
      </c>
      <c r="P33">
        <v>3</v>
      </c>
    </row>
    <row r="34">
      <c r="A34" s="36" t="s">
        <v>52</v>
      </c>
      <c r="B34" s="43"/>
      <c r="C34" s="44"/>
      <c r="D34" s="44"/>
      <c r="E34" s="38" t="s">
        <v>533</v>
      </c>
      <c r="F34" s="44"/>
      <c r="G34" s="44"/>
      <c r="H34" s="44"/>
      <c r="I34" s="44"/>
      <c r="J34" s="45"/>
    </row>
    <row r="35">
      <c r="A35" s="36" t="s">
        <v>67</v>
      </c>
      <c r="B35" s="43"/>
      <c r="C35" s="44"/>
      <c r="D35" s="44"/>
      <c r="E35" s="47" t="s">
        <v>534</v>
      </c>
      <c r="F35" s="44"/>
      <c r="G35" s="44"/>
      <c r="H35" s="44"/>
      <c r="I35" s="44"/>
      <c r="J35" s="45"/>
    </row>
    <row r="36">
      <c r="A36" s="36" t="s">
        <v>47</v>
      </c>
      <c r="B36" s="36">
        <v>10</v>
      </c>
      <c r="C36" s="37" t="s">
        <v>169</v>
      </c>
      <c r="D36" s="36" t="s">
        <v>49</v>
      </c>
      <c r="E36" s="38" t="s">
        <v>170</v>
      </c>
      <c r="F36" s="39" t="s">
        <v>127</v>
      </c>
      <c r="G36" s="40">
        <v>44.100000000000001</v>
      </c>
      <c r="H36" s="41">
        <v>0</v>
      </c>
      <c r="I36" s="41">
        <f>ROUND(G36*H36,P4)</f>
        <v>0</v>
      </c>
      <c r="J36" s="39" t="s">
        <v>60</v>
      </c>
      <c r="O36" s="42">
        <f>I36*0.21</f>
        <v>0</v>
      </c>
      <c r="P36">
        <v>3</v>
      </c>
    </row>
    <row r="37">
      <c r="A37" s="36" t="s">
        <v>52</v>
      </c>
      <c r="B37" s="43"/>
      <c r="C37" s="44"/>
      <c r="D37" s="44"/>
      <c r="E37" s="38" t="s">
        <v>171</v>
      </c>
      <c r="F37" s="44"/>
      <c r="G37" s="44"/>
      <c r="H37" s="44"/>
      <c r="I37" s="44"/>
      <c r="J37" s="45"/>
    </row>
    <row r="38">
      <c r="A38" s="36" t="s">
        <v>67</v>
      </c>
      <c r="B38" s="43"/>
      <c r="C38" s="44"/>
      <c r="D38" s="44"/>
      <c r="E38" s="47" t="s">
        <v>535</v>
      </c>
      <c r="F38" s="44"/>
      <c r="G38" s="44"/>
      <c r="H38" s="44"/>
      <c r="I38" s="44"/>
      <c r="J38" s="45"/>
    </row>
    <row r="39">
      <c r="A39" s="36" t="s">
        <v>47</v>
      </c>
      <c r="B39" s="36">
        <v>11</v>
      </c>
      <c r="C39" s="37" t="s">
        <v>175</v>
      </c>
      <c r="D39" s="36" t="s">
        <v>49</v>
      </c>
      <c r="E39" s="38" t="s">
        <v>176</v>
      </c>
      <c r="F39" s="39" t="s">
        <v>127</v>
      </c>
      <c r="G39" s="40">
        <v>971.70000000000005</v>
      </c>
      <c r="H39" s="41">
        <v>0</v>
      </c>
      <c r="I39" s="41">
        <f>ROUND(G39*H39,P4)</f>
        <v>0</v>
      </c>
      <c r="J39" s="39" t="s">
        <v>60</v>
      </c>
      <c r="O39" s="42">
        <f>I39*0.21</f>
        <v>0</v>
      </c>
      <c r="P39">
        <v>3</v>
      </c>
    </row>
    <row r="40" ht="30">
      <c r="A40" s="36" t="s">
        <v>52</v>
      </c>
      <c r="B40" s="43"/>
      <c r="C40" s="44"/>
      <c r="D40" s="44"/>
      <c r="E40" s="38" t="s">
        <v>536</v>
      </c>
      <c r="F40" s="44"/>
      <c r="G40" s="44"/>
      <c r="H40" s="44"/>
      <c r="I40" s="44"/>
      <c r="J40" s="45"/>
    </row>
    <row r="41" ht="60">
      <c r="A41" s="36" t="s">
        <v>67</v>
      </c>
      <c r="B41" s="43"/>
      <c r="C41" s="44"/>
      <c r="D41" s="44"/>
      <c r="E41" s="47" t="s">
        <v>537</v>
      </c>
      <c r="F41" s="44"/>
      <c r="G41" s="44"/>
      <c r="H41" s="44"/>
      <c r="I41" s="44"/>
      <c r="J41" s="45"/>
    </row>
    <row r="42">
      <c r="A42" s="36" t="s">
        <v>47</v>
      </c>
      <c r="B42" s="36">
        <v>12</v>
      </c>
      <c r="C42" s="37" t="s">
        <v>179</v>
      </c>
      <c r="D42" s="36" t="s">
        <v>49</v>
      </c>
      <c r="E42" s="38" t="s">
        <v>180</v>
      </c>
      <c r="F42" s="39" t="s">
        <v>127</v>
      </c>
      <c r="G42" s="40">
        <v>44.100000000000001</v>
      </c>
      <c r="H42" s="41">
        <v>0</v>
      </c>
      <c r="I42" s="41">
        <f>ROUND(G42*H42,P4)</f>
        <v>0</v>
      </c>
      <c r="J42" s="39" t="s">
        <v>60</v>
      </c>
      <c r="O42" s="42">
        <f>I42*0.21</f>
        <v>0</v>
      </c>
      <c r="P42">
        <v>3</v>
      </c>
    </row>
    <row r="43" ht="30">
      <c r="A43" s="36" t="s">
        <v>52</v>
      </c>
      <c r="B43" s="43"/>
      <c r="C43" s="44"/>
      <c r="D43" s="44"/>
      <c r="E43" s="38" t="s">
        <v>254</v>
      </c>
      <c r="F43" s="44"/>
      <c r="G43" s="44"/>
      <c r="H43" s="44"/>
      <c r="I43" s="44"/>
      <c r="J43" s="45"/>
    </row>
    <row r="44" ht="45">
      <c r="A44" s="36" t="s">
        <v>67</v>
      </c>
      <c r="B44" s="43"/>
      <c r="C44" s="44"/>
      <c r="D44" s="44"/>
      <c r="E44" s="47" t="s">
        <v>538</v>
      </c>
      <c r="F44" s="44"/>
      <c r="G44" s="44"/>
      <c r="H44" s="44"/>
      <c r="I44" s="44"/>
      <c r="J44" s="45"/>
    </row>
    <row r="45">
      <c r="A45" s="30" t="s">
        <v>45</v>
      </c>
      <c r="B45" s="31"/>
      <c r="C45" s="32" t="s">
        <v>193</v>
      </c>
      <c r="D45" s="33"/>
      <c r="E45" s="30" t="s">
        <v>194</v>
      </c>
      <c r="F45" s="33"/>
      <c r="G45" s="33"/>
      <c r="H45" s="33"/>
      <c r="I45" s="34">
        <f>SUMIFS(I46:I75,A46:A75,"P")</f>
        <v>0</v>
      </c>
      <c r="J45" s="35"/>
    </row>
    <row r="46">
      <c r="A46" s="36" t="s">
        <v>47</v>
      </c>
      <c r="B46" s="36">
        <v>13</v>
      </c>
      <c r="C46" s="37" t="s">
        <v>195</v>
      </c>
      <c r="D46" s="36" t="s">
        <v>49</v>
      </c>
      <c r="E46" s="38" t="s">
        <v>196</v>
      </c>
      <c r="F46" s="39" t="s">
        <v>127</v>
      </c>
      <c r="G46" s="40">
        <v>163.24600000000001</v>
      </c>
      <c r="H46" s="41">
        <v>0</v>
      </c>
      <c r="I46" s="41">
        <f>ROUND(G46*H46,P4)</f>
        <v>0</v>
      </c>
      <c r="J46" s="39" t="s">
        <v>60</v>
      </c>
      <c r="O46" s="42">
        <f>I46*0.21</f>
        <v>0</v>
      </c>
      <c r="P46">
        <v>3</v>
      </c>
    </row>
    <row r="47">
      <c r="A47" s="36" t="s">
        <v>52</v>
      </c>
      <c r="B47" s="43"/>
      <c r="C47" s="44"/>
      <c r="D47" s="44"/>
      <c r="E47" s="38" t="s">
        <v>197</v>
      </c>
      <c r="F47" s="44"/>
      <c r="G47" s="44"/>
      <c r="H47" s="44"/>
      <c r="I47" s="44"/>
      <c r="J47" s="45"/>
    </row>
    <row r="48" ht="60">
      <c r="A48" s="36" t="s">
        <v>67</v>
      </c>
      <c r="B48" s="43"/>
      <c r="C48" s="44"/>
      <c r="D48" s="44"/>
      <c r="E48" s="47" t="s">
        <v>539</v>
      </c>
      <c r="F48" s="44"/>
      <c r="G48" s="44"/>
      <c r="H48" s="44"/>
      <c r="I48" s="44"/>
      <c r="J48" s="45"/>
    </row>
    <row r="49">
      <c r="A49" s="36" t="s">
        <v>47</v>
      </c>
      <c r="B49" s="36">
        <v>14</v>
      </c>
      <c r="C49" s="37" t="s">
        <v>540</v>
      </c>
      <c r="D49" s="36" t="s">
        <v>49</v>
      </c>
      <c r="E49" s="38" t="s">
        <v>541</v>
      </c>
      <c r="F49" s="39" t="s">
        <v>185</v>
      </c>
      <c r="G49" s="40">
        <v>647.79999999999995</v>
      </c>
      <c r="H49" s="41">
        <v>0</v>
      </c>
      <c r="I49" s="41">
        <f>ROUND(G49*H49,P4)</f>
        <v>0</v>
      </c>
      <c r="J49" s="39" t="s">
        <v>60</v>
      </c>
      <c r="O49" s="42">
        <f>I49*0.21</f>
        <v>0</v>
      </c>
      <c r="P49">
        <v>3</v>
      </c>
    </row>
    <row r="50">
      <c r="A50" s="36" t="s">
        <v>52</v>
      </c>
      <c r="B50" s="43"/>
      <c r="C50" s="44"/>
      <c r="D50" s="44"/>
      <c r="E50" s="38" t="s">
        <v>542</v>
      </c>
      <c r="F50" s="44"/>
      <c r="G50" s="44"/>
      <c r="H50" s="44"/>
      <c r="I50" s="44"/>
      <c r="J50" s="45"/>
    </row>
    <row r="51" ht="60">
      <c r="A51" s="36" t="s">
        <v>67</v>
      </c>
      <c r="B51" s="43"/>
      <c r="C51" s="44"/>
      <c r="D51" s="44"/>
      <c r="E51" s="47" t="s">
        <v>543</v>
      </c>
      <c r="F51" s="44"/>
      <c r="G51" s="44"/>
      <c r="H51" s="44"/>
      <c r="I51" s="44"/>
      <c r="J51" s="45"/>
    </row>
    <row r="52">
      <c r="A52" s="36" t="s">
        <v>47</v>
      </c>
      <c r="B52" s="36">
        <v>15</v>
      </c>
      <c r="C52" s="37" t="s">
        <v>199</v>
      </c>
      <c r="D52" s="36" t="s">
        <v>49</v>
      </c>
      <c r="E52" s="38" t="s">
        <v>200</v>
      </c>
      <c r="F52" s="39" t="s">
        <v>185</v>
      </c>
      <c r="G52" s="40">
        <v>971.70000000000005</v>
      </c>
      <c r="H52" s="41">
        <v>0</v>
      </c>
      <c r="I52" s="41">
        <f>ROUND(G52*H52,P4)</f>
        <v>0</v>
      </c>
      <c r="J52" s="39" t="s">
        <v>60</v>
      </c>
      <c r="O52" s="42">
        <f>I52*0.21</f>
        <v>0</v>
      </c>
      <c r="P52">
        <v>3</v>
      </c>
    </row>
    <row r="53">
      <c r="A53" s="36" t="s">
        <v>52</v>
      </c>
      <c r="B53" s="43"/>
      <c r="C53" s="44"/>
      <c r="D53" s="44"/>
      <c r="E53" s="38" t="s">
        <v>201</v>
      </c>
      <c r="F53" s="44"/>
      <c r="G53" s="44"/>
      <c r="H53" s="44"/>
      <c r="I53" s="44"/>
      <c r="J53" s="45"/>
    </row>
    <row r="54" ht="60">
      <c r="A54" s="36" t="s">
        <v>67</v>
      </c>
      <c r="B54" s="43"/>
      <c r="C54" s="44"/>
      <c r="D54" s="44"/>
      <c r="E54" s="47" t="s">
        <v>544</v>
      </c>
      <c r="F54" s="44"/>
      <c r="G54" s="44"/>
      <c r="H54" s="44"/>
      <c r="I54" s="44"/>
      <c r="J54" s="45"/>
    </row>
    <row r="55">
      <c r="A55" s="36" t="s">
        <v>47</v>
      </c>
      <c r="B55" s="36">
        <v>16</v>
      </c>
      <c r="C55" s="37" t="s">
        <v>203</v>
      </c>
      <c r="D55" s="36" t="s">
        <v>49</v>
      </c>
      <c r="E55" s="38" t="s">
        <v>204</v>
      </c>
      <c r="F55" s="39" t="s">
        <v>185</v>
      </c>
      <c r="G55" s="40">
        <v>1063.5</v>
      </c>
      <c r="H55" s="41">
        <v>0</v>
      </c>
      <c r="I55" s="41">
        <f>ROUND(G55*H55,P4)</f>
        <v>0</v>
      </c>
      <c r="J55" s="39" t="s">
        <v>60</v>
      </c>
      <c r="O55" s="42">
        <f>I55*0.21</f>
        <v>0</v>
      </c>
      <c r="P55">
        <v>3</v>
      </c>
    </row>
    <row r="56">
      <c r="A56" s="36" t="s">
        <v>52</v>
      </c>
      <c r="B56" s="43"/>
      <c r="C56" s="44"/>
      <c r="D56" s="44"/>
      <c r="E56" s="38" t="s">
        <v>205</v>
      </c>
      <c r="F56" s="44"/>
      <c r="G56" s="44"/>
      <c r="H56" s="44"/>
      <c r="I56" s="44"/>
      <c r="J56" s="45"/>
    </row>
    <row r="57">
      <c r="A57" s="36" t="s">
        <v>67</v>
      </c>
      <c r="B57" s="43"/>
      <c r="C57" s="44"/>
      <c r="D57" s="44"/>
      <c r="E57" s="47" t="s">
        <v>545</v>
      </c>
      <c r="F57" s="44"/>
      <c r="G57" s="44"/>
      <c r="H57" s="44"/>
      <c r="I57" s="44"/>
      <c r="J57" s="45"/>
    </row>
    <row r="58">
      <c r="A58" s="36" t="s">
        <v>47</v>
      </c>
      <c r="B58" s="36">
        <v>17</v>
      </c>
      <c r="C58" s="37" t="s">
        <v>207</v>
      </c>
      <c r="D58" s="36" t="s">
        <v>49</v>
      </c>
      <c r="E58" s="38" t="s">
        <v>208</v>
      </c>
      <c r="F58" s="39" t="s">
        <v>185</v>
      </c>
      <c r="G58" s="40">
        <v>3502.9789999999998</v>
      </c>
      <c r="H58" s="41">
        <v>0</v>
      </c>
      <c r="I58" s="41">
        <f>ROUND(G58*H58,P4)</f>
        <v>0</v>
      </c>
      <c r="J58" s="39" t="s">
        <v>60</v>
      </c>
      <c r="O58" s="42">
        <f>I58*0.21</f>
        <v>0</v>
      </c>
      <c r="P58">
        <v>3</v>
      </c>
    </row>
    <row r="59">
      <c r="A59" s="36" t="s">
        <v>52</v>
      </c>
      <c r="B59" s="43"/>
      <c r="C59" s="44"/>
      <c r="D59" s="44"/>
      <c r="E59" s="38" t="s">
        <v>209</v>
      </c>
      <c r="F59" s="44"/>
      <c r="G59" s="44"/>
      <c r="H59" s="44"/>
      <c r="I59" s="44"/>
      <c r="J59" s="45"/>
    </row>
    <row r="60" ht="135">
      <c r="A60" s="36" t="s">
        <v>67</v>
      </c>
      <c r="B60" s="43"/>
      <c r="C60" s="44"/>
      <c r="D60" s="44"/>
      <c r="E60" s="47" t="s">
        <v>546</v>
      </c>
      <c r="F60" s="44"/>
      <c r="G60" s="44"/>
      <c r="H60" s="44"/>
      <c r="I60" s="44"/>
      <c r="J60" s="45"/>
    </row>
    <row r="61">
      <c r="A61" s="36" t="s">
        <v>47</v>
      </c>
      <c r="B61" s="36">
        <v>18</v>
      </c>
      <c r="C61" s="37" t="s">
        <v>211</v>
      </c>
      <c r="D61" s="36" t="s">
        <v>49</v>
      </c>
      <c r="E61" s="38" t="s">
        <v>212</v>
      </c>
      <c r="F61" s="39" t="s">
        <v>185</v>
      </c>
      <c r="G61" s="40">
        <v>3336.1700000000001</v>
      </c>
      <c r="H61" s="41">
        <v>0</v>
      </c>
      <c r="I61" s="41">
        <f>ROUND(G61*H61,P4)</f>
        <v>0</v>
      </c>
      <c r="J61" s="39" t="s">
        <v>60</v>
      </c>
      <c r="O61" s="42">
        <f>I61*0.21</f>
        <v>0</v>
      </c>
      <c r="P61">
        <v>3</v>
      </c>
    </row>
    <row r="62">
      <c r="A62" s="36" t="s">
        <v>52</v>
      </c>
      <c r="B62" s="43"/>
      <c r="C62" s="44"/>
      <c r="D62" s="44"/>
      <c r="E62" s="38" t="s">
        <v>213</v>
      </c>
      <c r="F62" s="44"/>
      <c r="G62" s="44"/>
      <c r="H62" s="44"/>
      <c r="I62" s="44"/>
      <c r="J62" s="45"/>
    </row>
    <row r="63" ht="120">
      <c r="A63" s="36" t="s">
        <v>67</v>
      </c>
      <c r="B63" s="43"/>
      <c r="C63" s="44"/>
      <c r="D63" s="44"/>
      <c r="E63" s="47" t="s">
        <v>547</v>
      </c>
      <c r="F63" s="44"/>
      <c r="G63" s="44"/>
      <c r="H63" s="44"/>
      <c r="I63" s="44"/>
      <c r="J63" s="45"/>
    </row>
    <row r="64">
      <c r="A64" s="36" t="s">
        <v>47</v>
      </c>
      <c r="B64" s="36">
        <v>19</v>
      </c>
      <c r="C64" s="37" t="s">
        <v>548</v>
      </c>
      <c r="D64" s="36" t="s">
        <v>49</v>
      </c>
      <c r="E64" s="38" t="s">
        <v>549</v>
      </c>
      <c r="F64" s="39" t="s">
        <v>185</v>
      </c>
      <c r="G64" s="40">
        <v>2520</v>
      </c>
      <c r="H64" s="41">
        <v>0</v>
      </c>
      <c r="I64" s="41">
        <f>ROUND(G64*H64,P4)</f>
        <v>0</v>
      </c>
      <c r="J64" s="39" t="s">
        <v>60</v>
      </c>
      <c r="O64" s="42">
        <f>I64*0.21</f>
        <v>0</v>
      </c>
      <c r="P64">
        <v>3</v>
      </c>
    </row>
    <row r="65" ht="75">
      <c r="A65" s="36" t="s">
        <v>52</v>
      </c>
      <c r="B65" s="43"/>
      <c r="C65" s="44"/>
      <c r="D65" s="44"/>
      <c r="E65" s="38" t="s">
        <v>550</v>
      </c>
      <c r="F65" s="44"/>
      <c r="G65" s="44"/>
      <c r="H65" s="44"/>
      <c r="I65" s="44"/>
      <c r="J65" s="45"/>
    </row>
    <row r="66" ht="105">
      <c r="A66" s="36" t="s">
        <v>67</v>
      </c>
      <c r="B66" s="43"/>
      <c r="C66" s="44"/>
      <c r="D66" s="44"/>
      <c r="E66" s="47" t="s">
        <v>551</v>
      </c>
      <c r="F66" s="44"/>
      <c r="G66" s="44"/>
      <c r="H66" s="44"/>
      <c r="I66" s="44"/>
      <c r="J66" s="45"/>
    </row>
    <row r="67">
      <c r="A67" s="36" t="s">
        <v>47</v>
      </c>
      <c r="B67" s="36">
        <v>20</v>
      </c>
      <c r="C67" s="37" t="s">
        <v>215</v>
      </c>
      <c r="D67" s="36" t="s">
        <v>49</v>
      </c>
      <c r="E67" s="38" t="s">
        <v>216</v>
      </c>
      <c r="F67" s="39" t="s">
        <v>185</v>
      </c>
      <c r="G67" s="40">
        <v>3239</v>
      </c>
      <c r="H67" s="41">
        <v>0</v>
      </c>
      <c r="I67" s="41">
        <f>ROUND(G67*H67,P4)</f>
        <v>0</v>
      </c>
      <c r="J67" s="39" t="s">
        <v>60</v>
      </c>
      <c r="O67" s="42">
        <f>I67*0.21</f>
        <v>0</v>
      </c>
      <c r="P67">
        <v>3</v>
      </c>
    </row>
    <row r="68">
      <c r="A68" s="36" t="s">
        <v>52</v>
      </c>
      <c r="B68" s="43"/>
      <c r="C68" s="44"/>
      <c r="D68" s="44"/>
      <c r="E68" s="38" t="s">
        <v>217</v>
      </c>
      <c r="F68" s="44"/>
      <c r="G68" s="44"/>
      <c r="H68" s="44"/>
      <c r="I68" s="44"/>
      <c r="J68" s="45"/>
    </row>
    <row r="69" ht="150">
      <c r="A69" s="36" t="s">
        <v>67</v>
      </c>
      <c r="B69" s="43"/>
      <c r="C69" s="44"/>
      <c r="D69" s="44"/>
      <c r="E69" s="47" t="s">
        <v>552</v>
      </c>
      <c r="F69" s="44"/>
      <c r="G69" s="44"/>
      <c r="H69" s="44"/>
      <c r="I69" s="44"/>
      <c r="J69" s="45"/>
    </row>
    <row r="70">
      <c r="A70" s="36" t="s">
        <v>47</v>
      </c>
      <c r="B70" s="36">
        <v>21</v>
      </c>
      <c r="C70" s="37" t="s">
        <v>219</v>
      </c>
      <c r="D70" s="36" t="s">
        <v>49</v>
      </c>
      <c r="E70" s="38" t="s">
        <v>220</v>
      </c>
      <c r="F70" s="39" t="s">
        <v>185</v>
      </c>
      <c r="G70" s="40">
        <v>3336.1700000000001</v>
      </c>
      <c r="H70" s="41">
        <v>0</v>
      </c>
      <c r="I70" s="41">
        <f>ROUND(G70*H70,P4)</f>
        <v>0</v>
      </c>
      <c r="J70" s="39" t="s">
        <v>60</v>
      </c>
      <c r="O70" s="42">
        <f>I70*0.21</f>
        <v>0</v>
      </c>
      <c r="P70">
        <v>3</v>
      </c>
    </row>
    <row r="71">
      <c r="A71" s="36" t="s">
        <v>52</v>
      </c>
      <c r="B71" s="43"/>
      <c r="C71" s="44"/>
      <c r="D71" s="44"/>
      <c r="E71" s="38" t="s">
        <v>221</v>
      </c>
      <c r="F71" s="44"/>
      <c r="G71" s="44"/>
      <c r="H71" s="44"/>
      <c r="I71" s="44"/>
      <c r="J71" s="45"/>
    </row>
    <row r="72" ht="195">
      <c r="A72" s="36" t="s">
        <v>67</v>
      </c>
      <c r="B72" s="43"/>
      <c r="C72" s="44"/>
      <c r="D72" s="44"/>
      <c r="E72" s="47" t="s">
        <v>553</v>
      </c>
      <c r="F72" s="44"/>
      <c r="G72" s="44"/>
      <c r="H72" s="44"/>
      <c r="I72" s="44"/>
      <c r="J72" s="45"/>
    </row>
    <row r="73">
      <c r="A73" s="36" t="s">
        <v>47</v>
      </c>
      <c r="B73" s="36">
        <v>22</v>
      </c>
      <c r="C73" s="37" t="s">
        <v>223</v>
      </c>
      <c r="D73" s="36" t="s">
        <v>49</v>
      </c>
      <c r="E73" s="38" t="s">
        <v>224</v>
      </c>
      <c r="F73" s="39" t="s">
        <v>185</v>
      </c>
      <c r="G73" s="40">
        <v>3502.9789999999998</v>
      </c>
      <c r="H73" s="41">
        <v>0</v>
      </c>
      <c r="I73" s="41">
        <f>ROUND(G73*H73,P4)</f>
        <v>0</v>
      </c>
      <c r="J73" s="39" t="s">
        <v>60</v>
      </c>
      <c r="O73" s="42">
        <f>I73*0.21</f>
        <v>0</v>
      </c>
      <c r="P73">
        <v>3</v>
      </c>
    </row>
    <row r="74">
      <c r="A74" s="36" t="s">
        <v>52</v>
      </c>
      <c r="B74" s="43"/>
      <c r="C74" s="44"/>
      <c r="D74" s="44"/>
      <c r="E74" s="38" t="s">
        <v>225</v>
      </c>
      <c r="F74" s="44"/>
      <c r="G74" s="44"/>
      <c r="H74" s="44"/>
      <c r="I74" s="44"/>
      <c r="J74" s="45"/>
    </row>
    <row r="75" ht="120">
      <c r="A75" s="36" t="s">
        <v>67</v>
      </c>
      <c r="B75" s="43"/>
      <c r="C75" s="44"/>
      <c r="D75" s="44"/>
      <c r="E75" s="47" t="s">
        <v>554</v>
      </c>
      <c r="F75" s="44"/>
      <c r="G75" s="44"/>
      <c r="H75" s="44"/>
      <c r="I75" s="44"/>
      <c r="J75" s="45"/>
    </row>
    <row r="76">
      <c r="A76" s="30" t="s">
        <v>45</v>
      </c>
      <c r="B76" s="31"/>
      <c r="C76" s="32" t="s">
        <v>118</v>
      </c>
      <c r="D76" s="33"/>
      <c r="E76" s="30" t="s">
        <v>119</v>
      </c>
      <c r="F76" s="33"/>
      <c r="G76" s="33"/>
      <c r="H76" s="33"/>
      <c r="I76" s="34">
        <f>SUMIFS(I77:I85,A77:A85,"P")</f>
        <v>0</v>
      </c>
      <c r="J76" s="35"/>
    </row>
    <row r="77">
      <c r="A77" s="36" t="s">
        <v>47</v>
      </c>
      <c r="B77" s="36">
        <v>23</v>
      </c>
      <c r="C77" s="37" t="s">
        <v>555</v>
      </c>
      <c r="D77" s="36" t="s">
        <v>49</v>
      </c>
      <c r="E77" s="38" t="s">
        <v>556</v>
      </c>
      <c r="F77" s="39" t="s">
        <v>141</v>
      </c>
      <c r="G77" s="40">
        <v>186</v>
      </c>
      <c r="H77" s="41">
        <v>0</v>
      </c>
      <c r="I77" s="41">
        <f>ROUND(G77*H77,P4)</f>
        <v>0</v>
      </c>
      <c r="J77" s="39" t="s">
        <v>60</v>
      </c>
      <c r="O77" s="42">
        <f>I77*0.21</f>
        <v>0</v>
      </c>
      <c r="P77">
        <v>3</v>
      </c>
    </row>
    <row r="78">
      <c r="A78" s="36" t="s">
        <v>52</v>
      </c>
      <c r="B78" s="43"/>
      <c r="C78" s="44"/>
      <c r="D78" s="44"/>
      <c r="E78" s="38" t="s">
        <v>557</v>
      </c>
      <c r="F78" s="44"/>
      <c r="G78" s="44"/>
      <c r="H78" s="44"/>
      <c r="I78" s="44"/>
      <c r="J78" s="45"/>
    </row>
    <row r="79">
      <c r="A79" s="36" t="s">
        <v>67</v>
      </c>
      <c r="B79" s="43"/>
      <c r="C79" s="44"/>
      <c r="D79" s="44"/>
      <c r="E79" s="47" t="s">
        <v>558</v>
      </c>
      <c r="F79" s="44"/>
      <c r="G79" s="44"/>
      <c r="H79" s="44"/>
      <c r="I79" s="44"/>
      <c r="J79" s="45"/>
    </row>
    <row r="80">
      <c r="A80" s="36" t="s">
        <v>47</v>
      </c>
      <c r="B80" s="36">
        <v>24</v>
      </c>
      <c r="C80" s="37" t="s">
        <v>559</v>
      </c>
      <c r="D80" s="36" t="s">
        <v>49</v>
      </c>
      <c r="E80" s="38" t="s">
        <v>560</v>
      </c>
      <c r="F80" s="39" t="s">
        <v>141</v>
      </c>
      <c r="G80" s="40">
        <v>186</v>
      </c>
      <c r="H80" s="41">
        <v>0</v>
      </c>
      <c r="I80" s="41">
        <f>ROUND(G80*H80,P4)</f>
        <v>0</v>
      </c>
      <c r="J80" s="39" t="s">
        <v>60</v>
      </c>
      <c r="O80" s="42">
        <f>I80*0.21</f>
        <v>0</v>
      </c>
      <c r="P80">
        <v>3</v>
      </c>
    </row>
    <row r="81">
      <c r="A81" s="36" t="s">
        <v>52</v>
      </c>
      <c r="B81" s="43"/>
      <c r="C81" s="44"/>
      <c r="D81" s="44"/>
      <c r="E81" s="38" t="s">
        <v>561</v>
      </c>
      <c r="F81" s="44"/>
      <c r="G81" s="44"/>
      <c r="H81" s="44"/>
      <c r="I81" s="44"/>
      <c r="J81" s="45"/>
    </row>
    <row r="82">
      <c r="A82" s="36" t="s">
        <v>67</v>
      </c>
      <c r="B82" s="43"/>
      <c r="C82" s="44"/>
      <c r="D82" s="44"/>
      <c r="E82" s="47" t="s">
        <v>558</v>
      </c>
      <c r="F82" s="44"/>
      <c r="G82" s="44"/>
      <c r="H82" s="44"/>
      <c r="I82" s="44"/>
      <c r="J82" s="45"/>
    </row>
    <row r="83">
      <c r="A83" s="36" t="s">
        <v>47</v>
      </c>
      <c r="B83" s="36">
        <v>25</v>
      </c>
      <c r="C83" s="37" t="s">
        <v>227</v>
      </c>
      <c r="D83" s="36" t="s">
        <v>49</v>
      </c>
      <c r="E83" s="38" t="s">
        <v>228</v>
      </c>
      <c r="F83" s="39" t="s">
        <v>141</v>
      </c>
      <c r="G83" s="40">
        <v>222.97999999999999</v>
      </c>
      <c r="H83" s="41">
        <v>0</v>
      </c>
      <c r="I83" s="41">
        <f>ROUND(G83*H83,P4)</f>
        <v>0</v>
      </c>
      <c r="J83" s="39" t="s">
        <v>60</v>
      </c>
      <c r="O83" s="42">
        <f>I83*0.21</f>
        <v>0</v>
      </c>
      <c r="P83">
        <v>3</v>
      </c>
    </row>
    <row r="84" ht="30">
      <c r="A84" s="36" t="s">
        <v>52</v>
      </c>
      <c r="B84" s="43"/>
      <c r="C84" s="44"/>
      <c r="D84" s="44"/>
      <c r="E84" s="38" t="s">
        <v>229</v>
      </c>
      <c r="F84" s="44"/>
      <c r="G84" s="44"/>
      <c r="H84" s="44"/>
      <c r="I84" s="44"/>
      <c r="J84" s="45"/>
    </row>
    <row r="85">
      <c r="A85" s="36" t="s">
        <v>67</v>
      </c>
      <c r="B85" s="48"/>
      <c r="C85" s="49"/>
      <c r="D85" s="49"/>
      <c r="E85" s="47" t="s">
        <v>562</v>
      </c>
      <c r="F85" s="49"/>
      <c r="G85" s="49"/>
      <c r="H85" s="49"/>
      <c r="I85" s="49"/>
      <c r="J85" s="5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Benda</dc:creator>
  <cp:lastModifiedBy>Pavel Benda</cp:lastModifiedBy>
  <dcterms:created xsi:type="dcterms:W3CDTF">2025-02-24T14:05:01Z</dcterms:created>
  <dcterms:modified xsi:type="dcterms:W3CDTF">2025-02-24T14:05:03Z</dcterms:modified>
</cp:coreProperties>
</file>