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ŠKODY PO ZIMĚ 2025/III-1163, 2011 Nižbor_III-2365 Zahořany/"/>
    </mc:Choice>
  </mc:AlternateContent>
  <xr:revisionPtr revIDLastSave="0" documentId="14_{36F54E26-C7DD-4B8E-BA95-BB27CEB7B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163,2011" sheetId="8" r:id="rId2"/>
    <sheet name="2365" sheetId="7" r:id="rId3"/>
  </sheets>
  <definedNames>
    <definedName name="_xlnm.Print_Area" localSheetId="1">'1163,2011'!$A$2:$F$32</definedName>
    <definedName name="_xlnm.Print_Area" localSheetId="2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1" i="7"/>
  <c r="F29" i="8" l="1"/>
  <c r="F30" i="8" s="1"/>
  <c r="F31" i="8" s="1"/>
  <c r="F24" i="7"/>
  <c r="F18" i="7"/>
  <c r="F12" i="7"/>
  <c r="F13" i="7"/>
  <c r="F14" i="7"/>
  <c r="F15" i="7"/>
  <c r="F16" i="7"/>
  <c r="F17" i="7"/>
  <c r="F19" i="7"/>
  <c r="F20" i="7"/>
  <c r="F21" i="7"/>
  <c r="F22" i="7"/>
  <c r="F23" i="7"/>
  <c r="F25" i="7"/>
  <c r="F26" i="7"/>
  <c r="F27" i="7"/>
  <c r="F28" i="7"/>
  <c r="F29" i="7"/>
  <c r="F30" i="7"/>
  <c r="F32" i="7"/>
  <c r="F33" i="7"/>
  <c r="F34" i="7" l="1"/>
  <c r="I22" i="1"/>
  <c r="F35" i="7" l="1"/>
  <c r="F36" i="7" s="1"/>
  <c r="C14" i="1"/>
  <c r="C22" i="1" s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<sst xmlns="http://schemas.openxmlformats.org/spreadsheetml/2006/main" count="235" uniqueCount="122">
  <si>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</si>
  <si>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</si>
  <si>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</si>
  <si>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</si>
  <si>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</si>
  <si>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</si>
  <si>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</si>
  <si>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</si>
  <si>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</si>
  <si>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</si>
  <si>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</si>
  <si>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</si>
  <si>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</si>
  <si>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</si>
  <si>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</si>
  <si>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</si>
  <si>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</si>
  <si>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</si>
  <si>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</si>
  <si>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</si>
  <si>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</si>
  <si>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</si>
  <si>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</si>
  <si>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</si>
  <si>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</si>
  <si>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</si>
  <si>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</si>
  <si>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</si>
  <si>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</si>
  <si>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</si>
  <si>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</si>
  <si>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</si>
  <si>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</si>
  <si>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</si>
  <si>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</si>
  <si>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</si>
  <si>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</si>
  <si>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</si>
  <si>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</si>
  <si>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</si>
  <si>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</si>
  <si>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</si>
  <si>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</si>
  <si>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</si>
  <si>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</si>
  <si>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</si>
  <si>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</si>
  <si>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</si>
  <si>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</si>
  <si>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</si>
  <si>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</si>
  <si>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</si>
  <si>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</si>
  <si>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</si>
  <si>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</si>
  <si>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</si>
  <si>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</si>
  <si>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</si>
  <si>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VÝŠKOVÁ ÚPRAVA KRYCÍCH HRNCŮ</t>
  </si>
  <si>
    <t xml:space="preserve">obnova obrusné vrstvy </t>
  </si>
  <si>
    <t>žlutě podbarvená pole vyplní uchazeč</t>
  </si>
  <si>
    <t>Celkem vč. DPH</t>
  </si>
  <si>
    <t>M2</t>
  </si>
  <si>
    <t xml:space="preserve">VODOR DOPRAV ZNAČ PLASTEM STRUKTURÁLNÍ NEHLUČNÉ - DOD A POKLÁDKA - V4, </t>
  </si>
  <si>
    <t>VDZ BARVOU V4 - 12,5 cm ,</t>
  </si>
  <si>
    <t>KS</t>
  </si>
  <si>
    <t>T</t>
  </si>
  <si>
    <t>M</t>
  </si>
  <si>
    <t xml:space="preserve">SPOJOVACÍ POSTŘIK ZE SIL. MODIFIK. EMULZE DO 0,5KG/M2 </t>
  </si>
  <si>
    <t>ASFALTOVÝ BETON  PRO LOŽNÍ VRSTVY   ACL 16+,  tl. 60mm</t>
  </si>
  <si>
    <t xml:space="preserve">574E56  </t>
  </si>
  <si>
    <t xml:space="preserve">ASFALTOVÝ BETON PRO PODKLADNÍ VRSTVY ACP 22+, TL. 80MM  </t>
  </si>
  <si>
    <t>574C78</t>
  </si>
  <si>
    <t xml:space="preserve">ÚPRAVA PLÁNĚ SE ZHUTNĚNÍM V HOR I  </t>
  </si>
  <si>
    <t>M3</t>
  </si>
  <si>
    <t>ŘEZÁNÍ ASFALT. KRYTU TL DO 100MM</t>
  </si>
  <si>
    <t xml:space="preserve">FRÉZOVÁNÍ ZPEVNĚNÝCH PLOCH ASFALTOVÝCH, v tl. do 100mm , ODVOZ DO 20KM - položka obsahuje odbourání hran frézované plochy v místě napojení 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</si>
  <si>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</si>
  <si>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</si>
  <si>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</si>
  <si>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</si>
  <si>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</si>
  <si>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</si>
  <si>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</si>
  <si>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</si>
  <si>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</si>
  <si>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</si>
  <si>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</si>
  <si>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</si>
  <si>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</si>
  <si>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</si>
  <si>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ASFALTOVÝ BETON PRO OBRUSNÉ VRSTVY ACO 11+,  tl. 40 mm</t>
  </si>
  <si>
    <t xml:space="preserve">574A34  </t>
  </si>
  <si>
    <t>okr. Beroun</t>
  </si>
  <si>
    <t>III/2365 Zahořany</t>
  </si>
  <si>
    <t xml:space="preserve">  v km 7,200 - 7,890, délka úseku 0,690km </t>
  </si>
  <si>
    <t>DOFRÉZOVÁNÍ ZPEVNĚNÝCH PLOCH ASFALTOVÝCH, v tl. do 80mm , ODVOZ DO 20KM -  (sanace konstr. vozovky v šíři 1,5m -  300mx1,5mx0,08m)dofrézování vozovky , mat. který může obsahovat PAU ve třídě ZAS-T3, přičemž veškerý R-mateiál má zhotovitel dle budoucí SoD  za povinnost odkoupit jako  nadbytečný materiál dle směrnice Objednatele R-SM 16-02, a dále dle směrnice R-Sm-42 je povinen takový materiál recyklovat</t>
  </si>
  <si>
    <t>VOZOVKOVÉ VRSTVY ZE ŠTĚRKODRTI v TL. 200MM (450m2 x 0,2m)</t>
  </si>
  <si>
    <t xml:space="preserve">ODKOP PRO SPOD STAVBU SILNIC A ŽELEZNIC TŘ. I, ODVOZ DO 20KM (hloubková sanace plochy -300m x 1,5m x 0,35m) </t>
  </si>
  <si>
    <t>VOZOVKOVÉ VRSTVY Z MECHANICKY ZPEVNĚNÉHO KAMENIVA TL. DO 150MM (450m2x0,15)</t>
  </si>
  <si>
    <t>VÝŠKOVÁ ÚPRAVA POKLOPŮ A MŘÍŽÍ</t>
  </si>
  <si>
    <t>ks</t>
  </si>
  <si>
    <t>ZPEVNĚNÍ KRAJNIC ZE ŠTĚRKODRTI A  RECYKLOVANÉHO MAT. DO TL. 100MM   (R-materiál frakce 0-22)  (950m x 0,5)</t>
  </si>
  <si>
    <t>ČIŠTĚNÍ KRAJNIC OD NÁNOSU TL. DO 100MM (950mx0,5m)</t>
  </si>
  <si>
    <t>ULOŽENÍ ODPADU ZE STAVBY NA SKLÁDKU s oprávněním k opětovnému využití - recyklační středisko-  zemina s kamenivem  kód  17 05 04   (157,5m3 x 2,0) + (475m x 0,1mx1,3)</t>
  </si>
  <si>
    <t>III/1163, 2011 Nižbor</t>
  </si>
  <si>
    <t xml:space="preserve"> sil. III/1163 v km 0,000 -4,240, délka úseku 4,240km , sil. III/2011 v km 5,309-7,584, délka úseku 2,275km, celkem  6,515km</t>
  </si>
  <si>
    <t>FRÉZOVÁNÍ ZPEVNĚNÝCH PLOCH ASFALTOVÝCH, v tl. do 100mm , ODVOZ DO 20KM - položka obsahuje odbourání hran frézované plochy v místě napojení - lokální sanace ( 100mx1,2mx0,06) a v místě napojení (40mx5,4mx0,05+30mx2mx0,05+ 120m2x0,06)</t>
  </si>
  <si>
    <t>ODSTRAN PODKL ZPEVNĚNÝCH PLOCH Z KAMENIVA NESTMEL, ODVOZ DO 20KM, sanace  vozovky (100mx1,2mx 0,15m)</t>
  </si>
  <si>
    <t>VOZOVKOVÉ VRSTVY ZE ŠTĚRKODRTI ŠDa -doplnění konstrukce, tl. 150mm - sanace vozovky (1000mx2,0mx0,150m)</t>
  </si>
  <si>
    <t>574C58</t>
  </si>
  <si>
    <t>ASFALTOVÝ BETON PRO PODKLADNÍ VRSTVY ACP 22+, TL.60MM  (100m x 1,2m)</t>
  </si>
  <si>
    <t>SPOJOVACÍ POSTŘIK ZE SIL. EMULZE DO 0,5KG/M2</t>
  </si>
  <si>
    <t>574C06</t>
  </si>
  <si>
    <t>ASFALTOVÝ BETON PRO PODKLADNÍ VRSTVY ACL 16+,  v prům.tl. 50mm  - vyrovnávka</t>
  </si>
  <si>
    <t xml:space="preserve">ASFALTOVÝ BETON PRO OBRUSNÉ VRSTVY ACO 11+,  tl. 40 mm </t>
  </si>
  <si>
    <t xml:space="preserve">ZPEVNĚNÍ KRAJNIC ZE ŠTĚRKODRTI A  RECYKLOVANÉHO MAT. DO TL. 100MM   (R-materiál frakce 0-22)  </t>
  </si>
  <si>
    <t>ČIŠTĚNÍ KRAJNIC OD NÁNOSU TL. DO 100MM (6515m x 2 -544mx0,5m)</t>
  </si>
  <si>
    <t>ULOŽENÍ ODPADU ZE STAVBY NA SKLÁDKU s oprávněním k opětovnému využití - recyklační středisko-  zemina s kamenivem  kód  17 05 04   (6243m2 x 0,1x1,3)+ (18m3x2)</t>
  </si>
  <si>
    <t xml:space="preserve">VDZ BARVOU V4 - 12,5 cm </t>
  </si>
  <si>
    <t xml:space="preserve">VODOR DOPRAV ZNAČ PLASTEM STRUKTURÁLNÍ NEHLUČNÉ - DOD A POKLÁDKA - V4,  </t>
  </si>
  <si>
    <t>III-1163, 2011 Nižbor, III-2365 Zahořany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</si>
</sst>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8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1"/>
      <name val="MS Sans Serif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8" fillId="0" borderId="9"/>
    <xf numFmtId="0" fontId="19" fillId="0" borderId="9" applyAlignment="0">
      <alignment vertical="top" wrapText="1"/>
      <protection locked="0"/>
    </xf>
  </cellStyleXfs>
  <cellXfs count="207">
    <xf numFmtId="0" fontId="0" fillId="0" borderId="0" xfId="0" applyAlignment="1">
      <alignment vertical="top"/>
    </xf>
    <xf numFmtId="0" fontId="2" fillId="0" borderId="0" xfId="0" applyFont="1"/>
    <xf numFmtId="0" fontId="10" fillId="0" borderId="7" xfId="0" applyFont="1" applyBorder="1" applyAlignment="1">
      <alignment wrapText="1"/>
    </xf>
    <xf numFmtId="0" fontId="11" fillId="0" borderId="7" xfId="0" applyFont="1" applyBorder="1" applyAlignment="1">
      <alignment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7" fillId="0" borderId="9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9" fillId="0" borderId="9" xfId="2" applyAlignment="1">
      <alignment horizontal="left" vertical="top"/>
      <protection locked="0"/>
    </xf>
    <xf numFmtId="0" fontId="19" fillId="0" borderId="9" xfId="2" applyAlignment="1">
      <alignment horizontal="center" vertical="top"/>
      <protection locked="0"/>
    </xf>
    <xf numFmtId="39" fontId="19" fillId="0" borderId="9" xfId="2" applyNumberFormat="1" applyAlignment="1">
      <alignment horizontal="center" vertical="top"/>
      <protection locked="0"/>
    </xf>
    <xf numFmtId="39" fontId="19" fillId="0" borderId="9" xfId="2" applyNumberFormat="1" applyAlignment="1">
      <alignment horizontal="center" vertical="center"/>
      <protection locked="0"/>
    </xf>
    <xf numFmtId="164" fontId="19" fillId="3" borderId="9" xfId="2" applyNumberFormat="1" applyFill="1" applyAlignment="1">
      <alignment horizontal="center" vertical="center"/>
      <protection locked="0"/>
    </xf>
    <xf numFmtId="0" fontId="19" fillId="5" borderId="9" xfId="2" applyFill="1" applyAlignment="1">
      <alignment horizontal="center" vertical="center" wrapText="1"/>
      <protection locked="0"/>
    </xf>
    <xf numFmtId="0" fontId="19" fillId="0" borderId="9" xfId="2" applyAlignment="1">
      <alignment horizontal="left" vertical="top" wrapText="1"/>
      <protection locked="0"/>
    </xf>
    <xf numFmtId="0" fontId="19" fillId="0" borderId="9" xfId="2" applyAlignment="1">
      <alignment horizontal="left" vertical="center" wrapText="1"/>
      <protection locked="0"/>
    </xf>
    <xf numFmtId="37" fontId="19" fillId="0" borderId="9" xfId="2" applyNumberFormat="1" applyAlignment="1">
      <alignment horizontal="center" vertical="top"/>
      <protection locked="0"/>
    </xf>
    <xf numFmtId="0" fontId="19" fillId="0" borderId="9" xfId="2" applyAlignment="1" applyProtection="1">
      <alignment vertical="top"/>
    </xf>
    <xf numFmtId="37" fontId="19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0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0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0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0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0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0" fillId="0" borderId="47" xfId="2" applyNumberFormat="1" applyFont="1" applyBorder="1" applyAlignment="1" applyProtection="1">
      <alignment vertical="top"/>
    </xf>
    <xf numFmtId="0" fontId="21" fillId="3" borderId="9" xfId="2" applyFont="1" applyFill="1" applyAlignment="1" applyProtection="1">
      <alignment vertical="top"/>
    </xf>
    <xf numFmtId="4" fontId="23" fillId="3" borderId="48" xfId="2" applyNumberFormat="1" applyFont="1" applyFill="1" applyBorder="1" applyAlignment="1" applyProtection="1">
      <alignment horizontal="center" vertical="center"/>
    </xf>
    <xf numFmtId="39" fontId="23" fillId="4" borderId="49" xfId="2" applyNumberFormat="1" applyFont="1" applyFill="1" applyBorder="1" applyAlignment="1" applyProtection="1">
      <alignment horizontal="center" vertical="center"/>
    </xf>
    <xf numFmtId="2" fontId="23" fillId="3" borderId="49" xfId="2" applyNumberFormat="1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vertical="center" wrapText="1"/>
    </xf>
    <xf numFmtId="0" fontId="22" fillId="3" borderId="50" xfId="2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vertical="center"/>
    </xf>
    <xf numFmtId="4" fontId="23" fillId="3" borderId="40" xfId="2" applyNumberFormat="1" applyFont="1" applyFill="1" applyBorder="1" applyAlignment="1" applyProtection="1">
      <alignment horizontal="center" vertical="center"/>
    </xf>
    <xf numFmtId="39" fontId="23" fillId="4" borderId="41" xfId="2" applyNumberFormat="1" applyFont="1" applyFill="1" applyBorder="1" applyAlignment="1" applyProtection="1">
      <alignment horizontal="center" vertical="center"/>
    </xf>
    <xf numFmtId="2" fontId="23" fillId="3" borderId="41" xfId="2" applyNumberFormat="1" applyFont="1" applyFill="1" applyBorder="1" applyAlignment="1" applyProtection="1">
      <alignment horizontal="center" vertical="center"/>
    </xf>
    <xf numFmtId="0" fontId="22" fillId="3" borderId="41" xfId="2" applyFont="1" applyFill="1" applyBorder="1" applyAlignment="1" applyProtection="1">
      <alignment horizontal="center" vertical="center"/>
    </xf>
    <xf numFmtId="0" fontId="22" fillId="3" borderId="41" xfId="2" applyFont="1" applyFill="1" applyBorder="1" applyAlignment="1" applyProtection="1">
      <alignment vertical="center" wrapText="1"/>
    </xf>
    <xf numFmtId="0" fontId="22" fillId="3" borderId="51" xfId="2" applyFont="1" applyFill="1" applyBorder="1" applyAlignment="1" applyProtection="1">
      <alignment horizontal="center" vertical="center"/>
    </xf>
    <xf numFmtId="0" fontId="21" fillId="0" borderId="9" xfId="2" applyFont="1" applyAlignment="1" applyProtection="1">
      <alignment vertical="top"/>
    </xf>
    <xf numFmtId="4" fontId="23" fillId="0" borderId="40" xfId="2" applyNumberFormat="1" applyFont="1" applyBorder="1" applyAlignment="1" applyProtection="1">
      <alignment horizontal="center" vertical="center"/>
    </xf>
    <xf numFmtId="4" fontId="23" fillId="4" borderId="41" xfId="2" applyNumberFormat="1" applyFont="1" applyFill="1" applyBorder="1" applyAlignment="1" applyProtection="1">
      <alignment horizontal="center" vertical="center"/>
    </xf>
    <xf numFmtId="4" fontId="23" fillId="3" borderId="41" xfId="2" applyNumberFormat="1" applyFont="1" applyFill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vertical="center"/>
    </xf>
    <xf numFmtId="0" fontId="22" fillId="0" borderId="51" xfId="2" applyFont="1" applyBorder="1" applyAlignment="1" applyProtection="1">
      <alignment horizontal="center" vertical="center"/>
    </xf>
    <xf numFmtId="1" fontId="22" fillId="0" borderId="51" xfId="2" applyNumberFormat="1" applyFont="1" applyBorder="1" applyAlignment="1" applyProtection="1">
      <alignment horizontal="center" vertical="center" wrapText="1"/>
    </xf>
    <xf numFmtId="49" fontId="22" fillId="0" borderId="51" xfId="2" applyNumberFormat="1" applyFont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vertical="center" wrapText="1"/>
    </xf>
    <xf numFmtId="0" fontId="22" fillId="0" borderId="42" xfId="2" applyFont="1" applyBorder="1" applyAlignment="1" applyProtection="1">
      <alignment horizontal="center" vertical="center"/>
    </xf>
    <xf numFmtId="0" fontId="22" fillId="3" borderId="42" xfId="2" applyFont="1" applyFill="1" applyBorder="1" applyAlignment="1" applyProtection="1">
      <alignment horizontal="center" vertical="center"/>
    </xf>
    <xf numFmtId="4" fontId="23" fillId="0" borderId="44" xfId="2" applyNumberFormat="1" applyFont="1" applyBorder="1" applyAlignment="1" applyProtection="1">
      <alignment horizontal="center" vertical="center"/>
    </xf>
    <xf numFmtId="4" fontId="23" fillId="4" borderId="45" xfId="2" applyNumberFormat="1" applyFont="1" applyFill="1" applyBorder="1" applyAlignment="1" applyProtection="1">
      <alignment horizontal="center" vertical="center"/>
    </xf>
    <xf numFmtId="2" fontId="23" fillId="3" borderId="45" xfId="2" applyNumberFormat="1" applyFont="1" applyFill="1" applyBorder="1" applyAlignment="1" applyProtection="1">
      <alignment horizontal="center" vertical="center"/>
    </xf>
    <xf numFmtId="0" fontId="22" fillId="0" borderId="45" xfId="2" applyFont="1" applyBorder="1" applyAlignment="1" applyProtection="1">
      <alignment horizontal="center" vertical="center"/>
    </xf>
    <xf numFmtId="0" fontId="22" fillId="0" borderId="45" xfId="2" applyFont="1" applyBorder="1" applyAlignment="1" applyProtection="1">
      <alignment vertical="center" wrapText="1"/>
    </xf>
    <xf numFmtId="0" fontId="22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19" fillId="0" borderId="9" xfId="2" applyAlignment="1">
      <alignment horizontal="center" vertical="center" wrapText="1"/>
      <protection locked="0"/>
    </xf>
    <xf numFmtId="0" fontId="24" fillId="0" borderId="9" xfId="2" applyFont="1" applyAlignment="1" applyProtection="1">
      <alignment horizontal="center" vertical="center"/>
    </xf>
    <xf numFmtId="0" fontId="24" fillId="3" borderId="9" xfId="2" applyFont="1" applyFill="1" applyAlignment="1" applyProtection="1">
      <alignment horizontal="center" vertical="center"/>
    </xf>
    <xf numFmtId="0" fontId="24" fillId="0" borderId="9" xfId="2" applyFont="1" applyAlignment="1" applyProtection="1">
      <alignment horizontal="left"/>
    </xf>
    <xf numFmtId="0" fontId="25" fillId="0" borderId="9" xfId="2" applyFont="1" applyAlignment="1" applyProtection="1">
      <alignment horizontal="left" vertical="center"/>
    </xf>
    <xf numFmtId="0" fontId="25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4" fontId="25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26" fillId="0" borderId="9" xfId="2" applyFont="1" applyAlignment="1" applyProtection="1">
      <alignment horizontal="left" vertical="top" wrapText="1"/>
    </xf>
    <xf numFmtId="0" fontId="25" fillId="0" borderId="9" xfId="2" applyFont="1" applyAlignment="1" applyProtection="1">
      <alignment horizontal="left" vertical="center" wrapText="1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left"/>
    </xf>
    <xf numFmtId="39" fontId="24" fillId="0" borderId="9" xfId="2" applyNumberFormat="1" applyFont="1" applyAlignment="1" applyProtection="1">
      <alignment horizontal="center" vertical="center"/>
    </xf>
    <xf numFmtId="164" fontId="29" fillId="3" borderId="9" xfId="2" applyNumberFormat="1" applyFont="1" applyFill="1" applyAlignment="1" applyProtection="1">
      <alignment horizontal="center" vertical="center"/>
    </xf>
    <xf numFmtId="0" fontId="24" fillId="0" borderId="9" xfId="2" applyFont="1" applyAlignment="1" applyProtection="1">
      <alignment horizontal="center" vertical="center" wrapText="1"/>
    </xf>
    <xf numFmtId="0" fontId="30" fillId="0" borderId="9" xfId="2" applyFont="1" applyAlignment="1" applyProtection="1">
      <alignment horizontal="left" vertical="top" wrapText="1"/>
    </xf>
    <xf numFmtId="0" fontId="24" fillId="0" borderId="9" xfId="2" applyFont="1" applyAlignment="1" applyProtection="1">
      <alignment horizontal="left" vertical="center" wrapText="1"/>
    </xf>
    <xf numFmtId="37" fontId="30" fillId="0" borderId="9" xfId="2" applyNumberFormat="1" applyFont="1" applyAlignment="1" applyProtection="1">
      <alignment horizontal="center" vertical="top"/>
    </xf>
    <xf numFmtId="0" fontId="27" fillId="0" borderId="9" xfId="2" applyFont="1" applyAlignment="1" applyProtection="1">
      <alignment horizontal="center" vertical="center"/>
    </xf>
    <xf numFmtId="0" fontId="27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 vertical="center"/>
    </xf>
    <xf numFmtId="0" fontId="27" fillId="5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/>
    </xf>
    <xf numFmtId="0" fontId="31" fillId="0" borderId="9" xfId="2" applyFont="1" applyAlignment="1" applyProtection="1">
      <alignment horizontal="left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0" fontId="22" fillId="3" borderId="9" xfId="2" applyFont="1" applyFill="1" applyAlignment="1" applyProtection="1">
      <alignment horizontal="center" vertical="top"/>
    </xf>
    <xf numFmtId="3" fontId="22" fillId="3" borderId="9" xfId="2" applyNumberFormat="1" applyFont="1" applyFill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49" fontId="7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14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12" fillId="0" borderId="0" xfId="0" applyNumberFormat="1" applyFont="1" applyAlignment="1">
      <alignment horizontal="center" vertical="center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6" fillId="0" borderId="16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17" fillId="4" borderId="33" xfId="0" applyNumberFormat="1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49" fontId="17" fillId="0" borderId="33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5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5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0" fontId="32" fillId="0" borderId="9" xfId="2" applyFont="1" applyAlignment="1" applyProtection="1">
      <alignment horizontal="center" vertical="center"/>
    </xf>
    <xf numFmtId="0" fontId="33" fillId="0" borderId="9" xfId="2" applyFont="1" applyAlignment="1" applyProtection="1">
      <alignment horizontal="center" vertical="center"/>
    </xf>
    <xf numFmtId="0" fontId="34" fillId="5" borderId="9" xfId="2" applyFont="1" applyFill="1" applyAlignment="1" applyProtection="1">
      <alignment horizontal="center" vertical="center"/>
    </xf>
    <xf numFmtId="0" fontId="34" fillId="3" borderId="9" xfId="2" applyFont="1" applyFill="1" applyAlignment="1" applyProtection="1">
      <alignment horizontal="center" vertical="center"/>
    </xf>
    <xf numFmtId="0" fontId="34" fillId="0" borderId="9" xfId="2" applyFont="1" applyAlignment="1" applyProtection="1">
      <alignment horizontal="center" vertical="center"/>
    </xf>
    <xf numFmtId="0" fontId="34" fillId="0" borderId="9" xfId="2" applyFont="1" applyAlignment="1" applyProtection="1">
      <alignment horizontal="center"/>
    </xf>
    <xf numFmtId="0" fontId="34" fillId="0" borderId="9" xfId="2" applyFont="1" applyAlignment="1" applyProtection="1">
      <alignment horizontal="left"/>
    </xf>
    <xf numFmtId="0" fontId="34" fillId="0" borderId="9" xfId="2" applyFont="1" applyAlignment="1" applyProtection="1">
      <alignment horizontal="left" vertical="center"/>
    </xf>
    <xf numFmtId="37" fontId="35" fillId="0" borderId="9" xfId="2" applyNumberFormat="1" applyFont="1" applyAlignment="1" applyProtection="1">
      <alignment horizontal="center" vertical="top"/>
    </xf>
    <xf numFmtId="0" fontId="35" fillId="0" borderId="9" xfId="2" applyFont="1" applyAlignment="1" applyProtection="1">
      <alignment horizontal="left" vertical="top" wrapText="1"/>
    </xf>
    <xf numFmtId="39" fontId="24" fillId="0" borderId="9" xfId="2" applyNumberFormat="1" applyFont="1" applyAlignment="1" applyProtection="1">
      <alignment horizontal="center" vertical="top"/>
    </xf>
    <xf numFmtId="0" fontId="25" fillId="0" borderId="9" xfId="2" applyFont="1" applyAlignment="1" applyProtection="1">
      <alignment horizontal="center"/>
    </xf>
    <xf numFmtId="0" fontId="24" fillId="0" borderId="9" xfId="2" applyFont="1" applyAlignment="1" applyProtection="1">
      <alignment horizontal="center"/>
    </xf>
    <xf numFmtId="0" fontId="19" fillId="0" borderId="9" xfId="2" applyAlignment="1" applyProtection="1">
      <alignment horizontal="center" vertical="top" wrapText="1"/>
    </xf>
    <xf numFmtId="0" fontId="21" fillId="0" borderId="9" xfId="2" applyFont="1" applyAlignment="1" applyProtection="1">
      <alignment horizontal="center" vertical="top"/>
    </xf>
    <xf numFmtId="3" fontId="21" fillId="0" borderId="9" xfId="2" applyNumberFormat="1" applyFont="1" applyAlignment="1" applyProtection="1">
      <alignment vertical="top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2" fillId="0" borderId="9" xfId="2" applyFont="1" applyAlignment="1" applyProtection="1">
      <alignment vertical="top"/>
    </xf>
    <xf numFmtId="0" fontId="22" fillId="3" borderId="15" xfId="2" applyFont="1" applyFill="1" applyBorder="1" applyAlignment="1" applyProtection="1">
      <alignment horizontal="center" vertical="center"/>
    </xf>
    <xf numFmtId="0" fontId="22" fillId="3" borderId="15" xfId="2" applyFont="1" applyFill="1" applyBorder="1" applyAlignment="1" applyProtection="1">
      <alignment horizontal="left" vertical="center" wrapText="1"/>
    </xf>
    <xf numFmtId="11" fontId="22" fillId="3" borderId="15" xfId="1" applyNumberFormat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left" vertical="center" wrapText="1"/>
    </xf>
    <xf numFmtId="0" fontId="22" fillId="3" borderId="15" xfId="1" applyFont="1" applyFill="1" applyBorder="1" applyAlignment="1">
      <alignment horizontal="center" vertical="center"/>
    </xf>
    <xf numFmtId="4" fontId="22" fillId="3" borderId="15" xfId="1" applyNumberFormat="1" applyFont="1" applyFill="1" applyBorder="1" applyAlignment="1">
      <alignment horizontal="center" vertical="center"/>
    </xf>
    <xf numFmtId="4" fontId="22" fillId="4" borderId="15" xfId="1" applyNumberFormat="1" applyFont="1" applyFill="1" applyBorder="1" applyAlignment="1">
      <alignment horizontal="center" vertical="center"/>
    </xf>
    <xf numFmtId="0" fontId="36" fillId="0" borderId="9" xfId="2" applyFont="1" applyAlignment="1" applyProtection="1">
      <alignment vertical="top"/>
    </xf>
    <xf numFmtId="0" fontId="19" fillId="0" borderId="9" xfId="2" applyAlignment="1" applyProtection="1">
      <alignment horizontal="center" vertical="top"/>
    </xf>
    <xf numFmtId="3" fontId="19" fillId="0" borderId="9" xfId="2" applyNumberFormat="1" applyAlignment="1" applyProtection="1">
      <alignment vertical="top"/>
    </xf>
    <xf numFmtId="0" fontId="37" fillId="0" borderId="9" xfId="2" applyFont="1" applyAlignment="1" applyProtection="1">
      <alignment horizontal="center" vertical="center"/>
    </xf>
    <xf numFmtId="0" fontId="37" fillId="0" borderId="9" xfId="2" applyFont="1" applyAlignment="1" applyProtection="1">
      <alignment vertical="center" wrapText="1"/>
    </xf>
    <xf numFmtId="0" fontId="37" fillId="0" borderId="9" xfId="2" applyFont="1" applyAlignment="1" applyProtection="1">
      <alignment horizontal="center" vertical="top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C2" sqref="C2:D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9" ht="22.5" customHeight="1" x14ac:dyDescent="0.25">
      <c r="A1" s="127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12.75" x14ac:dyDescent="0.25">
      <c r="A2" s="155" t="s">
        <v>1</v>
      </c>
      <c r="B2" s="156"/>
      <c r="C2" s="157" t="s">
        <v>121</v>
      </c>
      <c r="D2" s="157"/>
      <c r="E2" s="129" t="s">
        <v>2</v>
      </c>
      <c r="F2" s="159" t="s">
        <v>3</v>
      </c>
      <c r="G2" s="156"/>
      <c r="H2" s="129" t="s">
        <v>4</v>
      </c>
      <c r="I2" s="130" t="s">
        <v>53</v>
      </c>
    </row>
    <row r="3" spans="1:9" ht="33" customHeight="1" x14ac:dyDescent="0.25">
      <c r="A3" s="126"/>
      <c r="B3" s="125"/>
      <c r="C3" s="157"/>
      <c r="D3" s="157"/>
      <c r="E3" s="125"/>
      <c r="F3" s="125"/>
      <c r="G3" s="125"/>
      <c r="H3" s="125"/>
      <c r="I3" s="131"/>
    </row>
    <row r="4" spans="1:9" ht="13.5" customHeight="1" x14ac:dyDescent="0.25">
      <c r="A4" s="124" t="s">
        <v>5</v>
      </c>
      <c r="B4" s="125"/>
      <c r="C4" s="158" t="s">
        <v>59</v>
      </c>
      <c r="D4" s="158"/>
      <c r="E4" s="128" t="s">
        <v>6</v>
      </c>
      <c r="F4" s="128"/>
      <c r="G4" s="125"/>
      <c r="H4" s="128" t="s">
        <v>4</v>
      </c>
      <c r="I4" s="134" t="s">
        <v>7</v>
      </c>
    </row>
    <row r="5" spans="1:9" ht="12.75" x14ac:dyDescent="0.25">
      <c r="A5" s="126"/>
      <c r="B5" s="125"/>
      <c r="C5" s="158"/>
      <c r="D5" s="158"/>
      <c r="E5" s="125"/>
      <c r="F5" s="125"/>
      <c r="G5" s="125"/>
      <c r="H5" s="125"/>
      <c r="I5" s="135"/>
    </row>
    <row r="6" spans="1:9" ht="13.5" customHeight="1" x14ac:dyDescent="0.25">
      <c r="A6" s="124" t="s">
        <v>8</v>
      </c>
      <c r="B6" s="125"/>
      <c r="C6" s="136" t="s">
        <v>93</v>
      </c>
      <c r="D6" s="137"/>
      <c r="E6" s="128" t="s">
        <v>9</v>
      </c>
      <c r="F6" s="138"/>
      <c r="G6" s="139"/>
      <c r="H6" s="128" t="s">
        <v>4</v>
      </c>
      <c r="I6" s="134"/>
    </row>
    <row r="7" spans="1:9" ht="19.5" customHeight="1" x14ac:dyDescent="0.25">
      <c r="A7" s="126"/>
      <c r="B7" s="125"/>
      <c r="C7" s="137"/>
      <c r="D7" s="137"/>
      <c r="E7" s="125"/>
      <c r="F7" s="140"/>
      <c r="G7" s="141"/>
      <c r="H7" s="125"/>
      <c r="I7" s="135"/>
    </row>
    <row r="8" spans="1:9" ht="18" customHeight="1" x14ac:dyDescent="0.25">
      <c r="A8" s="124" t="s">
        <v>10</v>
      </c>
      <c r="B8" s="125"/>
      <c r="C8" s="128"/>
      <c r="D8" s="125"/>
      <c r="E8" s="128" t="s">
        <v>11</v>
      </c>
      <c r="F8" s="128"/>
      <c r="G8" s="125"/>
      <c r="H8" s="128" t="s">
        <v>12</v>
      </c>
      <c r="I8" s="2"/>
    </row>
    <row r="9" spans="1:9" ht="18" customHeight="1" x14ac:dyDescent="0.25">
      <c r="A9" s="126"/>
      <c r="B9" s="125"/>
      <c r="C9" s="125"/>
      <c r="D9" s="125"/>
      <c r="E9" s="125"/>
      <c r="F9" s="125"/>
      <c r="G9" s="125"/>
      <c r="H9" s="125"/>
      <c r="I9" s="3"/>
    </row>
    <row r="10" spans="1:9" ht="18" customHeight="1" x14ac:dyDescent="0.25">
      <c r="A10" s="124" t="s">
        <v>13</v>
      </c>
      <c r="B10" s="125"/>
      <c r="C10" s="128" t="s">
        <v>7</v>
      </c>
      <c r="D10" s="125"/>
      <c r="E10" s="128" t="s">
        <v>14</v>
      </c>
      <c r="F10" s="128"/>
      <c r="G10" s="125"/>
      <c r="H10" s="128" t="s">
        <v>15</v>
      </c>
      <c r="I10" s="143" t="s">
        <v>7</v>
      </c>
    </row>
    <row r="11" spans="1:9" ht="18" customHeight="1" x14ac:dyDescent="0.25">
      <c r="A11" s="132"/>
      <c r="B11" s="133"/>
      <c r="C11" s="133"/>
      <c r="D11" s="133"/>
      <c r="E11" s="133"/>
      <c r="F11" s="133"/>
      <c r="G11" s="133"/>
      <c r="H11" s="133"/>
      <c r="I11" s="144"/>
    </row>
    <row r="12" spans="1:9" ht="18" customHeight="1" x14ac:dyDescent="0.25">
      <c r="A12" s="142" t="s">
        <v>16</v>
      </c>
      <c r="B12" s="125"/>
      <c r="C12" s="125"/>
      <c r="D12" s="125"/>
      <c r="E12" s="125"/>
      <c r="F12" s="125"/>
      <c r="G12" s="125"/>
      <c r="H12" s="125"/>
      <c r="I12" s="125"/>
    </row>
    <row r="13" spans="1:9" ht="18" customHeight="1" x14ac:dyDescent="0.25">
      <c r="A13" s="4" t="s">
        <v>17</v>
      </c>
      <c r="B13" s="119" t="s">
        <v>18</v>
      </c>
      <c r="C13" s="118"/>
      <c r="D13" s="4" t="s">
        <v>20</v>
      </c>
      <c r="E13" s="119" t="s">
        <v>21</v>
      </c>
      <c r="F13" s="118"/>
      <c r="G13" s="4" t="s">
        <v>22</v>
      </c>
      <c r="H13" s="119" t="s">
        <v>23</v>
      </c>
      <c r="I13" s="118"/>
    </row>
    <row r="14" spans="1:9" ht="29.25" customHeight="1" x14ac:dyDescent="0.25">
      <c r="A14" s="5" t="s">
        <v>24</v>
      </c>
      <c r="B14" s="6" t="s">
        <v>25</v>
      </c>
      <c r="C14" s="7">
        <f>'2365'!F34+ '1163,2011'!F29</f>
        <v>0</v>
      </c>
      <c r="D14" s="117" t="s">
        <v>27</v>
      </c>
      <c r="E14" s="118"/>
      <c r="F14" s="7">
        <v>0</v>
      </c>
      <c r="G14" s="117" t="s">
        <v>28</v>
      </c>
      <c r="H14" s="118"/>
      <c r="I14" s="7"/>
    </row>
    <row r="15" spans="1:9" ht="29.25" customHeight="1" x14ac:dyDescent="0.25">
      <c r="A15" s="8" t="s">
        <v>7</v>
      </c>
      <c r="B15" s="6" t="s">
        <v>29</v>
      </c>
      <c r="C15" s="7">
        <v>0</v>
      </c>
      <c r="D15" s="117" t="s">
        <v>30</v>
      </c>
      <c r="E15" s="118"/>
      <c r="F15" s="7">
        <v>0</v>
      </c>
      <c r="G15" s="117" t="s">
        <v>31</v>
      </c>
      <c r="H15" s="118"/>
      <c r="I15" s="7"/>
    </row>
    <row r="16" spans="1:9" ht="18" customHeight="1" x14ac:dyDescent="0.25">
      <c r="A16" s="5" t="s">
        <v>32</v>
      </c>
      <c r="B16" s="6" t="s">
        <v>25</v>
      </c>
      <c r="C16" s="7">
        <v>0</v>
      </c>
      <c r="D16" s="117" t="s">
        <v>33</v>
      </c>
      <c r="E16" s="118"/>
      <c r="F16" s="7">
        <v>0</v>
      </c>
      <c r="G16" s="117" t="s">
        <v>34</v>
      </c>
      <c r="H16" s="118"/>
      <c r="I16" s="7"/>
    </row>
    <row r="17" spans="1:9" ht="16.5" customHeight="1" x14ac:dyDescent="0.25">
      <c r="A17" s="8" t="s">
        <v>7</v>
      </c>
      <c r="B17" s="6" t="s">
        <v>29</v>
      </c>
      <c r="C17" s="7">
        <v>0</v>
      </c>
      <c r="D17" s="117" t="s">
        <v>7</v>
      </c>
      <c r="E17" s="118"/>
      <c r="F17" s="9" t="s">
        <v>7</v>
      </c>
      <c r="G17" s="117" t="s">
        <v>35</v>
      </c>
      <c r="H17" s="118"/>
      <c r="I17" s="7"/>
    </row>
    <row r="18" spans="1:9" ht="16.5" customHeight="1" x14ac:dyDescent="0.25">
      <c r="A18" s="5" t="s">
        <v>36</v>
      </c>
      <c r="B18" s="6" t="s">
        <v>25</v>
      </c>
      <c r="C18" s="7">
        <v>0</v>
      </c>
      <c r="D18" s="117" t="s">
        <v>7</v>
      </c>
      <c r="E18" s="118"/>
      <c r="F18" s="9" t="s">
        <v>7</v>
      </c>
      <c r="G18" s="117" t="s">
        <v>37</v>
      </c>
      <c r="H18" s="118"/>
      <c r="I18" s="7"/>
    </row>
    <row r="19" spans="1:9" ht="16.5" customHeight="1" x14ac:dyDescent="0.25">
      <c r="A19" s="8" t="s">
        <v>7</v>
      </c>
      <c r="B19" s="6" t="s">
        <v>29</v>
      </c>
      <c r="C19" s="7">
        <v>0</v>
      </c>
      <c r="D19" s="117" t="s">
        <v>7</v>
      </c>
      <c r="E19" s="118"/>
      <c r="F19" s="9" t="s">
        <v>7</v>
      </c>
      <c r="G19" s="117" t="s">
        <v>38</v>
      </c>
      <c r="H19" s="118"/>
      <c r="I19" s="7"/>
    </row>
    <row r="20" spans="1:9" ht="13.5" customHeight="1" x14ac:dyDescent="0.25">
      <c r="A20" s="145" t="s">
        <v>39</v>
      </c>
      <c r="B20" s="118"/>
      <c r="C20" s="7">
        <v>0</v>
      </c>
      <c r="D20" s="117" t="s">
        <v>7</v>
      </c>
      <c r="E20" s="118"/>
      <c r="F20" s="9" t="s">
        <v>7</v>
      </c>
      <c r="G20" s="117" t="s">
        <v>7</v>
      </c>
      <c r="H20" s="118"/>
      <c r="I20" s="9" t="s">
        <v>7</v>
      </c>
    </row>
    <row r="21" spans="1:9" ht="13.5" customHeight="1" x14ac:dyDescent="0.25">
      <c r="A21" s="146" t="s">
        <v>40</v>
      </c>
      <c r="B21" s="121"/>
      <c r="C21" s="10">
        <v>0</v>
      </c>
      <c r="D21" s="120" t="s">
        <v>7</v>
      </c>
      <c r="E21" s="121"/>
      <c r="F21" s="11" t="s">
        <v>7</v>
      </c>
      <c r="G21" s="120" t="s">
        <v>7</v>
      </c>
      <c r="H21" s="121"/>
      <c r="I21" s="11" t="s">
        <v>7</v>
      </c>
    </row>
    <row r="22" spans="1:9" ht="20.25" customHeight="1" x14ac:dyDescent="0.2">
      <c r="A22" s="145" t="s">
        <v>41</v>
      </c>
      <c r="B22" s="118"/>
      <c r="C22" s="7">
        <f>SUM(C14:C21)</f>
        <v>0</v>
      </c>
      <c r="D22" s="145" t="s">
        <v>43</v>
      </c>
      <c r="E22" s="118"/>
      <c r="F22" s="7">
        <v>0</v>
      </c>
      <c r="G22" s="145" t="s">
        <v>44</v>
      </c>
      <c r="H22" s="118"/>
      <c r="I22" s="12">
        <f>SUM(I14:I19)</f>
        <v>0</v>
      </c>
    </row>
    <row r="23" spans="1:9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25">
      <c r="A24" s="122" t="s">
        <v>45</v>
      </c>
      <c r="B24" s="123"/>
      <c r="C24" s="13">
        <v>0</v>
      </c>
      <c r="D24" s="122" t="s">
        <v>46</v>
      </c>
      <c r="E24" s="123"/>
      <c r="F24" s="13">
        <v>0</v>
      </c>
      <c r="G24" s="122" t="s">
        <v>47</v>
      </c>
      <c r="H24" s="123"/>
      <c r="I24" s="13">
        <f>C25</f>
        <v>0</v>
      </c>
    </row>
    <row r="25" spans="1:9" ht="13.5" customHeight="1" x14ac:dyDescent="0.25">
      <c r="A25" s="122" t="s">
        <v>48</v>
      </c>
      <c r="B25" s="123"/>
      <c r="C25" s="13">
        <f>C22+I22</f>
        <v>0</v>
      </c>
      <c r="D25" s="122" t="s">
        <v>42</v>
      </c>
      <c r="E25" s="123"/>
      <c r="F25" s="13">
        <f>ROUND(C25*(21/100),2)</f>
        <v>0</v>
      </c>
      <c r="G25" s="147" t="s">
        <v>49</v>
      </c>
      <c r="H25" s="148"/>
      <c r="I25" s="113">
        <f>SUM(C25:F25)</f>
        <v>0</v>
      </c>
    </row>
    <row r="26" spans="1:9" ht="13.5" customHeight="1" x14ac:dyDescent="0.25">
      <c r="A26" s="166" t="s">
        <v>7</v>
      </c>
      <c r="B26" s="167"/>
      <c r="C26" s="168"/>
      <c r="D26" s="169" t="s">
        <v>50</v>
      </c>
      <c r="E26" s="167"/>
      <c r="F26" s="168"/>
      <c r="G26" s="170" t="s">
        <v>51</v>
      </c>
      <c r="H26" s="171"/>
      <c r="I26" s="172"/>
    </row>
    <row r="27" spans="1:9" ht="13.5" customHeight="1" x14ac:dyDescent="0.25">
      <c r="A27" s="173"/>
      <c r="B27" s="125"/>
      <c r="C27" s="174"/>
      <c r="D27" s="152" t="s">
        <v>7</v>
      </c>
      <c r="E27" s="153"/>
      <c r="F27" s="154"/>
      <c r="G27" s="149" t="s">
        <v>7</v>
      </c>
      <c r="H27" s="150"/>
      <c r="I27" s="151"/>
    </row>
    <row r="28" spans="1:9" ht="12" customHeight="1" x14ac:dyDescent="0.25">
      <c r="A28" s="173"/>
      <c r="B28" s="125"/>
      <c r="C28" s="174"/>
      <c r="D28" s="152" t="s">
        <v>7</v>
      </c>
      <c r="E28" s="153"/>
      <c r="F28" s="154"/>
      <c r="G28" s="149" t="s">
        <v>7</v>
      </c>
      <c r="H28" s="150"/>
      <c r="I28" s="151"/>
    </row>
    <row r="29" spans="1:9" ht="12" customHeight="1" x14ac:dyDescent="0.25">
      <c r="A29" s="14"/>
      <c r="C29" s="15"/>
      <c r="D29" s="16"/>
      <c r="E29" s="17"/>
      <c r="F29" s="17"/>
      <c r="G29" s="110"/>
      <c r="H29" s="111"/>
      <c r="I29" s="112"/>
    </row>
    <row r="30" spans="1:9" ht="12.75" customHeight="1" x14ac:dyDescent="0.25">
      <c r="A30" s="160" t="s">
        <v>7</v>
      </c>
      <c r="B30" s="161"/>
      <c r="C30" s="162"/>
      <c r="D30" s="160" t="s">
        <v>52</v>
      </c>
      <c r="E30" s="161"/>
      <c r="F30" s="162"/>
      <c r="G30" s="163" t="s">
        <v>52</v>
      </c>
      <c r="H30" s="164"/>
      <c r="I30" s="165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2BE9-CE30-44B3-A725-B489D3C5DC63}">
  <sheetPr>
    <pageSetUpPr fitToPage="1"/>
  </sheetPr>
  <dimension ref="A1:J37"/>
  <sheetViews>
    <sheetView showGridLines="0" zoomScaleNormal="100" workbookViewId="0">
      <selection activeCell="E13" sqref="E13:E28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176" t="s">
        <v>7</v>
      </c>
      <c r="B1" s="176"/>
      <c r="C1" s="176"/>
      <c r="D1" s="176"/>
      <c r="E1" s="176"/>
      <c r="F1" s="176"/>
      <c r="G1" s="18"/>
    </row>
    <row r="2" spans="1:10" ht="12.75" customHeight="1" x14ac:dyDescent="0.2">
      <c r="A2" s="108" t="s">
        <v>90</v>
      </c>
      <c r="B2" s="106" t="s">
        <v>105</v>
      </c>
      <c r="C2" s="109" t="s">
        <v>7</v>
      </c>
      <c r="D2" s="177"/>
      <c r="E2" s="178"/>
      <c r="F2" s="179"/>
      <c r="G2" s="180"/>
    </row>
    <row r="3" spans="1:10" ht="12.75" customHeight="1" x14ac:dyDescent="0.2">
      <c r="A3" s="108" t="s">
        <v>89</v>
      </c>
      <c r="B3" s="106" t="s">
        <v>106</v>
      </c>
      <c r="C3" s="181"/>
      <c r="D3" s="177"/>
      <c r="E3" s="96"/>
      <c r="F3" s="179"/>
      <c r="G3" s="180"/>
    </row>
    <row r="4" spans="1:10" ht="13.5" customHeight="1" x14ac:dyDescent="0.2">
      <c r="A4" s="182"/>
      <c r="B4" s="182"/>
      <c r="C4" s="182"/>
      <c r="D4" s="179"/>
      <c r="E4" s="178"/>
      <c r="F4" s="179"/>
      <c r="G4" s="180"/>
    </row>
    <row r="5" spans="1:10" ht="1.5" customHeight="1" x14ac:dyDescent="0.25">
      <c r="A5" s="183"/>
      <c r="B5" s="102"/>
      <c r="C5" s="184"/>
      <c r="D5" s="100"/>
      <c r="E5" s="99"/>
      <c r="F5" s="98"/>
      <c r="G5" s="185"/>
    </row>
    <row r="6" spans="1:10" ht="20.25" customHeight="1" x14ac:dyDescent="0.25">
      <c r="A6" s="89" t="s">
        <v>88</v>
      </c>
      <c r="B6" s="88"/>
      <c r="C6" s="97"/>
      <c r="D6" s="95"/>
      <c r="E6" s="96"/>
      <c r="F6" s="95"/>
      <c r="G6" s="186"/>
    </row>
    <row r="7" spans="1:10" ht="12.75" customHeight="1" x14ac:dyDescent="0.2">
      <c r="A7" s="89" t="s">
        <v>87</v>
      </c>
      <c r="B7" s="88"/>
      <c r="C7" s="97"/>
      <c r="D7" s="95" t="s">
        <v>14</v>
      </c>
      <c r="E7" s="96"/>
      <c r="F7" s="95" t="s">
        <v>7</v>
      </c>
      <c r="G7" s="186"/>
    </row>
    <row r="8" spans="1:10" ht="12.75" customHeight="1" x14ac:dyDescent="0.2">
      <c r="A8" s="89" t="s">
        <v>86</v>
      </c>
      <c r="B8" s="94" t="s">
        <v>85</v>
      </c>
      <c r="C8" s="93"/>
      <c r="D8" s="92" t="s">
        <v>15</v>
      </c>
      <c r="E8" s="91"/>
      <c r="F8" s="90" t="s">
        <v>7</v>
      </c>
      <c r="G8" s="186"/>
    </row>
    <row r="9" spans="1:10" ht="12.75" customHeight="1" x14ac:dyDescent="0.2">
      <c r="A9" s="89" t="s">
        <v>7</v>
      </c>
      <c r="B9" s="88" t="s">
        <v>7</v>
      </c>
      <c r="C9" s="87"/>
      <c r="D9" s="85"/>
      <c r="E9" s="86" t="s">
        <v>7</v>
      </c>
      <c r="F9" s="85"/>
      <c r="G9" s="187"/>
    </row>
    <row r="10" spans="1:10" ht="24" customHeight="1" thickBot="1" x14ac:dyDescent="0.3">
      <c r="D10" s="84"/>
    </row>
    <row r="11" spans="1:10" s="27" customFormat="1" ht="15.75" thickBot="1" x14ac:dyDescent="0.3">
      <c r="A11" s="83" t="s">
        <v>84</v>
      </c>
      <c r="B11" s="82" t="s">
        <v>83</v>
      </c>
      <c r="C11" s="81" t="s">
        <v>82</v>
      </c>
      <c r="D11" s="80" t="s">
        <v>81</v>
      </c>
      <c r="E11" s="80" t="s">
        <v>80</v>
      </c>
      <c r="F11" s="79" t="s">
        <v>79</v>
      </c>
      <c r="G11" s="188"/>
      <c r="H11" s="188"/>
    </row>
    <row r="12" spans="1:10" s="61" customFormat="1" ht="32.25" customHeight="1" x14ac:dyDescent="0.25">
      <c r="A12" s="78" t="s">
        <v>78</v>
      </c>
      <c r="B12" s="77" t="s">
        <v>77</v>
      </c>
      <c r="C12" s="76" t="s">
        <v>19</v>
      </c>
      <c r="D12" s="75">
        <v>1</v>
      </c>
      <c r="E12" s="74">
        <v>0</v>
      </c>
      <c r="F12" s="73">
        <f>E12*D12</f>
        <v>0</v>
      </c>
      <c r="G12" s="189"/>
      <c r="H12" s="189"/>
      <c r="I12" s="190"/>
    </row>
    <row r="13" spans="1:10" s="61" customFormat="1" ht="45" customHeight="1" x14ac:dyDescent="0.25">
      <c r="A13" s="72">
        <v>113728</v>
      </c>
      <c r="B13" s="70" t="s">
        <v>107</v>
      </c>
      <c r="C13" s="65" t="s">
        <v>26</v>
      </c>
      <c r="D13" s="64">
        <v>28.2</v>
      </c>
      <c r="E13" s="63">
        <v>0</v>
      </c>
      <c r="F13" s="62">
        <f t="shared" ref="F13:F28" si="0">E13*D13</f>
        <v>0</v>
      </c>
      <c r="G13" s="191"/>
      <c r="H13" s="191"/>
      <c r="I13" s="192"/>
      <c r="J13" s="193"/>
    </row>
    <row r="14" spans="1:10" s="47" customFormat="1" ht="27" customHeight="1" x14ac:dyDescent="0.25">
      <c r="A14" s="72">
        <v>919112</v>
      </c>
      <c r="B14" s="59" t="s">
        <v>75</v>
      </c>
      <c r="C14" s="58" t="s">
        <v>67</v>
      </c>
      <c r="D14" s="64">
        <v>40</v>
      </c>
      <c r="E14" s="63">
        <v>0</v>
      </c>
      <c r="F14" s="55">
        <f>E14*D14</f>
        <v>0</v>
      </c>
      <c r="G14" s="114"/>
      <c r="H14" s="114"/>
      <c r="I14" s="115"/>
      <c r="J14" s="116"/>
    </row>
    <row r="15" spans="1:10" s="61" customFormat="1" ht="22.5" customHeight="1" x14ac:dyDescent="0.25">
      <c r="A15" s="67">
        <v>93818</v>
      </c>
      <c r="B15" s="66" t="s">
        <v>54</v>
      </c>
      <c r="C15" s="65" t="s">
        <v>62</v>
      </c>
      <c r="D15" s="64">
        <v>34726</v>
      </c>
      <c r="E15" s="63">
        <v>0</v>
      </c>
      <c r="F15" s="62">
        <f t="shared" si="0"/>
        <v>0</v>
      </c>
      <c r="G15" s="191"/>
      <c r="H15" s="191"/>
      <c r="I15" s="192"/>
      <c r="J15" s="193"/>
    </row>
    <row r="16" spans="1:10" s="61" customFormat="1" ht="35.25" customHeight="1" x14ac:dyDescent="0.25">
      <c r="A16" s="67">
        <v>113328</v>
      </c>
      <c r="B16" s="70" t="s">
        <v>108</v>
      </c>
      <c r="C16" s="65" t="s">
        <v>26</v>
      </c>
      <c r="D16" s="57">
        <v>18</v>
      </c>
      <c r="E16" s="63">
        <v>0</v>
      </c>
      <c r="F16" s="62">
        <f>D16*E16</f>
        <v>0</v>
      </c>
      <c r="G16" s="191"/>
      <c r="H16" s="191"/>
      <c r="I16" s="192"/>
      <c r="J16" s="193"/>
    </row>
    <row r="17" spans="1:10" s="61" customFormat="1" ht="36.75" customHeight="1" x14ac:dyDescent="0.25">
      <c r="A17" s="67">
        <v>56330</v>
      </c>
      <c r="B17" s="70" t="s">
        <v>109</v>
      </c>
      <c r="C17" s="65" t="s">
        <v>74</v>
      </c>
      <c r="D17" s="64">
        <v>18</v>
      </c>
      <c r="E17" s="63">
        <v>0</v>
      </c>
      <c r="F17" s="62">
        <f>D17*E17</f>
        <v>0</v>
      </c>
      <c r="G17" s="191"/>
      <c r="H17" s="191"/>
      <c r="I17" s="192"/>
      <c r="J17" s="193"/>
    </row>
    <row r="18" spans="1:10" s="61" customFormat="1" ht="20.25" customHeight="1" x14ac:dyDescent="0.25">
      <c r="A18" s="69" t="s">
        <v>110</v>
      </c>
      <c r="B18" s="66" t="s">
        <v>111</v>
      </c>
      <c r="C18" s="65" t="s">
        <v>62</v>
      </c>
      <c r="D18" s="64">
        <v>120</v>
      </c>
      <c r="E18" s="63">
        <v>0</v>
      </c>
      <c r="F18" s="62">
        <f>E18*D18</f>
        <v>0</v>
      </c>
      <c r="G18" s="191"/>
      <c r="H18" s="191"/>
      <c r="I18" s="192"/>
      <c r="J18" s="193"/>
    </row>
    <row r="19" spans="1:10" s="61" customFormat="1" ht="23.25" customHeight="1" x14ac:dyDescent="0.25">
      <c r="A19" s="194">
        <v>572213</v>
      </c>
      <c r="B19" s="195" t="s">
        <v>112</v>
      </c>
      <c r="C19" s="65" t="s">
        <v>62</v>
      </c>
      <c r="D19" s="64">
        <v>69572</v>
      </c>
      <c r="E19" s="63">
        <v>0</v>
      </c>
      <c r="F19" s="62">
        <f>E19*D19</f>
        <v>0</v>
      </c>
      <c r="G19" s="191"/>
      <c r="H19" s="191"/>
      <c r="I19" s="192"/>
      <c r="J19" s="193"/>
    </row>
    <row r="20" spans="1:10" s="201" customFormat="1" ht="23.25" customHeight="1" x14ac:dyDescent="0.25">
      <c r="A20" s="196" t="s">
        <v>113</v>
      </c>
      <c r="B20" s="197" t="s">
        <v>114</v>
      </c>
      <c r="C20" s="198" t="s">
        <v>74</v>
      </c>
      <c r="D20" s="199">
        <v>1736.3</v>
      </c>
      <c r="E20" s="200">
        <v>0</v>
      </c>
      <c r="F20" s="62">
        <f>E20*D20</f>
        <v>0</v>
      </c>
      <c r="G20" s="191"/>
      <c r="H20" s="191"/>
      <c r="I20" s="192"/>
      <c r="J20" s="193"/>
    </row>
    <row r="21" spans="1:10" s="61" customFormat="1" ht="24" customHeight="1" x14ac:dyDescent="0.25">
      <c r="A21" s="68" t="s">
        <v>92</v>
      </c>
      <c r="B21" s="66" t="s">
        <v>115</v>
      </c>
      <c r="C21" s="65" t="s">
        <v>62</v>
      </c>
      <c r="D21" s="64">
        <v>34726</v>
      </c>
      <c r="E21" s="63">
        <v>0</v>
      </c>
      <c r="F21" s="62">
        <f>E21*D21</f>
        <v>0</v>
      </c>
      <c r="G21" s="191"/>
      <c r="H21" s="191"/>
      <c r="I21" s="192"/>
      <c r="J21" s="193"/>
    </row>
    <row r="22" spans="1:10" s="61" customFormat="1" ht="21.75" customHeight="1" x14ac:dyDescent="0.25">
      <c r="A22" s="67">
        <v>113762</v>
      </c>
      <c r="B22" s="66" t="s">
        <v>55</v>
      </c>
      <c r="C22" s="65" t="s">
        <v>67</v>
      </c>
      <c r="D22" s="64">
        <v>40</v>
      </c>
      <c r="E22" s="63">
        <v>0</v>
      </c>
      <c r="F22" s="62">
        <f t="shared" si="0"/>
        <v>0</v>
      </c>
      <c r="G22" s="191"/>
      <c r="H22" s="191"/>
      <c r="I22" s="192"/>
      <c r="J22" s="193"/>
    </row>
    <row r="23" spans="1:10" s="61" customFormat="1" ht="30.75" customHeight="1" x14ac:dyDescent="0.25">
      <c r="A23" s="67">
        <v>931312</v>
      </c>
      <c r="B23" s="66" t="s">
        <v>56</v>
      </c>
      <c r="C23" s="65" t="s">
        <v>67</v>
      </c>
      <c r="D23" s="57">
        <v>40</v>
      </c>
      <c r="E23" s="63">
        <v>0</v>
      </c>
      <c r="F23" s="62">
        <f t="shared" si="0"/>
        <v>0</v>
      </c>
      <c r="G23" s="191"/>
      <c r="H23" s="191"/>
      <c r="I23" s="192"/>
      <c r="J23" s="193"/>
    </row>
    <row r="24" spans="1:10" s="47" customFormat="1" ht="28.5" customHeight="1" x14ac:dyDescent="0.25">
      <c r="A24" s="60">
        <v>56972</v>
      </c>
      <c r="B24" s="59" t="s">
        <v>116</v>
      </c>
      <c r="C24" s="58" t="s">
        <v>62</v>
      </c>
      <c r="D24" s="57">
        <v>6243</v>
      </c>
      <c r="E24" s="56">
        <v>0</v>
      </c>
      <c r="F24" s="55">
        <f t="shared" si="0"/>
        <v>0</v>
      </c>
      <c r="G24" s="114"/>
      <c r="H24" s="114"/>
      <c r="I24" s="115"/>
      <c r="J24" s="116"/>
    </row>
    <row r="25" spans="1:10" s="47" customFormat="1" ht="28.5" customHeight="1" x14ac:dyDescent="0.25">
      <c r="A25" s="53">
        <v>12922</v>
      </c>
      <c r="B25" s="52" t="s">
        <v>117</v>
      </c>
      <c r="C25" s="51" t="s">
        <v>62</v>
      </c>
      <c r="D25" s="50">
        <v>6243</v>
      </c>
      <c r="E25" s="49">
        <v>0</v>
      </c>
      <c r="F25" s="48">
        <f t="shared" si="0"/>
        <v>0</v>
      </c>
      <c r="G25" s="114"/>
      <c r="H25" s="114"/>
      <c r="I25" s="115"/>
      <c r="J25" s="116"/>
    </row>
    <row r="26" spans="1:10" s="47" customFormat="1" ht="28.5" x14ac:dyDescent="0.25">
      <c r="A26" s="53" t="s">
        <v>57</v>
      </c>
      <c r="B26" s="52" t="s">
        <v>118</v>
      </c>
      <c r="C26" s="51" t="s">
        <v>66</v>
      </c>
      <c r="D26" s="50">
        <v>847.59</v>
      </c>
      <c r="E26" s="49">
        <v>0</v>
      </c>
      <c r="F26" s="48">
        <f t="shared" si="0"/>
        <v>0</v>
      </c>
      <c r="G26" s="114"/>
      <c r="H26" s="114"/>
      <c r="I26" s="115"/>
      <c r="J26" s="116"/>
    </row>
    <row r="27" spans="1:10" s="47" customFormat="1" ht="23.45" customHeight="1" x14ac:dyDescent="0.25">
      <c r="A27" s="53">
        <v>915111</v>
      </c>
      <c r="B27" s="54" t="s">
        <v>119</v>
      </c>
      <c r="C27" s="51" t="s">
        <v>62</v>
      </c>
      <c r="D27" s="50">
        <v>1628.75</v>
      </c>
      <c r="E27" s="49">
        <v>0</v>
      </c>
      <c r="F27" s="48">
        <f t="shared" si="0"/>
        <v>0</v>
      </c>
      <c r="G27" s="114"/>
      <c r="H27" s="114"/>
      <c r="I27" s="115"/>
      <c r="J27" s="116"/>
    </row>
    <row r="28" spans="1:10" s="47" customFormat="1" ht="28.5" customHeight="1" thickBot="1" x14ac:dyDescent="0.3">
      <c r="A28" s="53">
        <v>915221</v>
      </c>
      <c r="B28" s="52" t="s">
        <v>120</v>
      </c>
      <c r="C28" s="51" t="s">
        <v>62</v>
      </c>
      <c r="D28" s="50">
        <v>1628.75</v>
      </c>
      <c r="E28" s="49">
        <v>0</v>
      </c>
      <c r="F28" s="48">
        <f t="shared" si="0"/>
        <v>0</v>
      </c>
      <c r="G28" s="114"/>
      <c r="H28" s="114"/>
      <c r="I28" s="115"/>
      <c r="J28" s="116"/>
    </row>
    <row r="29" spans="1:10" s="27" customFormat="1" ht="15" x14ac:dyDescent="0.25">
      <c r="A29" s="46"/>
      <c r="B29" s="45" t="s">
        <v>47</v>
      </c>
      <c r="C29" s="44"/>
      <c r="D29" s="43"/>
      <c r="E29" s="42" t="s">
        <v>7</v>
      </c>
      <c r="F29" s="41">
        <f>SUM(F12:F28)</f>
        <v>0</v>
      </c>
      <c r="G29" s="202"/>
      <c r="H29" s="202"/>
      <c r="I29" s="203"/>
    </row>
    <row r="30" spans="1:10" s="27" customFormat="1" ht="15" x14ac:dyDescent="0.25">
      <c r="A30" s="40"/>
      <c r="B30" s="39" t="s">
        <v>42</v>
      </c>
      <c r="C30" s="38"/>
      <c r="D30" s="37"/>
      <c r="E30" s="36" t="s">
        <v>7</v>
      </c>
      <c r="F30" s="35">
        <f>F29*0.21</f>
        <v>0</v>
      </c>
      <c r="G30" s="202"/>
      <c r="H30" s="202"/>
      <c r="I30" s="203"/>
    </row>
    <row r="31" spans="1:10" s="27" customFormat="1" ht="15.75" thickBot="1" x14ac:dyDescent="0.3">
      <c r="A31" s="34"/>
      <c r="B31" s="33" t="s">
        <v>61</v>
      </c>
      <c r="C31" s="32"/>
      <c r="D31" s="31"/>
      <c r="E31" s="30" t="s">
        <v>7</v>
      </c>
      <c r="F31" s="29">
        <f>F30+F29</f>
        <v>0</v>
      </c>
      <c r="G31" s="202"/>
      <c r="H31" s="202"/>
      <c r="I31" s="203"/>
    </row>
    <row r="32" spans="1:10" ht="24" customHeight="1" x14ac:dyDescent="0.25">
      <c r="G32" s="202"/>
      <c r="H32" s="202"/>
      <c r="I32" s="203"/>
      <c r="J32" s="27"/>
    </row>
    <row r="33" spans="1:10" ht="12" customHeight="1" x14ac:dyDescent="0.25">
      <c r="A33" s="28"/>
      <c r="B33" s="25" t="s">
        <v>60</v>
      </c>
      <c r="G33" s="202"/>
      <c r="H33" s="202"/>
      <c r="I33" s="203"/>
      <c r="J33" s="27"/>
    </row>
    <row r="34" spans="1:10" ht="12" customHeight="1" x14ac:dyDescent="0.25">
      <c r="A34" s="204"/>
      <c r="B34" s="205"/>
      <c r="C34" s="206"/>
      <c r="G34" s="202"/>
      <c r="H34" s="202"/>
      <c r="I34" s="203"/>
      <c r="J34" s="27"/>
    </row>
    <row r="35" spans="1:10" ht="12" customHeight="1" x14ac:dyDescent="0.25">
      <c r="A35" s="204"/>
      <c r="B35" s="205"/>
      <c r="C35" s="206"/>
      <c r="G35" s="202"/>
      <c r="H35" s="202"/>
      <c r="I35" s="27"/>
      <c r="J35" s="27"/>
    </row>
    <row r="36" spans="1:10" ht="12" customHeight="1" x14ac:dyDescent="0.25">
      <c r="A36" s="204"/>
      <c r="B36" s="205"/>
      <c r="C36" s="206"/>
      <c r="G36" s="202"/>
      <c r="H36" s="202"/>
      <c r="I36" s="27"/>
      <c r="J36" s="27"/>
    </row>
    <row r="37" spans="1:10" ht="12" customHeight="1" x14ac:dyDescent="0.25">
      <c r="G37" s="202"/>
      <c r="H37" s="202"/>
      <c r="I37" s="27"/>
      <c r="J37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FF14-F3C8-4EDD-8170-585BE5C6F9E4}">
  <sheetPr>
    <pageSetUpPr fitToPage="1"/>
  </sheetPr>
  <dimension ref="A1:J38"/>
  <sheetViews>
    <sheetView showGridLines="0" zoomScaleNormal="100" workbookViewId="0">
      <selection activeCell="E12" sqref="E12:E33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16384" width="10.5" style="18"/>
  </cols>
  <sheetData>
    <row r="1" spans="1:6" ht="27.75" customHeight="1" x14ac:dyDescent="0.25">
      <c r="A1" s="175" t="s">
        <v>7</v>
      </c>
      <c r="B1" s="175"/>
      <c r="C1" s="175"/>
      <c r="D1" s="175"/>
      <c r="E1" s="175"/>
      <c r="F1" s="175"/>
    </row>
    <row r="2" spans="1:6" ht="12.75" customHeight="1" x14ac:dyDescent="0.2">
      <c r="A2" s="108" t="s">
        <v>90</v>
      </c>
      <c r="B2" s="106" t="s">
        <v>94</v>
      </c>
      <c r="C2" s="109" t="s">
        <v>7</v>
      </c>
      <c r="D2" s="107"/>
      <c r="E2" s="105"/>
      <c r="F2" s="104"/>
    </row>
    <row r="3" spans="1:6" ht="12.75" customHeight="1" x14ac:dyDescent="0.2">
      <c r="A3" s="108" t="s">
        <v>89</v>
      </c>
      <c r="B3" s="106" t="s">
        <v>95</v>
      </c>
      <c r="C3" s="108"/>
      <c r="D3" s="107"/>
      <c r="E3" s="96"/>
      <c r="F3" s="104"/>
    </row>
    <row r="4" spans="1:6" ht="13.5" customHeight="1" x14ac:dyDescent="0.25">
      <c r="A4" s="106"/>
      <c r="B4" s="106"/>
      <c r="C4" s="106"/>
      <c r="D4" s="104"/>
      <c r="E4" s="105"/>
      <c r="F4" s="104"/>
    </row>
    <row r="5" spans="1:6" ht="1.5" customHeight="1" x14ac:dyDescent="0.25">
      <c r="A5" s="103"/>
      <c r="B5" s="102"/>
      <c r="C5" s="101"/>
      <c r="D5" s="100"/>
      <c r="E5" s="99"/>
      <c r="F5" s="98"/>
    </row>
    <row r="6" spans="1:6" ht="20.25" customHeight="1" x14ac:dyDescent="0.25">
      <c r="A6" s="89" t="s">
        <v>88</v>
      </c>
      <c r="B6" s="88"/>
      <c r="C6" s="97"/>
      <c r="D6" s="95"/>
      <c r="E6" s="96"/>
      <c r="F6" s="95"/>
    </row>
    <row r="7" spans="1:6" ht="12.75" customHeight="1" x14ac:dyDescent="0.2">
      <c r="A7" s="89" t="s">
        <v>87</v>
      </c>
      <c r="B7" s="88"/>
      <c r="C7" s="97"/>
      <c r="D7" s="95" t="s">
        <v>14</v>
      </c>
      <c r="E7" s="96"/>
      <c r="F7" s="95" t="s">
        <v>7</v>
      </c>
    </row>
    <row r="8" spans="1:6" ht="12.75" customHeight="1" x14ac:dyDescent="0.2">
      <c r="A8" s="89" t="s">
        <v>86</v>
      </c>
      <c r="B8" s="94" t="s">
        <v>85</v>
      </c>
      <c r="C8" s="93"/>
      <c r="D8" s="92" t="s">
        <v>15</v>
      </c>
      <c r="E8" s="91"/>
      <c r="F8" s="90" t="s">
        <v>7</v>
      </c>
    </row>
    <row r="9" spans="1:6" ht="12.75" customHeight="1" x14ac:dyDescent="0.2">
      <c r="A9" s="89" t="s">
        <v>7</v>
      </c>
      <c r="B9" s="88" t="s">
        <v>7</v>
      </c>
      <c r="C9" s="87"/>
      <c r="D9" s="85"/>
      <c r="E9" s="86" t="s">
        <v>7</v>
      </c>
      <c r="F9" s="85"/>
    </row>
    <row r="10" spans="1:6" ht="24" customHeight="1" thickBot="1" x14ac:dyDescent="0.3">
      <c r="D10" s="84"/>
    </row>
    <row r="11" spans="1:6" s="27" customFormat="1" ht="15.75" thickBot="1" x14ac:dyDescent="0.3">
      <c r="A11" s="83" t="s">
        <v>84</v>
      </c>
      <c r="B11" s="82" t="s">
        <v>83</v>
      </c>
      <c r="C11" s="81" t="s">
        <v>82</v>
      </c>
      <c r="D11" s="80" t="s">
        <v>81</v>
      </c>
      <c r="E11" s="80" t="s">
        <v>80</v>
      </c>
      <c r="F11" s="79" t="s">
        <v>79</v>
      </c>
    </row>
    <row r="12" spans="1:6" s="61" customFormat="1" ht="32.25" customHeight="1" x14ac:dyDescent="0.25">
      <c r="A12" s="78" t="s">
        <v>78</v>
      </c>
      <c r="B12" s="77" t="s">
        <v>77</v>
      </c>
      <c r="C12" s="76" t="s">
        <v>19</v>
      </c>
      <c r="D12" s="75">
        <v>1</v>
      </c>
      <c r="E12" s="74">
        <v>0</v>
      </c>
      <c r="F12" s="73">
        <f t="shared" ref="F12:F33" si="0">E12*D12</f>
        <v>0</v>
      </c>
    </row>
    <row r="13" spans="1:6" s="61" customFormat="1" ht="45" customHeight="1" x14ac:dyDescent="0.25">
      <c r="A13" s="72">
        <v>113728</v>
      </c>
      <c r="B13" s="70" t="s">
        <v>76</v>
      </c>
      <c r="C13" s="65" t="s">
        <v>26</v>
      </c>
      <c r="D13" s="57">
        <v>236</v>
      </c>
      <c r="E13" s="63">
        <v>0</v>
      </c>
      <c r="F13" s="62">
        <f t="shared" si="0"/>
        <v>0</v>
      </c>
    </row>
    <row r="14" spans="1:6" s="61" customFormat="1" ht="84.75" customHeight="1" x14ac:dyDescent="0.25">
      <c r="A14" s="72">
        <v>113728</v>
      </c>
      <c r="B14" s="70" t="s">
        <v>96</v>
      </c>
      <c r="C14" s="65" t="s">
        <v>26</v>
      </c>
      <c r="D14" s="57">
        <v>36</v>
      </c>
      <c r="E14" s="63">
        <v>0</v>
      </c>
      <c r="F14" s="62">
        <f t="shared" si="0"/>
        <v>0</v>
      </c>
    </row>
    <row r="15" spans="1:6" s="47" customFormat="1" ht="27" customHeight="1" x14ac:dyDescent="0.25">
      <c r="A15" s="72">
        <v>919112</v>
      </c>
      <c r="B15" s="59" t="s">
        <v>75</v>
      </c>
      <c r="C15" s="58" t="s">
        <v>67</v>
      </c>
      <c r="D15" s="57">
        <v>106</v>
      </c>
      <c r="E15" s="63">
        <v>0</v>
      </c>
      <c r="F15" s="55">
        <f t="shared" si="0"/>
        <v>0</v>
      </c>
    </row>
    <row r="16" spans="1:6" s="47" customFormat="1" ht="27" customHeight="1" x14ac:dyDescent="0.25">
      <c r="A16" s="72">
        <v>123738</v>
      </c>
      <c r="B16" s="59" t="s">
        <v>98</v>
      </c>
      <c r="C16" s="58" t="s">
        <v>74</v>
      </c>
      <c r="D16" s="57">
        <v>157.5</v>
      </c>
      <c r="E16" s="63">
        <v>0</v>
      </c>
      <c r="F16" s="55">
        <f t="shared" si="0"/>
        <v>0</v>
      </c>
    </row>
    <row r="17" spans="1:10" s="61" customFormat="1" ht="28.5" customHeight="1" x14ac:dyDescent="0.25">
      <c r="A17" s="71">
        <v>56330</v>
      </c>
      <c r="B17" s="70" t="s">
        <v>97</v>
      </c>
      <c r="C17" s="65" t="s">
        <v>74</v>
      </c>
      <c r="D17" s="64">
        <v>90</v>
      </c>
      <c r="E17" s="63">
        <v>0</v>
      </c>
      <c r="F17" s="62">
        <f t="shared" si="0"/>
        <v>0</v>
      </c>
    </row>
    <row r="18" spans="1:10" s="61" customFormat="1" ht="28.5" customHeight="1" x14ac:dyDescent="0.25">
      <c r="A18" s="71">
        <v>56310</v>
      </c>
      <c r="B18" s="70" t="s">
        <v>99</v>
      </c>
      <c r="C18" s="65" t="s">
        <v>74</v>
      </c>
      <c r="D18" s="64">
        <v>67.5</v>
      </c>
      <c r="E18" s="63">
        <v>0</v>
      </c>
      <c r="F18" s="62">
        <f t="shared" si="0"/>
        <v>0</v>
      </c>
    </row>
    <row r="19" spans="1:10" s="61" customFormat="1" ht="23.25" customHeight="1" x14ac:dyDescent="0.25">
      <c r="A19" s="67">
        <v>18110</v>
      </c>
      <c r="B19" s="66" t="s">
        <v>73</v>
      </c>
      <c r="C19" s="65" t="s">
        <v>62</v>
      </c>
      <c r="D19" s="64">
        <v>450</v>
      </c>
      <c r="E19" s="63">
        <v>0</v>
      </c>
      <c r="F19" s="62">
        <f t="shared" si="0"/>
        <v>0</v>
      </c>
    </row>
    <row r="20" spans="1:10" s="61" customFormat="1" ht="22.5" customHeight="1" x14ac:dyDescent="0.25">
      <c r="A20" s="67">
        <v>93818</v>
      </c>
      <c r="B20" s="66" t="s">
        <v>54</v>
      </c>
      <c r="C20" s="65" t="s">
        <v>62</v>
      </c>
      <c r="D20" s="64">
        <v>4098</v>
      </c>
      <c r="E20" s="63">
        <v>0</v>
      </c>
      <c r="F20" s="62">
        <f t="shared" si="0"/>
        <v>0</v>
      </c>
    </row>
    <row r="21" spans="1:10" s="61" customFormat="1" ht="20.25" customHeight="1" x14ac:dyDescent="0.25">
      <c r="A21" s="69" t="s">
        <v>72</v>
      </c>
      <c r="B21" s="66" t="s">
        <v>71</v>
      </c>
      <c r="C21" s="65" t="s">
        <v>62</v>
      </c>
      <c r="D21" s="64">
        <v>450</v>
      </c>
      <c r="E21" s="63">
        <v>0</v>
      </c>
      <c r="F21" s="62">
        <f t="shared" si="0"/>
        <v>0</v>
      </c>
    </row>
    <row r="22" spans="1:10" s="61" customFormat="1" ht="20.25" customHeight="1" x14ac:dyDescent="0.25">
      <c r="A22" s="69" t="s">
        <v>70</v>
      </c>
      <c r="B22" s="66" t="s">
        <v>69</v>
      </c>
      <c r="C22" s="65" t="s">
        <v>62</v>
      </c>
      <c r="D22" s="64">
        <v>4098</v>
      </c>
      <c r="E22" s="63">
        <v>0</v>
      </c>
      <c r="F22" s="62">
        <f t="shared" si="0"/>
        <v>0</v>
      </c>
    </row>
    <row r="23" spans="1:10" s="61" customFormat="1" ht="23.25" customHeight="1" x14ac:dyDescent="0.25">
      <c r="A23" s="67">
        <v>572214</v>
      </c>
      <c r="B23" s="66" t="s">
        <v>68</v>
      </c>
      <c r="C23" s="65" t="s">
        <v>62</v>
      </c>
      <c r="D23" s="64">
        <v>8196</v>
      </c>
      <c r="E23" s="63">
        <v>0</v>
      </c>
      <c r="F23" s="62">
        <f t="shared" si="0"/>
        <v>0</v>
      </c>
    </row>
    <row r="24" spans="1:10" s="61" customFormat="1" ht="24" customHeight="1" x14ac:dyDescent="0.25">
      <c r="A24" s="68" t="s">
        <v>92</v>
      </c>
      <c r="B24" s="66" t="s">
        <v>91</v>
      </c>
      <c r="C24" s="65" t="s">
        <v>62</v>
      </c>
      <c r="D24" s="64">
        <v>4098</v>
      </c>
      <c r="E24" s="63">
        <v>0</v>
      </c>
      <c r="F24" s="62">
        <f t="shared" si="0"/>
        <v>0</v>
      </c>
    </row>
    <row r="25" spans="1:10" s="61" customFormat="1" ht="21.75" customHeight="1" x14ac:dyDescent="0.25">
      <c r="A25" s="67">
        <v>113762</v>
      </c>
      <c r="B25" s="66" t="s">
        <v>55</v>
      </c>
      <c r="C25" s="65" t="s">
        <v>67</v>
      </c>
      <c r="D25" s="64">
        <v>106</v>
      </c>
      <c r="E25" s="63">
        <v>0</v>
      </c>
      <c r="F25" s="62">
        <f t="shared" si="0"/>
        <v>0</v>
      </c>
    </row>
    <row r="26" spans="1:10" s="61" customFormat="1" ht="30.75" customHeight="1" x14ac:dyDescent="0.25">
      <c r="A26" s="67">
        <v>931312</v>
      </c>
      <c r="B26" s="66" t="s">
        <v>56</v>
      </c>
      <c r="C26" s="65" t="s">
        <v>67</v>
      </c>
      <c r="D26" s="64">
        <v>106</v>
      </c>
      <c r="E26" s="63">
        <v>0</v>
      </c>
      <c r="F26" s="62">
        <f t="shared" si="0"/>
        <v>0</v>
      </c>
    </row>
    <row r="27" spans="1:10" s="47" customFormat="1" ht="28.5" customHeight="1" x14ac:dyDescent="0.25">
      <c r="A27" s="60">
        <v>56972</v>
      </c>
      <c r="B27" s="59" t="s">
        <v>102</v>
      </c>
      <c r="C27" s="58" t="s">
        <v>62</v>
      </c>
      <c r="D27" s="57">
        <v>475</v>
      </c>
      <c r="E27" s="56">
        <v>0</v>
      </c>
      <c r="F27" s="55">
        <f t="shared" si="0"/>
        <v>0</v>
      </c>
    </row>
    <row r="28" spans="1:10" s="47" customFormat="1" ht="28.5" customHeight="1" x14ac:dyDescent="0.25">
      <c r="A28" s="53">
        <v>12922</v>
      </c>
      <c r="B28" s="52" t="s">
        <v>103</v>
      </c>
      <c r="C28" s="51" t="s">
        <v>62</v>
      </c>
      <c r="D28" s="50">
        <v>475</v>
      </c>
      <c r="E28" s="49">
        <v>0</v>
      </c>
      <c r="F28" s="48">
        <f t="shared" si="0"/>
        <v>0</v>
      </c>
    </row>
    <row r="29" spans="1:10" s="47" customFormat="1" ht="28.5" x14ac:dyDescent="0.25">
      <c r="A29" s="53" t="s">
        <v>57</v>
      </c>
      <c r="B29" s="52" t="s">
        <v>104</v>
      </c>
      <c r="C29" s="51" t="s">
        <v>66</v>
      </c>
      <c r="D29" s="50">
        <v>376.75</v>
      </c>
      <c r="E29" s="49">
        <v>0</v>
      </c>
      <c r="F29" s="48">
        <f t="shared" si="0"/>
        <v>0</v>
      </c>
    </row>
    <row r="30" spans="1:10" s="47" customFormat="1" ht="25.5" customHeight="1" x14ac:dyDescent="0.25">
      <c r="A30" s="53">
        <v>89923</v>
      </c>
      <c r="B30" s="52" t="s">
        <v>58</v>
      </c>
      <c r="C30" s="51" t="s">
        <v>65</v>
      </c>
      <c r="D30" s="50">
        <v>2</v>
      </c>
      <c r="E30" s="49">
        <v>0</v>
      </c>
      <c r="F30" s="48">
        <f t="shared" si="0"/>
        <v>0</v>
      </c>
    </row>
    <row r="31" spans="1:10" s="47" customFormat="1" ht="25.5" customHeight="1" x14ac:dyDescent="0.25">
      <c r="A31" s="53">
        <v>89921</v>
      </c>
      <c r="B31" s="52" t="s">
        <v>100</v>
      </c>
      <c r="C31" s="51" t="s">
        <v>101</v>
      </c>
      <c r="D31" s="50">
        <v>23</v>
      </c>
      <c r="E31" s="49">
        <v>0</v>
      </c>
      <c r="F31" s="48">
        <f t="shared" si="0"/>
        <v>0</v>
      </c>
      <c r="G31" s="114"/>
      <c r="H31" s="114"/>
      <c r="I31" s="115"/>
      <c r="J31" s="116"/>
    </row>
    <row r="32" spans="1:10" s="47" customFormat="1" ht="23.45" customHeight="1" x14ac:dyDescent="0.25">
      <c r="A32" s="53">
        <v>915111</v>
      </c>
      <c r="B32" s="54" t="s">
        <v>64</v>
      </c>
      <c r="C32" s="51" t="s">
        <v>62</v>
      </c>
      <c r="D32" s="50">
        <v>172.5</v>
      </c>
      <c r="E32" s="49">
        <v>0</v>
      </c>
      <c r="F32" s="48">
        <f t="shared" si="0"/>
        <v>0</v>
      </c>
    </row>
    <row r="33" spans="1:6" s="47" customFormat="1" ht="28.5" customHeight="1" thickBot="1" x14ac:dyDescent="0.3">
      <c r="A33" s="53">
        <v>915221</v>
      </c>
      <c r="B33" s="52" t="s">
        <v>63</v>
      </c>
      <c r="C33" s="51" t="s">
        <v>62</v>
      </c>
      <c r="D33" s="50">
        <v>172.5</v>
      </c>
      <c r="E33" s="49">
        <v>0</v>
      </c>
      <c r="F33" s="48">
        <f t="shared" si="0"/>
        <v>0</v>
      </c>
    </row>
    <row r="34" spans="1:6" s="27" customFormat="1" ht="15" x14ac:dyDescent="0.25">
      <c r="A34" s="46"/>
      <c r="B34" s="45" t="s">
        <v>47</v>
      </c>
      <c r="C34" s="44"/>
      <c r="D34" s="43"/>
      <c r="E34" s="42" t="s">
        <v>7</v>
      </c>
      <c r="F34" s="41">
        <f>SUM(F12:F33)</f>
        <v>0</v>
      </c>
    </row>
    <row r="35" spans="1:6" s="27" customFormat="1" ht="15" x14ac:dyDescent="0.25">
      <c r="A35" s="40"/>
      <c r="B35" s="39" t="s">
        <v>42</v>
      </c>
      <c r="C35" s="38"/>
      <c r="D35" s="37"/>
      <c r="E35" s="36" t="s">
        <v>7</v>
      </c>
      <c r="F35" s="35">
        <f>F34*0.21</f>
        <v>0</v>
      </c>
    </row>
    <row r="36" spans="1:6" s="27" customFormat="1" ht="15.75" thickBot="1" x14ac:dyDescent="0.3">
      <c r="A36" s="34"/>
      <c r="B36" s="33" t="s">
        <v>61</v>
      </c>
      <c r="C36" s="32"/>
      <c r="D36" s="31"/>
      <c r="E36" s="30" t="s">
        <v>7</v>
      </c>
      <c r="F36" s="29">
        <f>F35+F34</f>
        <v>0</v>
      </c>
    </row>
    <row r="37" spans="1:6" ht="24" customHeight="1" x14ac:dyDescent="0.25"/>
    <row r="38" spans="1:6" ht="12" customHeight="1" x14ac:dyDescent="0.25">
      <c r="A38" s="28"/>
      <c r="B38" s="25" t="s">
        <v>60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1163,2011</vt:lpstr>
      <vt:lpstr>2365</vt:lpstr>
      <vt:lpstr>'1163,2011'!Oblast_tisku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2025-02-04T06:16:13Z</dcterms:modified>
</cp:coreProperties>
</file>