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pavel_spacek_ksus_cz/Documents/Dokumenty/ZBR/ŠKODY PO ZIMĚ/2025/III-0064 a 0065 Hostivice, 00514 Chýně, 00521a Ptice, 10124 Nučice, 1154 Ořech/Rozpočet/"/>
    </mc:Choice>
  </mc:AlternateContent>
  <xr:revisionPtr revIDLastSave="18" documentId="8_{D4DF9AAC-F5E0-4AED-BB5B-1ECD05E596E2}" xr6:coauthVersionLast="47" xr6:coauthVersionMax="47" xr10:uidLastSave="{32B5BAFD-A74B-4D6C-9BD9-1F9962A03D32}"/>
  <bookViews>
    <workbookView xWindow="-120" yWindow="-120" windowWidth="29040" windowHeight="15720" xr2:uid="{2BA2BDFD-94B5-4030-95F5-71226DAF44AC}"/>
  </bookViews>
  <sheets>
    <sheet name="Krycí list rozpočtu" sheetId="3" r:id="rId1"/>
    <sheet name="Hostivice 0064" sheetId="1" r:id="rId2"/>
    <sheet name="sanace 0064" sheetId="4" r:id="rId3"/>
    <sheet name="Hostivice 0065" sheetId="5" r:id="rId4"/>
    <sheet name="Chýně 00514" sheetId="7" r:id="rId5"/>
    <sheet name="Ptice 00521a" sheetId="9" r:id="rId6"/>
    <sheet name="Nučice 10124" sheetId="13" r:id="rId7"/>
    <sheet name="sanace hl. 36 cm" sheetId="14" r:id="rId8"/>
    <sheet name="Ořech 1154 a 00516" sheetId="15" r:id="rId9"/>
    <sheet name="sanace 1154 a 00516" sheetId="10" r:id="rId10"/>
  </sheets>
  <definedNames>
    <definedName name="_xlnm.Print_Titles" localSheetId="2">'sanace 0064'!#REF!</definedName>
    <definedName name="_xlnm.Print_Titles" localSheetId="9">'sanace 1154 a 00516'!#REF!</definedName>
    <definedName name="_xlnm.Print_Titles" localSheetId="7">'sanace hl. 36 cm'!#REF!</definedName>
    <definedName name="_xlnm.Print_Area" localSheetId="1">'Hostivice 0064'!$A$4:$F$29</definedName>
    <definedName name="_xlnm.Print_Area" localSheetId="3">'Hostivice 0065'!$A$4:$F$30</definedName>
    <definedName name="_xlnm.Print_Area" localSheetId="4">'Chýně 00514'!$A$4:$F$33</definedName>
    <definedName name="_xlnm.Print_Area" localSheetId="6">'Nučice 10124'!$A$4:$F$33</definedName>
    <definedName name="_xlnm.Print_Area" localSheetId="8">'Ořech 1154 a 00516'!$A$4:$F$29</definedName>
    <definedName name="_xlnm.Print_Area" localSheetId="5">'Ptice 00521a'!$A$4:$F$33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5" l="1"/>
  <c r="F24" i="15"/>
  <c r="F23" i="15"/>
  <c r="F22" i="15"/>
  <c r="F21" i="15"/>
  <c r="F20" i="15"/>
  <c r="F19" i="15"/>
  <c r="F17" i="15"/>
  <c r="F16" i="15"/>
  <c r="F15" i="15"/>
  <c r="F14" i="15"/>
  <c r="F13" i="15"/>
  <c r="F12" i="15"/>
  <c r="F10" i="14"/>
  <c r="F9" i="14"/>
  <c r="F8" i="14"/>
  <c r="F7" i="14"/>
  <c r="F6" i="14"/>
  <c r="F29" i="13"/>
  <c r="F28" i="13"/>
  <c r="F27" i="13"/>
  <c r="H26" i="13"/>
  <c r="F26" i="13"/>
  <c r="F25" i="13"/>
  <c r="H24" i="13"/>
  <c r="F24" i="13"/>
  <c r="F23" i="13"/>
  <c r="F22" i="13"/>
  <c r="F21" i="13"/>
  <c r="F20" i="13"/>
  <c r="F18" i="13"/>
  <c r="F17" i="13"/>
  <c r="F16" i="13"/>
  <c r="F15" i="13"/>
  <c r="F14" i="13"/>
  <c r="F13" i="13"/>
  <c r="F12" i="13"/>
  <c r="F11" i="14" l="1"/>
  <c r="F12" i="10"/>
  <c r="F11" i="10"/>
  <c r="F10" i="10"/>
  <c r="F9" i="10"/>
  <c r="F8" i="10"/>
  <c r="F7" i="10"/>
  <c r="F6" i="10"/>
  <c r="F29" i="9"/>
  <c r="F28" i="9"/>
  <c r="F27" i="9"/>
  <c r="H26" i="9"/>
  <c r="F26" i="9"/>
  <c r="F25" i="9"/>
  <c r="H24" i="9"/>
  <c r="F24" i="9"/>
  <c r="F23" i="9"/>
  <c r="F22" i="9"/>
  <c r="F21" i="9"/>
  <c r="F20" i="9"/>
  <c r="F18" i="9"/>
  <c r="F17" i="9"/>
  <c r="F16" i="9"/>
  <c r="F15" i="9"/>
  <c r="F14" i="9"/>
  <c r="F13" i="9"/>
  <c r="F12" i="9"/>
  <c r="E19" i="13" l="1"/>
  <c r="E19" i="7"/>
  <c r="F13" i="10"/>
  <c r="E19" i="5"/>
  <c r="E19" i="9"/>
  <c r="F19" i="9" s="1"/>
  <c r="F30" i="9" s="1"/>
  <c r="F31" i="9" s="1"/>
  <c r="F32" i="9" s="1"/>
  <c r="F29" i="7"/>
  <c r="F28" i="7"/>
  <c r="F27" i="7"/>
  <c r="H26" i="7"/>
  <c r="F26" i="7"/>
  <c r="F25" i="7"/>
  <c r="H24" i="7"/>
  <c r="F24" i="7"/>
  <c r="F23" i="7"/>
  <c r="F22" i="7"/>
  <c r="F21" i="7"/>
  <c r="F20" i="7"/>
  <c r="F18" i="7"/>
  <c r="F17" i="7"/>
  <c r="F16" i="7"/>
  <c r="F15" i="7"/>
  <c r="F14" i="7"/>
  <c r="F13" i="7"/>
  <c r="F12" i="7"/>
  <c r="F26" i="5"/>
  <c r="F25" i="5"/>
  <c r="F24" i="5"/>
  <c r="F23" i="5"/>
  <c r="F22" i="5"/>
  <c r="F21" i="5"/>
  <c r="F20" i="5"/>
  <c r="F18" i="5"/>
  <c r="F17" i="5"/>
  <c r="F16" i="5"/>
  <c r="F15" i="5"/>
  <c r="F14" i="5"/>
  <c r="F13" i="5"/>
  <c r="F12" i="5"/>
  <c r="F25" i="1"/>
  <c r="F24" i="1"/>
  <c r="F23" i="1"/>
  <c r="F22" i="1"/>
  <c r="F21" i="1"/>
  <c r="F20" i="1"/>
  <c r="F19" i="1"/>
  <c r="F17" i="1"/>
  <c r="F16" i="1"/>
  <c r="F15" i="1"/>
  <c r="F14" i="1"/>
  <c r="F13" i="1"/>
  <c r="F12" i="1"/>
  <c r="F7" i="4"/>
  <c r="F8" i="4"/>
  <c r="F9" i="4"/>
  <c r="F10" i="4"/>
  <c r="F11" i="4"/>
  <c r="F6" i="4"/>
  <c r="I22" i="3"/>
  <c r="F22" i="3"/>
  <c r="F25" i="3"/>
  <c r="E18" i="15" l="1"/>
  <c r="F18" i="15" s="1"/>
  <c r="F26" i="15" s="1"/>
  <c r="F27" i="15" s="1"/>
  <c r="F28" i="15" s="1"/>
  <c r="F12" i="4"/>
  <c r="E18" i="1" s="1"/>
  <c r="F18" i="1" s="1"/>
  <c r="F26" i="1" s="1"/>
  <c r="F27" i="1" s="1"/>
  <c r="F28" i="1" s="1"/>
  <c r="F19" i="7" l="1"/>
  <c r="F30" i="7" s="1"/>
  <c r="F19" i="13"/>
  <c r="F30" i="13" s="1"/>
  <c r="F19" i="5"/>
  <c r="F27" i="5" s="1"/>
  <c r="F28" i="5" s="1"/>
  <c r="F29" i="5" s="1"/>
  <c r="F31" i="7" l="1"/>
  <c r="F32" i="7" s="1"/>
  <c r="C14" i="3"/>
  <c r="C22" i="3" s="1"/>
  <c r="C26" i="3" s="1"/>
  <c r="F26" i="3" s="1"/>
  <c r="F31" i="13"/>
  <c r="F32" i="13" s="1"/>
  <c r="I25" i="3" l="1"/>
  <c r="I26" i="3" s="1"/>
</calcChain>
</file>

<file path=xl/sharedStrings.xml><?xml version="1.0" encoding="utf-8"?>
<sst xmlns="http://schemas.openxmlformats.org/spreadsheetml/2006/main" count="570" uniqueCount="126">
  <si>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</si>
  <si>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</si>
  <si>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</si>
  <si>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</si>
  <si>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</si>
  <si>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</si>
  <si>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</si>
  <si>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</si>
  <si>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</si>
  <si>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</si>
  <si>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</si>
  <si>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</si>
  <si>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</si>
  <si>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</si>
  <si>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</si>
  <si>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</si>
  <si>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</si>
  <si>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</si>
  <si>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</si>
  <si>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</si>
  <si>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KSÚS Stč kraje přísp. organizace</t>
  </si>
  <si>
    <t>IČ/DIČ:</t>
  </si>
  <si>
    <t>Druh stavby:</t>
  </si>
  <si>
    <t>Projektant: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</si>
  <si>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</si>
  <si>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</si>
  <si>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</si>
  <si>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</si>
  <si>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</si>
  <si>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</si>
  <si>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</si>
  <si>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</si>
  <si>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</si>
  <si>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</si>
  <si>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</si>
  <si>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</si>
  <si>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</si>
  <si>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</si>
  <si>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</si>
  <si>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</si>
  <si>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</si>
  <si>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</si>
  <si>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</si>
  <si>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</si>
  <si>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</si>
  <si>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</si>
  <si>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</si>
  <si>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</si>
  <si>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</si>
  <si>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</si>
  <si>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</si>
  <si>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</si>
  <si>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</si>
  <si>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</si>
  <si>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</si>
  <si>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</si>
  <si>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</si>
  <si>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</si>
  <si>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</si>
  <si>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</si>
  <si>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</si>
  <si>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</si>
  <si>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</si>
  <si>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Projektant</t>
  </si>
  <si>
    <t>Objednatel</t>
  </si>
  <si>
    <t>Zhotovitel</t>
  </si>
  <si>
    <t>Datum, razítko a podpis</t>
  </si>
  <si>
    <t>rozpočet</t>
  </si>
  <si>
    <t>ks</t>
  </si>
  <si>
    <t xml:space="preserve">Stavba:    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</si>
  <si>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</si>
  <si>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</si>
  <si>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</si>
  <si>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</si>
  <si>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</si>
  <si>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</si>
  <si>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 xml:space="preserve">zpevnění krajnic z recyklátu do tl. 100mm  </t>
  </si>
  <si>
    <t>poplatky za likvidaci odpadu nekontaminovaných</t>
  </si>
  <si>
    <t xml:space="preserve">výšková úprava šachty, vpusti </t>
  </si>
  <si>
    <t>čištění vozovek samosběrem</t>
  </si>
  <si>
    <t xml:space="preserve">řezání asfaltového krytu vozovek do 50mm </t>
  </si>
  <si>
    <t>výšková úprava  krycích hrnců</t>
  </si>
  <si>
    <t>hmotnost              t</t>
  </si>
  <si>
    <t>hmotnost  celkem</t>
  </si>
  <si>
    <t>čištění krajnic od nánosu  tl do 100 mm s odvozem na skládku</t>
  </si>
  <si>
    <t>574C06</t>
  </si>
  <si>
    <t>čištění příkopu do 0,25m3/m s odvozem na skládku</t>
  </si>
  <si>
    <t>SEPARAČNÍ GEOTEXTILIE</t>
  </si>
  <si>
    <t>POPLATKY ZA LIKVIDACŮ ODPADŮ NEKONTAMINOVANÝCH - 17 03 02 VYBOURANÝ ASFALTOVÝ BETON BEZ DEHTU</t>
  </si>
  <si>
    <t>ODKOPÁVKY A PROKOPÁVKY OBECNÉ TŘ. III, ODVOZ DO 20KM</t>
  </si>
  <si>
    <t>SPOJOVACÍ POSTŘIK Z EMULZE DO 0,5KG/M2</t>
  </si>
  <si>
    <t>015130</t>
  </si>
  <si>
    <t>Číslo položky   OTSKP</t>
  </si>
  <si>
    <t xml:space="preserve">Celkem sanace   </t>
  </si>
  <si>
    <t>frézování drážky průřezu spár š. do 100mm2</t>
  </si>
  <si>
    <t>Ztěsnění dilatačních spar asf. zálivkou  průřezu do 100mm2</t>
  </si>
  <si>
    <t>015111</t>
  </si>
  <si>
    <t>574C46</t>
  </si>
  <si>
    <t xml:space="preserve">asfalt. beton pro obrusné vrstvy ACO 11+   tl. 50 mm,  </t>
  </si>
  <si>
    <t xml:space="preserve">asfalt. beton pro ložní vrstvy ACL 16+ tl. 50 mm,  </t>
  </si>
  <si>
    <t>Kč/MJ (OTSKP 2024)</t>
  </si>
  <si>
    <t>Kč/NJ (OTSKP 2024)</t>
  </si>
  <si>
    <t>frézování  asfalt. Ploch (do 50 mm), odvoz do 20km</t>
  </si>
  <si>
    <t>Sanace konstrukčních vrstev krajnic tl. 350 mm (dle technické specifikace)</t>
  </si>
  <si>
    <t>VDZ - 12,5 cm , barvou,  základní</t>
  </si>
  <si>
    <t xml:space="preserve">VDZ - vodící proužky  V4 -12,5 , přechod pro chodce atd.,  plast, retroreflexní </t>
  </si>
  <si>
    <t>574E06</t>
  </si>
  <si>
    <t>ASFALTOVÝ BETON PRO PODKLADNÍ VRSTVY ACP 16+,16S - TL. 60MM</t>
  </si>
  <si>
    <t xml:space="preserve">Sanace sil. III/0064 hl. 11cm - agregovaná položka                  </t>
  </si>
  <si>
    <t>Sanace konstrukčních vrstev krajnic tl. 110 mm (dle technické specifikace)</t>
  </si>
  <si>
    <t>Objekt:    sil. III/0064 Hostivice v km 0,575 – 0,965</t>
  </si>
  <si>
    <t>VOZOVKOVÉ VRSTVY ZE ŠTĚRKODRTI TL. DO 300MM</t>
  </si>
  <si>
    <t>Objekt:    sil. III/0065 Hostivice v km 0,000 - 0,538</t>
  </si>
  <si>
    <t>frézování  asfalt. Ploch (do 100 mm), odvoz do 20km</t>
  </si>
  <si>
    <t xml:space="preserve">Sanace  hl. 36 cm    - agregovaná položka                  </t>
  </si>
  <si>
    <t>Objekt:    sil. III/00514 Chýně v km 0,000 - 0,819</t>
  </si>
  <si>
    <t>Objekt:    sil. III/00521a Ptice v km 0,000 - 0,852</t>
  </si>
  <si>
    <t>Objekt:    sil. III/10124 Nučice v km 0,000 - 0,835</t>
  </si>
  <si>
    <t xml:space="preserve">Sanace  hl. 41cm    - agregovaná položka                  </t>
  </si>
  <si>
    <t>VOZOVKOVÉ VRSTVY ZE ŠTĚRKODRTI TL.  DO 300MM</t>
  </si>
  <si>
    <t>ASFALTOVÝ BETON PRO LOŽNÍ VRSTVY ACL 16+, 16S - TL. 50MM</t>
  </si>
  <si>
    <t>Objekt:    sil. III/1154 a III/00516 Ořech:  III/1154 v km 0,000 - 0,700 a III/00516 v km 5,400 – 5,730</t>
  </si>
  <si>
    <t>Oprava vozovky škody po zimě 2025</t>
  </si>
  <si>
    <t xml:space="preserve"> Hostivice, Chýně,Ptice, Nučice, Ořech</t>
  </si>
  <si>
    <t>Špaček</t>
  </si>
  <si>
    <t>III/0064 a III/0065 Hostivice, III/00514 Chýně, III/00521a Ptice, III/10124 Nučice, III/1154 a III/00516 Ořech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</si>
</sst>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26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8"/>
      <name val="MS Sans Serif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MS Sans Serif"/>
      <charset val="1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 applyAlignment="0">
      <alignment vertical="top" wrapText="1"/>
      <protection locked="0"/>
    </xf>
    <xf numFmtId="9" fontId="7" fillId="0" borderId="0" applyFont="0" applyFill="0" applyBorder="0" applyAlignment="0" applyProtection="0">
      <alignment vertical="top" wrapText="1"/>
      <protection locked="0"/>
    </xf>
  </cellStyleXfs>
  <cellXfs count="190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164" fontId="6" fillId="0" borderId="0" xfId="0" applyNumberFormat="1" applyFont="1" applyAlignment="1" applyProtection="1">
      <alignment horizontal="right" vertical="top"/>
    </xf>
    <xf numFmtId="0" fontId="4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2" fillId="2" borderId="1" xfId="0" applyFont="1" applyFill="1" applyBorder="1" applyAlignment="1" applyProtection="1">
      <alignment vertical="top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vertical="top"/>
    </xf>
    <xf numFmtId="0" fontId="1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top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vertical="top"/>
    </xf>
    <xf numFmtId="0" fontId="12" fillId="0" borderId="6" xfId="0" applyFont="1" applyBorder="1" applyAlignment="1" applyProtection="1">
      <alignment horizontal="center" vertical="center"/>
    </xf>
    <xf numFmtId="4" fontId="11" fillId="0" borderId="5" xfId="0" applyNumberFormat="1" applyFont="1" applyBorder="1" applyAlignment="1" applyProtection="1">
      <alignment vertical="top"/>
    </xf>
    <xf numFmtId="4" fontId="12" fillId="0" borderId="7" xfId="0" applyNumberFormat="1" applyFont="1" applyBorder="1" applyAlignment="1" applyProtection="1">
      <alignment vertical="top"/>
    </xf>
    <xf numFmtId="4" fontId="11" fillId="0" borderId="8" xfId="0" applyNumberFormat="1" applyFont="1" applyBorder="1" applyAlignment="1" applyProtection="1">
      <alignment vertical="top"/>
    </xf>
    <xf numFmtId="0" fontId="12" fillId="0" borderId="9" xfId="0" applyFont="1" applyBorder="1" applyAlignment="1" applyProtection="1">
      <alignment vertical="top"/>
    </xf>
    <xf numFmtId="4" fontId="12" fillId="0" borderId="10" xfId="0" applyNumberFormat="1" applyFont="1" applyBorder="1" applyAlignment="1" applyProtection="1">
      <alignment vertical="top"/>
    </xf>
    <xf numFmtId="0" fontId="12" fillId="0" borderId="11" xfId="0" applyFont="1" applyBorder="1" applyAlignment="1" applyProtection="1">
      <alignment vertical="top"/>
    </xf>
    <xf numFmtId="0" fontId="12" fillId="0" borderId="11" xfId="0" applyFont="1" applyBorder="1" applyAlignment="1" applyProtection="1">
      <alignment horizontal="center" vertical="center"/>
    </xf>
    <xf numFmtId="2" fontId="11" fillId="0" borderId="11" xfId="0" applyNumberFormat="1" applyFont="1" applyBorder="1" applyAlignment="1" applyProtection="1">
      <alignment vertical="top"/>
    </xf>
    <xf numFmtId="0" fontId="15" fillId="0" borderId="0" xfId="0" applyFont="1" applyAlignment="1" applyProtection="1">
      <alignment vertical="center"/>
    </xf>
    <xf numFmtId="49" fontId="18" fillId="3" borderId="3" xfId="0" applyNumberFormat="1" applyFont="1" applyFill="1" applyBorder="1" applyAlignment="1" applyProtection="1">
      <alignment horizontal="center" vertical="center"/>
    </xf>
    <xf numFmtId="49" fontId="18" fillId="3" borderId="4" xfId="0" applyNumberFormat="1" applyFont="1" applyFill="1" applyBorder="1" applyAlignment="1" applyProtection="1">
      <alignment horizontal="center" vertical="center"/>
    </xf>
    <xf numFmtId="49" fontId="20" fillId="0" borderId="5" xfId="0" applyNumberFormat="1" applyFont="1" applyBorder="1" applyAlignment="1" applyProtection="1">
      <alignment horizontal="left" vertical="center"/>
    </xf>
    <xf numFmtId="49" fontId="11" fillId="0" borderId="6" xfId="0" applyNumberFormat="1" applyFont="1" applyBorder="1" applyAlignment="1" applyProtection="1">
      <alignment horizontal="left" vertical="center"/>
    </xf>
    <xf numFmtId="4" fontId="11" fillId="0" borderId="6" xfId="0" applyNumberFormat="1" applyFont="1" applyBorder="1" applyAlignment="1" applyProtection="1">
      <alignment horizontal="right" vertical="center"/>
    </xf>
    <xf numFmtId="4" fontId="11" fillId="0" borderId="7" xfId="0" applyNumberFormat="1" applyFont="1" applyBorder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49" fontId="11" fillId="0" borderId="6" xfId="0" applyNumberFormat="1" applyFont="1" applyBorder="1" applyAlignment="1" applyProtection="1">
      <alignment horizontal="right" vertical="center"/>
    </xf>
    <xf numFmtId="49" fontId="11" fillId="0" borderId="7" xfId="0" applyNumberFormat="1" applyFont="1" applyBorder="1" applyAlignment="1" applyProtection="1">
      <alignment horizontal="right" vertical="center"/>
    </xf>
    <xf numFmtId="0" fontId="15" fillId="0" borderId="12" xfId="0" applyFont="1" applyBorder="1" applyAlignment="1" applyProtection="1">
      <alignment vertical="center"/>
    </xf>
    <xf numFmtId="0" fontId="15" fillId="0" borderId="13" xfId="0" applyFont="1" applyBorder="1" applyAlignment="1" applyProtection="1">
      <alignment vertical="center"/>
    </xf>
    <xf numFmtId="0" fontId="15" fillId="0" borderId="14" xfId="0" applyFont="1" applyBorder="1" applyAlignment="1" applyProtection="1">
      <alignment vertical="center"/>
    </xf>
    <xf numFmtId="4" fontId="20" fillId="3" borderId="6" xfId="0" applyNumberFormat="1" applyFont="1" applyFill="1" applyBorder="1" applyAlignment="1" applyProtection="1">
      <alignment horizontal="right" vertical="center"/>
    </xf>
    <xf numFmtId="0" fontId="15" fillId="0" borderId="15" xfId="0" applyFont="1" applyBorder="1" applyAlignment="1" applyProtection="1">
      <alignment vertical="center"/>
    </xf>
    <xf numFmtId="4" fontId="20" fillId="3" borderId="7" xfId="0" applyNumberFormat="1" applyFont="1" applyFill="1" applyBorder="1" applyAlignment="1" applyProtection="1">
      <alignment horizontal="right" vertical="center"/>
    </xf>
    <xf numFmtId="0" fontId="15" fillId="0" borderId="16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1" fillId="0" borderId="6" xfId="0" applyFont="1" applyBorder="1" applyAlignment="1" applyProtection="1">
      <alignment vertical="top"/>
    </xf>
    <xf numFmtId="0" fontId="21" fillId="0" borderId="6" xfId="0" applyFont="1" applyBorder="1" applyAlignment="1" applyProtection="1">
      <alignment vertical="center"/>
    </xf>
    <xf numFmtId="0" fontId="21" fillId="0" borderId="0" xfId="0" applyFont="1" applyAlignment="1">
      <alignment vertical="top" wrapText="1"/>
      <protection locked="0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7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7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1" fillId="0" borderId="17" xfId="0" applyFont="1" applyBorder="1" applyAlignment="1" applyProtection="1">
      <alignment horizontal="center" vertical="top"/>
    </xf>
    <xf numFmtId="2" fontId="21" fillId="0" borderId="6" xfId="0" applyNumberFormat="1" applyFont="1" applyBorder="1" applyAlignment="1" applyProtection="1">
      <alignment horizontal="center" vertical="top"/>
    </xf>
    <xf numFmtId="3" fontId="21" fillId="0" borderId="6" xfId="0" applyNumberFormat="1" applyFont="1" applyBorder="1" applyAlignment="1" applyProtection="1">
      <alignment vertical="top"/>
    </xf>
    <xf numFmtId="0" fontId="21" fillId="0" borderId="6" xfId="0" applyFont="1" applyBorder="1" applyAlignment="1" applyProtection="1">
      <alignment horizontal="center" vertical="top"/>
    </xf>
    <xf numFmtId="0" fontId="21" fillId="0" borderId="17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3" fontId="21" fillId="0" borderId="6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0" fontId="0" fillId="0" borderId="18" xfId="0" applyBorder="1" applyAlignment="1" applyProtection="1">
      <alignment horizontal="center" vertical="top"/>
    </xf>
    <xf numFmtId="3" fontId="0" fillId="0" borderId="18" xfId="0" applyNumberFormat="1" applyBorder="1" applyAlignment="1" applyProtection="1">
      <alignment vertical="top"/>
    </xf>
    <xf numFmtId="0" fontId="0" fillId="0" borderId="18" xfId="0" applyBorder="1" applyAlignment="1" applyProtection="1">
      <alignment vertical="top"/>
    </xf>
    <xf numFmtId="2" fontId="11" fillId="0" borderId="4" xfId="0" applyNumberFormat="1" applyFont="1" applyBorder="1" applyAlignment="1" applyProtection="1">
      <alignment vertical="top"/>
    </xf>
    <xf numFmtId="2" fontId="11" fillId="0" borderId="6" xfId="0" applyNumberFormat="1" applyFont="1" applyBorder="1" applyAlignment="1" applyProtection="1">
      <alignment vertical="top"/>
    </xf>
    <xf numFmtId="1" fontId="12" fillId="0" borderId="5" xfId="0" applyNumberFormat="1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vertical="center"/>
    </xf>
    <xf numFmtId="2" fontId="11" fillId="0" borderId="6" xfId="0" applyNumberFormat="1" applyFont="1" applyBorder="1" applyAlignment="1" applyProtection="1">
      <alignment vertical="center"/>
    </xf>
    <xf numFmtId="49" fontId="12" fillId="0" borderId="5" xfId="0" applyNumberFormat="1" applyFont="1" applyBorder="1" applyAlignment="1" applyProtection="1">
      <alignment horizontal="center" vertical="center"/>
    </xf>
    <xf numFmtId="0" fontId="12" fillId="0" borderId="19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2" fontId="11" fillId="0" borderId="9" xfId="0" applyNumberFormat="1" applyFont="1" applyBorder="1" applyAlignment="1" applyProtection="1">
      <alignment vertical="top"/>
    </xf>
    <xf numFmtId="4" fontId="11" fillId="0" borderId="20" xfId="0" applyNumberFormat="1" applyFont="1" applyBorder="1" applyAlignment="1" applyProtection="1">
      <alignment vertical="top"/>
    </xf>
    <xf numFmtId="0" fontId="12" fillId="0" borderId="21" xfId="0" applyFont="1" applyBorder="1" applyAlignment="1" applyProtection="1">
      <alignment vertical="top"/>
    </xf>
    <xf numFmtId="4" fontId="12" fillId="0" borderId="22" xfId="0" applyNumberFormat="1" applyFont="1" applyBorder="1" applyAlignment="1" applyProtection="1">
      <alignment vertical="top"/>
    </xf>
    <xf numFmtId="0" fontId="22" fillId="0" borderId="0" xfId="0" applyFont="1" applyAlignment="1" applyProtection="1">
      <alignment horizontal="left"/>
    </xf>
    <xf numFmtId="2" fontId="11" fillId="0" borderId="4" xfId="0" applyNumberFormat="1" applyFont="1" applyBorder="1" applyAlignment="1" applyProtection="1">
      <alignment horizontal="right" vertical="center"/>
    </xf>
    <xf numFmtId="10" fontId="0" fillId="0" borderId="0" xfId="1" applyNumberFormat="1" applyFont="1" applyAlignment="1" applyProtection="1">
      <alignment vertical="top"/>
    </xf>
    <xf numFmtId="0" fontId="12" fillId="0" borderId="6" xfId="0" applyFont="1" applyBorder="1" applyAlignment="1" applyProtection="1">
      <alignment horizontal="left" vertical="center" wrapText="1"/>
    </xf>
    <xf numFmtId="2" fontId="11" fillId="0" borderId="6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3" fontId="0" fillId="0" borderId="0" xfId="0" applyNumberFormat="1" applyAlignment="1" applyProtection="1">
      <alignment horizontal="center" vertical="center"/>
    </xf>
    <xf numFmtId="10" fontId="0" fillId="0" borderId="0" xfId="1" applyNumberFormat="1" applyFont="1" applyAlignment="1" applyProtection="1">
      <alignment horizontal="center" vertical="center"/>
    </xf>
    <xf numFmtId="2" fontId="11" fillId="0" borderId="11" xfId="0" applyNumberFormat="1" applyFont="1" applyBorder="1" applyAlignment="1" applyProtection="1">
      <alignment horizontal="right" vertical="center"/>
    </xf>
    <xf numFmtId="4" fontId="20" fillId="0" borderId="23" xfId="0" applyNumberFormat="1" applyFont="1" applyBorder="1" applyAlignment="1" applyProtection="1">
      <alignment vertical="top"/>
    </xf>
    <xf numFmtId="0" fontId="23" fillId="0" borderId="24" xfId="0" applyFont="1" applyBorder="1" applyAlignment="1" applyProtection="1">
      <alignment vertical="top"/>
    </xf>
    <xf numFmtId="0" fontId="23" fillId="0" borderId="24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top"/>
    </xf>
    <xf numFmtId="0" fontId="12" fillId="2" borderId="25" xfId="0" applyFont="1" applyFill="1" applyBorder="1" applyAlignment="1" applyProtection="1">
      <alignment vertical="top" wrapText="1"/>
    </xf>
    <xf numFmtId="0" fontId="23" fillId="0" borderId="24" xfId="0" applyFont="1" applyBorder="1" applyAlignment="1" applyProtection="1">
      <alignment horizontal="right" vertical="top"/>
    </xf>
    <xf numFmtId="49" fontId="12" fillId="0" borderId="19" xfId="0" applyNumberFormat="1" applyFont="1" applyBorder="1" applyAlignment="1" applyProtection="1">
      <alignment horizontal="center" vertical="center"/>
    </xf>
    <xf numFmtId="4" fontId="11" fillId="0" borderId="26" xfId="0" applyNumberFormat="1" applyFont="1" applyBorder="1" applyAlignment="1" applyProtection="1">
      <alignment vertical="center"/>
    </xf>
    <xf numFmtId="4" fontId="11" fillId="0" borderId="27" xfId="0" applyNumberFormat="1" applyFont="1" applyBorder="1" applyAlignment="1" applyProtection="1">
      <alignment horizontal="right" vertical="top"/>
    </xf>
    <xf numFmtId="4" fontId="11" fillId="0" borderId="26" xfId="0" applyNumberFormat="1" applyFont="1" applyBorder="1" applyAlignment="1" applyProtection="1">
      <alignment horizontal="right" vertical="top"/>
    </xf>
    <xf numFmtId="4" fontId="11" fillId="0" borderId="28" xfId="0" applyNumberFormat="1" applyFont="1" applyBorder="1" applyAlignment="1" applyProtection="1">
      <alignment horizontal="right" vertical="top"/>
    </xf>
    <xf numFmtId="0" fontId="1" fillId="0" borderId="0" xfId="0" applyFont="1" applyAlignment="1" applyProtection="1">
      <alignment vertical="center"/>
    </xf>
    <xf numFmtId="4" fontId="11" fillId="4" borderId="29" xfId="0" applyNumberFormat="1" applyFont="1" applyFill="1" applyBorder="1" applyAlignment="1" applyProtection="1">
      <alignment horizontal="right" vertical="center"/>
    </xf>
    <xf numFmtId="4" fontId="11" fillId="4" borderId="26" xfId="0" applyNumberFormat="1" applyFont="1" applyFill="1" applyBorder="1" applyAlignment="1" applyProtection="1">
      <alignment horizontal="right" vertical="center"/>
    </xf>
    <xf numFmtId="4" fontId="11" fillId="4" borderId="30" xfId="0" applyNumberFormat="1" applyFont="1" applyFill="1" applyBorder="1" applyAlignment="1" applyProtection="1">
      <alignment horizontal="right" vertical="center"/>
    </xf>
    <xf numFmtId="4" fontId="11" fillId="4" borderId="26" xfId="0" applyNumberFormat="1" applyFont="1" applyFill="1" applyBorder="1" applyAlignment="1" applyProtection="1">
      <alignment vertical="top"/>
    </xf>
    <xf numFmtId="4" fontId="11" fillId="0" borderId="22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horizontal="right" vertical="top"/>
    </xf>
    <xf numFmtId="4" fontId="11" fillId="0" borderId="42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horizontal="right" vertical="top"/>
    </xf>
    <xf numFmtId="0" fontId="12" fillId="2" borderId="1" xfId="0" applyFont="1" applyFill="1" applyBorder="1" applyAlignment="1" applyProtection="1">
      <alignment horizontal="center" vertical="top"/>
    </xf>
    <xf numFmtId="0" fontId="25" fillId="5" borderId="43" xfId="0" applyFont="1" applyFill="1" applyBorder="1" applyAlignment="1" applyProtection="1">
      <alignment horizontal="center" vertical="top" wrapText="1"/>
    </xf>
    <xf numFmtId="0" fontId="12" fillId="5" borderId="2" xfId="0" applyFont="1" applyFill="1" applyBorder="1" applyAlignment="1" applyProtection="1">
      <alignment horizontal="center" vertical="top"/>
    </xf>
    <xf numFmtId="4" fontId="11" fillId="0" borderId="22" xfId="0" applyNumberFormat="1" applyFont="1" applyBorder="1" applyAlignment="1" applyProtection="1">
      <alignment horizontal="right" vertical="center"/>
    </xf>
    <xf numFmtId="4" fontId="23" fillId="0" borderId="44" xfId="0" applyNumberFormat="1" applyFont="1" applyBorder="1" applyAlignment="1" applyProtection="1">
      <alignment vertical="top"/>
    </xf>
    <xf numFmtId="4" fontId="20" fillId="0" borderId="45" xfId="0" applyNumberFormat="1" applyFont="1" applyBorder="1" applyAlignment="1" applyProtection="1">
      <alignment horizontal="right" vertical="top"/>
    </xf>
    <xf numFmtId="4" fontId="11" fillId="0" borderId="46" xfId="0" applyNumberFormat="1" applyFont="1" applyBorder="1" applyAlignment="1" applyProtection="1">
      <alignment horizontal="right" vertical="center"/>
    </xf>
    <xf numFmtId="4" fontId="11" fillId="4" borderId="29" xfId="0" applyNumberFormat="1" applyFont="1" applyFill="1" applyBorder="1" applyAlignment="1" applyProtection="1">
      <alignment vertical="top"/>
    </xf>
    <xf numFmtId="4" fontId="11" fillId="4" borderId="26" xfId="0" applyNumberFormat="1" applyFont="1" applyFill="1" applyBorder="1" applyAlignment="1" applyProtection="1">
      <alignment vertical="center"/>
    </xf>
    <xf numFmtId="39" fontId="11" fillId="4" borderId="26" xfId="0" applyNumberFormat="1" applyFont="1" applyFill="1" applyBorder="1" applyAlignment="1" applyProtection="1">
      <alignment vertical="top"/>
    </xf>
    <xf numFmtId="39" fontId="11" fillId="4" borderId="30" xfId="0" applyNumberFormat="1" applyFont="1" applyFill="1" applyBorder="1" applyAlignment="1" applyProtection="1">
      <alignment vertical="top"/>
    </xf>
    <xf numFmtId="4" fontId="11" fillId="4" borderId="28" xfId="0" applyNumberFormat="1" applyFont="1" applyFill="1" applyBorder="1" applyAlignment="1" applyProtection="1">
      <alignment vertical="top"/>
    </xf>
    <xf numFmtId="49" fontId="14" fillId="0" borderId="0" xfId="0" applyNumberFormat="1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49" fontId="15" fillId="0" borderId="3" xfId="0" applyNumberFormat="1" applyFont="1" applyBorder="1" applyAlignment="1" applyProtection="1">
      <alignment horizontal="left" vertical="center"/>
    </xf>
    <xf numFmtId="0" fontId="15" fillId="0" borderId="4" xfId="0" applyFont="1" applyBorder="1" applyAlignment="1" applyProtection="1">
      <alignment horizontal="left" vertical="center"/>
    </xf>
    <xf numFmtId="0" fontId="15" fillId="0" borderId="5" xfId="0" applyFont="1" applyBorder="1" applyAlignment="1" applyProtection="1">
      <alignment horizontal="left" vertical="center"/>
    </xf>
    <xf numFmtId="0" fontId="15" fillId="0" borderId="6" xfId="0" applyFont="1" applyBorder="1" applyAlignment="1" applyProtection="1">
      <alignment horizontal="left" vertical="center"/>
    </xf>
    <xf numFmtId="49" fontId="16" fillId="0" borderId="4" xfId="0" applyNumberFormat="1" applyFont="1" applyBorder="1" applyAlignment="1" applyProtection="1">
      <alignment horizontal="left" vertical="center" wrapText="1"/>
    </xf>
    <xf numFmtId="49" fontId="16" fillId="0" borderId="6" xfId="0" applyNumberFormat="1" applyFont="1" applyBorder="1" applyAlignment="1" applyProtection="1">
      <alignment horizontal="left" vertical="center" wrapText="1"/>
    </xf>
    <xf numFmtId="49" fontId="15" fillId="0" borderId="4" xfId="0" applyNumberFormat="1" applyFont="1" applyBorder="1" applyAlignment="1" applyProtection="1">
      <alignment horizontal="left" vertical="center"/>
    </xf>
    <xf numFmtId="49" fontId="15" fillId="0" borderId="22" xfId="0" applyNumberFormat="1" applyFont="1" applyBorder="1" applyAlignment="1" applyProtection="1">
      <alignment horizontal="left" vertical="center"/>
    </xf>
    <xf numFmtId="0" fontId="15" fillId="0" borderId="7" xfId="0" applyFont="1" applyBorder="1" applyAlignment="1" applyProtection="1">
      <alignment horizontal="left" vertical="center"/>
    </xf>
    <xf numFmtId="49" fontId="15" fillId="0" borderId="7" xfId="0" applyNumberFormat="1" applyFont="1" applyBorder="1" applyAlignment="1" applyProtection="1">
      <alignment horizontal="left" vertical="center"/>
    </xf>
    <xf numFmtId="49" fontId="15" fillId="0" borderId="5" xfId="0" applyNumberFormat="1" applyFont="1" applyBorder="1" applyAlignment="1" applyProtection="1">
      <alignment horizontal="left" vertical="center"/>
    </xf>
    <xf numFmtId="49" fontId="15" fillId="0" borderId="6" xfId="0" applyNumberFormat="1" applyFont="1" applyBorder="1" applyAlignment="1" applyProtection="1">
      <alignment horizontal="left" vertical="center"/>
    </xf>
    <xf numFmtId="49" fontId="15" fillId="0" borderId="30" xfId="0" applyNumberFormat="1" applyFont="1" applyBorder="1" applyAlignment="1" applyProtection="1">
      <alignment horizontal="left" vertical="center" wrapText="1"/>
    </xf>
    <xf numFmtId="0" fontId="15" fillId="0" borderId="39" xfId="0" applyFont="1" applyBorder="1" applyAlignment="1" applyProtection="1">
      <alignment vertical="center" wrapText="1"/>
    </xf>
    <xf numFmtId="0" fontId="15" fillId="0" borderId="27" xfId="0" applyFont="1" applyBorder="1" applyAlignment="1" applyProtection="1">
      <alignment vertical="center" wrapText="1"/>
    </xf>
    <xf numFmtId="0" fontId="15" fillId="0" borderId="41" xfId="0" applyFont="1" applyBorder="1" applyAlignment="1" applyProtection="1">
      <alignment vertical="center" wrapText="1"/>
    </xf>
    <xf numFmtId="14" fontId="15" fillId="0" borderId="7" xfId="0" applyNumberFormat="1" applyFont="1" applyBorder="1" applyAlignment="1" applyProtection="1">
      <alignment horizontal="left" vertical="center"/>
    </xf>
    <xf numFmtId="14" fontId="15" fillId="0" borderId="6" xfId="0" applyNumberFormat="1" applyFont="1" applyBorder="1" applyAlignment="1" applyProtection="1">
      <alignment horizontal="left" vertical="center"/>
    </xf>
    <xf numFmtId="49" fontId="17" fillId="0" borderId="16" xfId="0" applyNumberFormat="1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7" fillId="0" borderId="15" xfId="0" applyFont="1" applyBorder="1" applyAlignment="1" applyProtection="1">
      <alignment horizontal="center" vertical="center"/>
    </xf>
    <xf numFmtId="49" fontId="19" fillId="0" borderId="4" xfId="0" applyNumberFormat="1" applyFont="1" applyBorder="1" applyAlignment="1" applyProtection="1">
      <alignment horizontal="left" vertical="center"/>
    </xf>
    <xf numFmtId="0" fontId="19" fillId="0" borderId="4" xfId="0" applyFont="1" applyBorder="1" applyAlignment="1" applyProtection="1">
      <alignment horizontal="left" vertical="center"/>
    </xf>
    <xf numFmtId="0" fontId="19" fillId="0" borderId="22" xfId="0" applyFont="1" applyBorder="1" applyAlignment="1" applyProtection="1">
      <alignment horizontal="left" vertical="center"/>
    </xf>
    <xf numFmtId="49" fontId="11" fillId="0" borderId="6" xfId="0" applyNumberFormat="1" applyFont="1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left" vertical="center"/>
    </xf>
    <xf numFmtId="49" fontId="20" fillId="0" borderId="5" xfId="0" applyNumberFormat="1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20" fillId="3" borderId="5" xfId="0" applyNumberFormat="1" applyFont="1" applyFill="1" applyBorder="1" applyAlignment="1" applyProtection="1">
      <alignment horizontal="left" vertical="center"/>
    </xf>
    <xf numFmtId="0" fontId="20" fillId="3" borderId="6" xfId="0" applyFont="1" applyFill="1" applyBorder="1" applyAlignment="1" applyProtection="1">
      <alignment horizontal="left" vertical="center"/>
    </xf>
    <xf numFmtId="49" fontId="20" fillId="3" borderId="6" xfId="0" applyNumberFormat="1" applyFont="1" applyFill="1" applyBorder="1" applyAlignment="1" applyProtection="1">
      <alignment horizontal="left" vertical="center"/>
    </xf>
    <xf numFmtId="49" fontId="11" fillId="0" borderId="38" xfId="0" applyNumberFormat="1" applyFont="1" applyBorder="1" applyAlignment="1" applyProtection="1">
      <alignment horizontal="left" vertical="center"/>
    </xf>
    <xf numFmtId="0" fontId="11" fillId="0" borderId="18" xfId="0" applyFont="1" applyBorder="1" applyAlignment="1" applyProtection="1">
      <alignment horizontal="left" vertical="center"/>
    </xf>
    <xf numFmtId="0" fontId="11" fillId="0" borderId="39" xfId="0" applyFont="1" applyBorder="1" applyAlignment="1" applyProtection="1">
      <alignment horizontal="left" vertical="center"/>
    </xf>
    <xf numFmtId="49" fontId="11" fillId="0" borderId="30" xfId="0" applyNumberFormat="1" applyFont="1" applyBorder="1" applyAlignment="1" applyProtection="1">
      <alignment horizontal="left" vertical="center"/>
    </xf>
    <xf numFmtId="0" fontId="11" fillId="0" borderId="40" xfId="0" applyFont="1" applyBorder="1" applyAlignment="1" applyProtection="1">
      <alignment horizontal="left" vertical="center"/>
    </xf>
    <xf numFmtId="49" fontId="11" fillId="0" borderId="16" xfId="0" applyNumberFormat="1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1" fillId="0" borderId="36" xfId="0" applyFont="1" applyBorder="1" applyAlignment="1" applyProtection="1">
      <alignment horizontal="left" vertical="center"/>
    </xf>
    <xf numFmtId="49" fontId="11" fillId="0" borderId="37" xfId="0" applyNumberFormat="1" applyFont="1" applyBorder="1" applyAlignment="1" applyProtection="1">
      <alignment horizontal="left" vertical="center"/>
    </xf>
    <xf numFmtId="0" fontId="11" fillId="0" borderId="15" xfId="0" applyFont="1" applyBorder="1" applyAlignment="1" applyProtection="1">
      <alignment horizontal="left" vertical="center"/>
    </xf>
    <xf numFmtId="49" fontId="11" fillId="0" borderId="31" xfId="0" applyNumberFormat="1" applyFont="1" applyBorder="1" applyAlignment="1" applyProtection="1">
      <alignment horizontal="left" vertical="center"/>
    </xf>
    <xf numFmtId="0" fontId="11" fillId="0" borderId="32" xfId="0" applyFont="1" applyBorder="1" applyAlignment="1" applyProtection="1">
      <alignment horizontal="left" vertical="center"/>
    </xf>
    <xf numFmtId="0" fontId="11" fillId="0" borderId="33" xfId="0" applyFont="1" applyBorder="1" applyAlignment="1" applyProtection="1">
      <alignment horizontal="left" vertical="center"/>
    </xf>
    <xf numFmtId="49" fontId="11" fillId="0" borderId="34" xfId="0" applyNumberFormat="1" applyFont="1" applyBorder="1" applyAlignment="1" applyProtection="1">
      <alignment horizontal="left" vertical="center"/>
    </xf>
    <xf numFmtId="0" fontId="11" fillId="0" borderId="35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1D77F-C1D1-4803-85E1-D0AA61EBCDCD}">
  <sheetPr>
    <pageSetUpPr fitToPage="1"/>
  </sheetPr>
  <dimension ref="A1:K32"/>
  <sheetViews>
    <sheetView tabSelected="1" workbookViewId="0">
      <selection activeCell="C2" sqref="C2:D3"/>
    </sheetView>
  </sheetViews>
  <sheetFormatPr defaultColWidth="13.33203125" defaultRowHeight="12.75" x14ac:dyDescent="0.15"/>
  <cols>
    <col min="1" max="1" width="13.33203125" style="39" customWidth="1"/>
    <col min="2" max="2" width="11.83203125" style="39" customWidth="1"/>
    <col min="3" max="3" width="25.33203125" style="39" customWidth="1"/>
    <col min="4" max="4" width="19.5" style="39" customWidth="1"/>
    <col min="5" max="5" width="16.33203125" style="39" customWidth="1"/>
    <col min="6" max="6" width="26.33203125" style="39" customWidth="1"/>
    <col min="7" max="7" width="13.33203125" style="39" customWidth="1"/>
    <col min="8" max="8" width="13.83203125" style="39" customWidth="1"/>
    <col min="9" max="9" width="26.1640625" style="39" customWidth="1"/>
    <col min="10" max="10" width="13.33203125" style="39"/>
    <col min="11" max="11" width="13.6640625" style="39" bestFit="1" customWidth="1"/>
    <col min="12" max="16384" width="13.33203125" style="39"/>
  </cols>
  <sheetData>
    <row r="1" spans="1:11" ht="28.7" customHeight="1" thickBot="1" x14ac:dyDescent="0.2">
      <c r="A1" s="140" t="s">
        <v>17</v>
      </c>
      <c r="B1" s="141"/>
      <c r="C1" s="141"/>
      <c r="D1" s="141"/>
      <c r="E1" s="141"/>
      <c r="F1" s="141"/>
      <c r="G1" s="141"/>
      <c r="H1" s="141"/>
      <c r="I1" s="141"/>
    </row>
    <row r="2" spans="1:11" ht="12.75" customHeight="1" x14ac:dyDescent="0.15">
      <c r="A2" s="142" t="s">
        <v>18</v>
      </c>
      <c r="B2" s="143"/>
      <c r="C2" s="146" t="s">
        <v>125</v>
      </c>
      <c r="D2" s="146"/>
      <c r="E2" s="148" t="s">
        <v>19</v>
      </c>
      <c r="F2" s="148" t="s">
        <v>20</v>
      </c>
      <c r="G2" s="143"/>
      <c r="H2" s="148" t="s">
        <v>21</v>
      </c>
      <c r="I2" s="149"/>
    </row>
    <row r="3" spans="1:11" ht="27.75" customHeight="1" x14ac:dyDescent="0.15">
      <c r="A3" s="144"/>
      <c r="B3" s="145"/>
      <c r="C3" s="147"/>
      <c r="D3" s="147"/>
      <c r="E3" s="145"/>
      <c r="F3" s="145"/>
      <c r="G3" s="145"/>
      <c r="H3" s="145"/>
      <c r="I3" s="150"/>
    </row>
    <row r="4" spans="1:11" x14ac:dyDescent="0.15">
      <c r="A4" s="152" t="s">
        <v>22</v>
      </c>
      <c r="B4" s="145"/>
      <c r="C4" s="153" t="s">
        <v>122</v>
      </c>
      <c r="D4" s="145"/>
      <c r="E4" s="153" t="s">
        <v>23</v>
      </c>
      <c r="F4" s="153"/>
      <c r="G4" s="145"/>
      <c r="H4" s="153" t="s">
        <v>21</v>
      </c>
      <c r="I4" s="151"/>
    </row>
    <row r="5" spans="1:11" x14ac:dyDescent="0.15">
      <c r="A5" s="144"/>
      <c r="B5" s="145"/>
      <c r="C5" s="145"/>
      <c r="D5" s="145"/>
      <c r="E5" s="145"/>
      <c r="F5" s="145"/>
      <c r="G5" s="145"/>
      <c r="H5" s="145"/>
      <c r="I5" s="150"/>
    </row>
    <row r="6" spans="1:11" ht="13.15" customHeight="1" x14ac:dyDescent="0.15">
      <c r="A6" s="152" t="s">
        <v>24</v>
      </c>
      <c r="B6" s="145"/>
      <c r="C6" s="154" t="s">
        <v>123</v>
      </c>
      <c r="D6" s="155"/>
      <c r="E6" s="153" t="s">
        <v>25</v>
      </c>
      <c r="F6" s="153"/>
      <c r="G6" s="145"/>
      <c r="H6" s="153" t="s">
        <v>21</v>
      </c>
      <c r="I6" s="151"/>
    </row>
    <row r="7" spans="1:11" x14ac:dyDescent="0.15">
      <c r="A7" s="144"/>
      <c r="B7" s="145"/>
      <c r="C7" s="156"/>
      <c r="D7" s="157"/>
      <c r="E7" s="145"/>
      <c r="F7" s="145"/>
      <c r="G7" s="145"/>
      <c r="H7" s="145"/>
      <c r="I7" s="150"/>
    </row>
    <row r="8" spans="1:11" x14ac:dyDescent="0.15">
      <c r="A8" s="152" t="s">
        <v>26</v>
      </c>
      <c r="B8" s="145"/>
      <c r="C8" s="159"/>
      <c r="D8" s="145"/>
      <c r="E8" s="153" t="s">
        <v>27</v>
      </c>
      <c r="F8" s="145"/>
      <c r="G8" s="145"/>
      <c r="H8" s="153" t="s">
        <v>28</v>
      </c>
      <c r="I8" s="151"/>
    </row>
    <row r="9" spans="1:11" x14ac:dyDescent="0.15">
      <c r="A9" s="144"/>
      <c r="B9" s="145"/>
      <c r="C9" s="145"/>
      <c r="D9" s="145"/>
      <c r="E9" s="145"/>
      <c r="F9" s="145"/>
      <c r="G9" s="145"/>
      <c r="H9" s="145"/>
      <c r="I9" s="150"/>
    </row>
    <row r="10" spans="1:11" x14ac:dyDescent="0.15">
      <c r="A10" s="152" t="s">
        <v>29</v>
      </c>
      <c r="B10" s="145"/>
      <c r="C10" s="153"/>
      <c r="D10" s="145"/>
      <c r="E10" s="153" t="s">
        <v>30</v>
      </c>
      <c r="F10" s="153" t="s">
        <v>124</v>
      </c>
      <c r="G10" s="145"/>
      <c r="H10" s="153" t="s">
        <v>31</v>
      </c>
      <c r="I10" s="158"/>
    </row>
    <row r="11" spans="1:11" x14ac:dyDescent="0.15">
      <c r="A11" s="144"/>
      <c r="B11" s="145"/>
      <c r="C11" s="145"/>
      <c r="D11" s="145"/>
      <c r="E11" s="145"/>
      <c r="F11" s="145"/>
      <c r="G11" s="145"/>
      <c r="H11" s="145"/>
      <c r="I11" s="150"/>
    </row>
    <row r="12" spans="1:11" ht="23.45" customHeight="1" thickBot="1" x14ac:dyDescent="0.2">
      <c r="A12" s="160" t="s">
        <v>32</v>
      </c>
      <c r="B12" s="161"/>
      <c r="C12" s="161"/>
      <c r="D12" s="161"/>
      <c r="E12" s="161"/>
      <c r="F12" s="161"/>
      <c r="G12" s="161"/>
      <c r="H12" s="161"/>
      <c r="I12" s="162"/>
    </row>
    <row r="13" spans="1:11" ht="26.45" customHeight="1" x14ac:dyDescent="0.15">
      <c r="A13" s="40" t="s">
        <v>33</v>
      </c>
      <c r="B13" s="163" t="s">
        <v>34</v>
      </c>
      <c r="C13" s="164"/>
      <c r="D13" s="41" t="s">
        <v>35</v>
      </c>
      <c r="E13" s="163" t="s">
        <v>36</v>
      </c>
      <c r="F13" s="164"/>
      <c r="G13" s="41" t="s">
        <v>37</v>
      </c>
      <c r="H13" s="163" t="s">
        <v>38</v>
      </c>
      <c r="I13" s="165"/>
    </row>
    <row r="14" spans="1:11" ht="15.2" customHeight="1" x14ac:dyDescent="0.15">
      <c r="A14" s="42" t="s">
        <v>39</v>
      </c>
      <c r="B14" s="43" t="s">
        <v>40</v>
      </c>
      <c r="C14" s="44">
        <f>SUM('Hostivice 0064'!F26+'Hostivice 0065'!F27+'Chýně 00514'!F30+'Ptice 00521a'!F30+'Nučice 10124'!F30+'Ořech 1154 a 00516'!F26)</f>
        <v>0</v>
      </c>
      <c r="D14" s="166" t="s">
        <v>41</v>
      </c>
      <c r="E14" s="167"/>
      <c r="F14" s="44">
        <v>0</v>
      </c>
      <c r="G14" s="166" t="s">
        <v>42</v>
      </c>
      <c r="H14" s="167"/>
      <c r="I14" s="45">
        <v>0</v>
      </c>
    </row>
    <row r="15" spans="1:11" ht="15.2" customHeight="1" x14ac:dyDescent="0.15">
      <c r="A15" s="42"/>
      <c r="B15" s="43" t="s">
        <v>43</v>
      </c>
      <c r="C15" s="44">
        <v>0</v>
      </c>
      <c r="D15" s="166" t="s">
        <v>44</v>
      </c>
      <c r="E15" s="167"/>
      <c r="F15" s="44">
        <v>0</v>
      </c>
      <c r="G15" s="166" t="s">
        <v>45</v>
      </c>
      <c r="H15" s="167"/>
      <c r="I15" s="45">
        <v>0</v>
      </c>
      <c r="K15" s="46"/>
    </row>
    <row r="16" spans="1:11" ht="15.2" customHeight="1" x14ac:dyDescent="0.15">
      <c r="A16" s="42" t="s">
        <v>46</v>
      </c>
      <c r="B16" s="43" t="s">
        <v>40</v>
      </c>
      <c r="C16" s="44">
        <v>0</v>
      </c>
      <c r="D16" s="166" t="s">
        <v>47</v>
      </c>
      <c r="E16" s="167"/>
      <c r="F16" s="44">
        <v>0</v>
      </c>
      <c r="G16" s="166" t="s">
        <v>48</v>
      </c>
      <c r="H16" s="167"/>
      <c r="I16" s="45">
        <v>0</v>
      </c>
    </row>
    <row r="17" spans="1:9" ht="15.2" customHeight="1" x14ac:dyDescent="0.15">
      <c r="A17" s="42"/>
      <c r="B17" s="43" t="s">
        <v>43</v>
      </c>
      <c r="C17" s="44">
        <v>0</v>
      </c>
      <c r="D17" s="166"/>
      <c r="E17" s="167"/>
      <c r="F17" s="47"/>
      <c r="G17" s="166" t="s">
        <v>49</v>
      </c>
      <c r="H17" s="167"/>
      <c r="I17" s="45">
        <v>0</v>
      </c>
    </row>
    <row r="18" spans="1:9" ht="15.2" customHeight="1" x14ac:dyDescent="0.15">
      <c r="A18" s="42" t="s">
        <v>50</v>
      </c>
      <c r="B18" s="43" t="s">
        <v>40</v>
      </c>
      <c r="C18" s="44">
        <v>0</v>
      </c>
      <c r="D18" s="166"/>
      <c r="E18" s="167"/>
      <c r="F18" s="47"/>
      <c r="G18" s="166" t="s">
        <v>51</v>
      </c>
      <c r="H18" s="167"/>
      <c r="I18" s="45">
        <v>0</v>
      </c>
    </row>
    <row r="19" spans="1:9" ht="15.2" customHeight="1" x14ac:dyDescent="0.15">
      <c r="A19" s="42"/>
      <c r="B19" s="43" t="s">
        <v>43</v>
      </c>
      <c r="C19" s="44">
        <v>0</v>
      </c>
      <c r="D19" s="166"/>
      <c r="E19" s="167"/>
      <c r="F19" s="47"/>
      <c r="G19" s="166" t="s">
        <v>52</v>
      </c>
      <c r="H19" s="167"/>
      <c r="I19" s="45">
        <v>0</v>
      </c>
    </row>
    <row r="20" spans="1:9" ht="15.2" customHeight="1" x14ac:dyDescent="0.15">
      <c r="A20" s="168" t="s">
        <v>53</v>
      </c>
      <c r="B20" s="169"/>
      <c r="C20" s="44">
        <v>0</v>
      </c>
      <c r="D20" s="166"/>
      <c r="E20" s="167"/>
      <c r="F20" s="47"/>
      <c r="G20" s="166"/>
      <c r="H20" s="167"/>
      <c r="I20" s="48"/>
    </row>
    <row r="21" spans="1:9" ht="15.2" customHeight="1" x14ac:dyDescent="0.15">
      <c r="A21" s="168" t="s">
        <v>54</v>
      </c>
      <c r="B21" s="169"/>
      <c r="C21" s="44">
        <v>0</v>
      </c>
      <c r="D21" s="166"/>
      <c r="E21" s="167"/>
      <c r="F21" s="47"/>
      <c r="G21" s="166"/>
      <c r="H21" s="167"/>
      <c r="I21" s="48"/>
    </row>
    <row r="22" spans="1:9" ht="16.7" customHeight="1" x14ac:dyDescent="0.15">
      <c r="A22" s="168" t="s">
        <v>55</v>
      </c>
      <c r="B22" s="169"/>
      <c r="C22" s="44">
        <f>SUM(C14:C21)</f>
        <v>0</v>
      </c>
      <c r="D22" s="170" t="s">
        <v>56</v>
      </c>
      <c r="E22" s="169"/>
      <c r="F22" s="44">
        <f>SUM(F14:F21)</f>
        <v>0</v>
      </c>
      <c r="G22" s="170" t="s">
        <v>57</v>
      </c>
      <c r="H22" s="169"/>
      <c r="I22" s="45">
        <f>SUM(I14:I21)</f>
        <v>0</v>
      </c>
    </row>
    <row r="23" spans="1:9" x14ac:dyDescent="0.15">
      <c r="A23" s="49"/>
      <c r="B23" s="50"/>
      <c r="C23" s="50"/>
      <c r="D23" s="50"/>
      <c r="E23" s="50"/>
      <c r="F23" s="50"/>
      <c r="G23" s="50"/>
      <c r="H23" s="50"/>
      <c r="I23" s="51"/>
    </row>
    <row r="24" spans="1:9" ht="15.2" customHeight="1" x14ac:dyDescent="0.15">
      <c r="A24" s="171" t="s">
        <v>58</v>
      </c>
      <c r="B24" s="172"/>
      <c r="C24" s="52">
        <v>0</v>
      </c>
      <c r="I24" s="53"/>
    </row>
    <row r="25" spans="1:9" ht="15.2" customHeight="1" x14ac:dyDescent="0.15">
      <c r="A25" s="171" t="s">
        <v>59</v>
      </c>
      <c r="B25" s="172"/>
      <c r="C25" s="52">
        <v>0</v>
      </c>
      <c r="D25" s="173" t="s">
        <v>60</v>
      </c>
      <c r="E25" s="172"/>
      <c r="F25" s="52">
        <f>ROUND(C25*(14/100),2)</f>
        <v>0</v>
      </c>
      <c r="G25" s="173" t="s">
        <v>12</v>
      </c>
      <c r="H25" s="172"/>
      <c r="I25" s="54">
        <f>SUM(C24:C26)</f>
        <v>0</v>
      </c>
    </row>
    <row r="26" spans="1:9" ht="15.2" customHeight="1" x14ac:dyDescent="0.15">
      <c r="A26" s="171" t="s">
        <v>61</v>
      </c>
      <c r="B26" s="172"/>
      <c r="C26" s="52">
        <f>C22+F22*I22</f>
        <v>0</v>
      </c>
      <c r="D26" s="173" t="s">
        <v>6</v>
      </c>
      <c r="E26" s="172"/>
      <c r="F26" s="52">
        <f>ROUND(C26*(21/100),2)</f>
        <v>0</v>
      </c>
      <c r="G26" s="173" t="s">
        <v>62</v>
      </c>
      <c r="H26" s="172"/>
      <c r="I26" s="54">
        <f>SUM(F25:F26)+I25</f>
        <v>0</v>
      </c>
    </row>
    <row r="27" spans="1:9" x14ac:dyDescent="0.15">
      <c r="A27" s="55"/>
      <c r="I27" s="53"/>
    </row>
    <row r="28" spans="1:9" ht="14.45" customHeight="1" x14ac:dyDescent="0.15">
      <c r="A28" s="174" t="s">
        <v>63</v>
      </c>
      <c r="B28" s="175"/>
      <c r="C28" s="176"/>
      <c r="D28" s="177" t="s">
        <v>64</v>
      </c>
      <c r="E28" s="175"/>
      <c r="F28" s="176"/>
      <c r="G28" s="177" t="s">
        <v>65</v>
      </c>
      <c r="H28" s="175"/>
      <c r="I28" s="178"/>
    </row>
    <row r="29" spans="1:9" ht="14.45" customHeight="1" x14ac:dyDescent="0.15">
      <c r="A29" s="179"/>
      <c r="B29" s="180"/>
      <c r="C29" s="181"/>
      <c r="D29" s="182"/>
      <c r="E29" s="180"/>
      <c r="F29" s="181"/>
      <c r="G29" s="182"/>
      <c r="H29" s="180"/>
      <c r="I29" s="183"/>
    </row>
    <row r="30" spans="1:9" ht="14.45" customHeight="1" x14ac:dyDescent="0.15">
      <c r="A30" s="179"/>
      <c r="B30" s="180"/>
      <c r="C30" s="181"/>
      <c r="D30" s="182"/>
      <c r="E30" s="180"/>
      <c r="F30" s="181"/>
      <c r="G30" s="182"/>
      <c r="H30" s="180"/>
      <c r="I30" s="183"/>
    </row>
    <row r="31" spans="1:9" ht="14.45" customHeight="1" x14ac:dyDescent="0.15">
      <c r="A31" s="179"/>
      <c r="B31" s="180"/>
      <c r="C31" s="181"/>
      <c r="D31" s="182"/>
      <c r="E31" s="180"/>
      <c r="F31" s="181"/>
      <c r="G31" s="182"/>
      <c r="H31" s="180"/>
      <c r="I31" s="183"/>
    </row>
    <row r="32" spans="1:9" ht="14.45" customHeight="1" thickBot="1" x14ac:dyDescent="0.2">
      <c r="A32" s="184" t="s">
        <v>66</v>
      </c>
      <c r="B32" s="185"/>
      <c r="C32" s="186"/>
      <c r="D32" s="187" t="s">
        <v>66</v>
      </c>
      <c r="E32" s="185"/>
      <c r="F32" s="186"/>
      <c r="G32" s="187" t="s">
        <v>66</v>
      </c>
      <c r="H32" s="185"/>
      <c r="I32" s="188"/>
    </row>
  </sheetData>
  <mergeCells count="78"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28:C28"/>
    <mergeCell ref="D28:F28"/>
    <mergeCell ref="G28:I28"/>
    <mergeCell ref="A29:C29"/>
    <mergeCell ref="D29:F29"/>
    <mergeCell ref="G29:I29"/>
    <mergeCell ref="A24:B24"/>
    <mergeCell ref="A25:B25"/>
    <mergeCell ref="D25:E25"/>
    <mergeCell ref="G25:H25"/>
    <mergeCell ref="A26:B26"/>
    <mergeCell ref="D26:E26"/>
    <mergeCell ref="G26:H26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A1:I1"/>
    <mergeCell ref="A2:B3"/>
    <mergeCell ref="C2:D3"/>
    <mergeCell ref="E2:E3"/>
    <mergeCell ref="F2:G3"/>
    <mergeCell ref="H2:H3"/>
    <mergeCell ref="I2:I3"/>
  </mergeCells>
  <pageMargins left="0.25" right="0.25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877CE-5E7C-46BF-8323-9065ABE50125}">
  <sheetPr>
    <pageSetUpPr fitToPage="1"/>
  </sheetPr>
  <dimension ref="A1:J34"/>
  <sheetViews>
    <sheetView showGridLines="0" workbookViewId="0">
      <selection activeCell="E19" sqref="E19:E25"/>
    </sheetView>
  </sheetViews>
  <sheetFormatPr defaultColWidth="10.5" defaultRowHeight="12" customHeight="1" x14ac:dyDescent="0.15"/>
  <cols>
    <col min="1" max="1" width="16.33203125" style="2" customWidth="1"/>
    <col min="2" max="2" width="92.33203125" style="3" customWidth="1"/>
    <col min="3" max="3" width="10.1640625" style="3" customWidth="1"/>
    <col min="4" max="4" width="15.33203125" style="3" customWidth="1"/>
    <col min="5" max="5" width="17.1640625" style="4" customWidth="1"/>
    <col min="6" max="6" width="23" style="5" customWidth="1"/>
    <col min="7" max="7" width="14.33203125" style="68" hidden="1" customWidth="1"/>
    <col min="8" max="8" width="10.5" style="63" hidden="1" customWidth="1"/>
    <col min="9" max="9" width="2.33203125" style="1" hidden="1" customWidth="1"/>
    <col min="10" max="10" width="9.1640625" style="1" hidden="1" customWidth="1"/>
    <col min="11" max="16384" width="10.5" style="1"/>
  </cols>
  <sheetData>
    <row r="1" spans="1:10" ht="27.75" customHeight="1" x14ac:dyDescent="0.15">
      <c r="A1" s="189" t="s">
        <v>5</v>
      </c>
      <c r="B1" s="189"/>
      <c r="C1" s="189"/>
      <c r="D1" s="189"/>
      <c r="E1" s="189"/>
      <c r="F1" s="189"/>
      <c r="G1" s="1"/>
    </row>
    <row r="2" spans="1:10" ht="12.75" customHeight="1" x14ac:dyDescent="0.2">
      <c r="A2" s="19" t="s">
        <v>69</v>
      </c>
      <c r="B2" s="6"/>
      <c r="C2" s="20" t="s">
        <v>5</v>
      </c>
      <c r="D2" s="6"/>
      <c r="E2" s="6"/>
      <c r="F2" s="6"/>
      <c r="G2" s="64"/>
    </row>
    <row r="3" spans="1:10" ht="12.75" customHeight="1" x14ac:dyDescent="0.2">
      <c r="A3" s="19" t="s">
        <v>110</v>
      </c>
      <c r="B3" s="6"/>
      <c r="C3" s="6"/>
      <c r="D3" s="6"/>
      <c r="E3" s="13"/>
      <c r="F3" s="6"/>
      <c r="G3" s="64"/>
    </row>
    <row r="4" spans="1:10" ht="13.5" customHeight="1" x14ac:dyDescent="0.2">
      <c r="A4" s="7"/>
      <c r="B4" s="6"/>
      <c r="C4" s="7"/>
      <c r="D4" s="6"/>
      <c r="E4" s="6"/>
      <c r="F4" s="6"/>
      <c r="G4" s="64"/>
    </row>
    <row r="5" spans="1:10" ht="1.5" customHeight="1" x14ac:dyDescent="0.15">
      <c r="A5" s="8"/>
      <c r="B5" s="9"/>
      <c r="C5" s="10"/>
      <c r="D5" s="9"/>
      <c r="E5" s="11"/>
      <c r="F5" s="12"/>
      <c r="G5" s="65"/>
    </row>
    <row r="6" spans="1:10" ht="20.25" customHeight="1" x14ac:dyDescent="0.25">
      <c r="A6" s="13" t="s">
        <v>14</v>
      </c>
      <c r="B6" s="13"/>
      <c r="C6" s="17"/>
      <c r="D6" s="13"/>
      <c r="E6" s="13"/>
      <c r="F6" s="13"/>
      <c r="G6" s="66"/>
    </row>
    <row r="7" spans="1:10" ht="12.75" customHeight="1" x14ac:dyDescent="0.2">
      <c r="A7" s="13" t="s">
        <v>1</v>
      </c>
      <c r="B7" s="13"/>
      <c r="C7" s="17"/>
      <c r="D7" s="13" t="s">
        <v>70</v>
      </c>
      <c r="E7" s="13"/>
      <c r="F7" s="61" t="s">
        <v>5</v>
      </c>
      <c r="G7" s="66" t="s">
        <v>70</v>
      </c>
    </row>
    <row r="8" spans="1:10" ht="12.75" customHeight="1" x14ac:dyDescent="0.2">
      <c r="A8" s="13" t="s">
        <v>67</v>
      </c>
      <c r="B8" s="14"/>
      <c r="C8" s="18"/>
      <c r="D8" s="14" t="s">
        <v>71</v>
      </c>
      <c r="E8" s="15"/>
      <c r="F8" s="62" t="s">
        <v>5</v>
      </c>
      <c r="G8" s="66" t="s">
        <v>71</v>
      </c>
    </row>
    <row r="9" spans="1:10" ht="6.75" customHeight="1" x14ac:dyDescent="0.2">
      <c r="A9" s="16"/>
      <c r="B9" s="16"/>
      <c r="C9" s="16"/>
      <c r="D9" s="16"/>
      <c r="E9" s="16"/>
      <c r="F9" s="16"/>
      <c r="G9" s="67"/>
    </row>
    <row r="10" spans="1:10" ht="24" customHeight="1" thickBot="1" x14ac:dyDescent="0.2">
      <c r="B10" s="3">
        <v>1</v>
      </c>
    </row>
    <row r="11" spans="1:10" s="21" customFormat="1" ht="35.25" customHeight="1" thickBot="1" x14ac:dyDescent="0.2">
      <c r="A11" s="112" t="s">
        <v>92</v>
      </c>
      <c r="B11" s="22" t="s">
        <v>7</v>
      </c>
      <c r="C11" s="23" t="s">
        <v>0</v>
      </c>
      <c r="D11" s="22" t="s">
        <v>8</v>
      </c>
      <c r="E11" s="129" t="s">
        <v>100</v>
      </c>
      <c r="F11" s="24" t="s">
        <v>9</v>
      </c>
      <c r="G11" s="69" t="s">
        <v>82</v>
      </c>
      <c r="H11" s="70" t="s">
        <v>83</v>
      </c>
      <c r="I11" s="57"/>
      <c r="J11" s="57" t="s">
        <v>72</v>
      </c>
    </row>
    <row r="12" spans="1:10" s="21" customFormat="1" ht="15" x14ac:dyDescent="0.15">
      <c r="A12" s="25" t="s">
        <v>10</v>
      </c>
      <c r="B12" s="26" t="s">
        <v>15</v>
      </c>
      <c r="C12" s="27" t="s">
        <v>11</v>
      </c>
      <c r="D12" s="86">
        <v>1</v>
      </c>
      <c r="E12" s="135"/>
      <c r="F12" s="124">
        <f t="shared" ref="F12:F25" si="0">E12*D12</f>
        <v>0</v>
      </c>
      <c r="G12" s="71"/>
      <c r="H12" s="72"/>
      <c r="I12" s="73"/>
      <c r="J12" s="57"/>
    </row>
    <row r="13" spans="1:10" s="21" customFormat="1" ht="15" x14ac:dyDescent="0.15">
      <c r="A13" s="28">
        <v>113728</v>
      </c>
      <c r="B13" s="29" t="s">
        <v>102</v>
      </c>
      <c r="C13" s="30" t="s">
        <v>73</v>
      </c>
      <c r="D13" s="87">
        <v>151</v>
      </c>
      <c r="E13" s="123"/>
      <c r="F13" s="125">
        <f t="shared" si="0"/>
        <v>0</v>
      </c>
      <c r="G13" s="74" t="s">
        <v>5</v>
      </c>
      <c r="H13" s="75" t="s">
        <v>5</v>
      </c>
      <c r="I13" s="76"/>
      <c r="J13" s="58"/>
    </row>
    <row r="14" spans="1:10" s="21" customFormat="1" ht="15" x14ac:dyDescent="0.15">
      <c r="A14" s="28">
        <v>919111</v>
      </c>
      <c r="B14" s="29" t="s">
        <v>80</v>
      </c>
      <c r="C14" s="30" t="s">
        <v>16</v>
      </c>
      <c r="D14" s="87">
        <v>24</v>
      </c>
      <c r="E14" s="123"/>
      <c r="F14" s="125">
        <f t="shared" si="0"/>
        <v>0</v>
      </c>
      <c r="G14" s="74"/>
      <c r="H14" s="77"/>
      <c r="I14" s="76"/>
      <c r="J14" s="58" t="s">
        <v>5</v>
      </c>
    </row>
    <row r="15" spans="1:10" s="21" customFormat="1" ht="15" x14ac:dyDescent="0.15">
      <c r="A15" s="28">
        <v>93818</v>
      </c>
      <c r="B15" s="29" t="s">
        <v>79</v>
      </c>
      <c r="C15" s="30" t="s">
        <v>2</v>
      </c>
      <c r="D15" s="87">
        <v>3018</v>
      </c>
      <c r="E15" s="123"/>
      <c r="F15" s="125">
        <f t="shared" si="0"/>
        <v>0</v>
      </c>
      <c r="G15" s="74"/>
      <c r="H15" s="77"/>
      <c r="I15" s="76"/>
      <c r="J15" s="58" t="s">
        <v>5</v>
      </c>
    </row>
    <row r="16" spans="1:10" s="21" customFormat="1" ht="15" x14ac:dyDescent="0.15">
      <c r="A16" s="28">
        <v>572223</v>
      </c>
      <c r="B16" s="29" t="s">
        <v>75</v>
      </c>
      <c r="C16" s="30" t="s">
        <v>2</v>
      </c>
      <c r="D16" s="87">
        <v>3018</v>
      </c>
      <c r="E16" s="123"/>
      <c r="F16" s="125">
        <f t="shared" si="0"/>
        <v>0</v>
      </c>
      <c r="G16" s="74"/>
      <c r="H16" s="77"/>
      <c r="I16" s="76"/>
      <c r="J16" s="58"/>
    </row>
    <row r="17" spans="1:10" s="21" customFormat="1" ht="15" x14ac:dyDescent="0.15">
      <c r="A17" s="28" t="s">
        <v>74</v>
      </c>
      <c r="B17" s="29" t="s">
        <v>98</v>
      </c>
      <c r="C17" s="30" t="s">
        <v>2</v>
      </c>
      <c r="D17" s="87">
        <v>3018</v>
      </c>
      <c r="E17" s="123"/>
      <c r="F17" s="125">
        <f t="shared" si="0"/>
        <v>0</v>
      </c>
      <c r="G17" s="74"/>
      <c r="H17" s="77"/>
      <c r="I17" s="76"/>
      <c r="J17" s="58"/>
    </row>
    <row r="18" spans="1:10" s="21" customFormat="1" ht="21" customHeight="1" x14ac:dyDescent="0.15">
      <c r="A18" s="28" t="s">
        <v>10</v>
      </c>
      <c r="B18" s="89" t="s">
        <v>109</v>
      </c>
      <c r="C18" s="30" t="s">
        <v>2</v>
      </c>
      <c r="D18" s="90">
        <v>680</v>
      </c>
      <c r="E18" s="115">
        <f>'sanace 0064'!F12</f>
        <v>0</v>
      </c>
      <c r="F18" s="45">
        <f t="shared" si="0"/>
        <v>0</v>
      </c>
      <c r="G18" s="74"/>
      <c r="H18" s="77"/>
      <c r="I18" s="76"/>
      <c r="J18" s="60" t="s">
        <v>5</v>
      </c>
    </row>
    <row r="19" spans="1:10" s="21" customFormat="1" ht="15" x14ac:dyDescent="0.15">
      <c r="A19" s="28">
        <v>89921</v>
      </c>
      <c r="B19" s="29" t="s">
        <v>78</v>
      </c>
      <c r="C19" s="30" t="s">
        <v>68</v>
      </c>
      <c r="D19" s="87">
        <v>25</v>
      </c>
      <c r="E19" s="123"/>
      <c r="F19" s="125">
        <f t="shared" si="0"/>
        <v>0</v>
      </c>
      <c r="G19" s="78"/>
      <c r="H19" s="79"/>
      <c r="I19" s="80"/>
      <c r="J19" s="59"/>
    </row>
    <row r="20" spans="1:10" s="21" customFormat="1" ht="15" x14ac:dyDescent="0.15">
      <c r="A20" s="28">
        <v>89923</v>
      </c>
      <c r="B20" s="29" t="s">
        <v>81</v>
      </c>
      <c r="C20" s="30" t="s">
        <v>68</v>
      </c>
      <c r="D20" s="87">
        <v>5</v>
      </c>
      <c r="E20" s="123"/>
      <c r="F20" s="125">
        <f t="shared" si="0"/>
        <v>0</v>
      </c>
      <c r="G20" s="74"/>
      <c r="H20" s="77"/>
      <c r="I20" s="76"/>
      <c r="J20" s="60" t="s">
        <v>5</v>
      </c>
    </row>
    <row r="21" spans="1:10" s="21" customFormat="1" ht="15" x14ac:dyDescent="0.15">
      <c r="A21" s="28">
        <v>113761</v>
      </c>
      <c r="B21" s="29" t="s">
        <v>94</v>
      </c>
      <c r="C21" s="30" t="s">
        <v>4</v>
      </c>
      <c r="D21" s="87">
        <v>24</v>
      </c>
      <c r="E21" s="123"/>
      <c r="F21" s="125">
        <f t="shared" si="0"/>
        <v>0</v>
      </c>
      <c r="G21" s="74"/>
      <c r="H21" s="77"/>
      <c r="I21" s="76"/>
      <c r="J21" s="58" t="s">
        <v>5</v>
      </c>
    </row>
    <row r="22" spans="1:10" s="21" customFormat="1" ht="15" x14ac:dyDescent="0.15">
      <c r="A22" s="28">
        <v>931311</v>
      </c>
      <c r="B22" s="29" t="s">
        <v>95</v>
      </c>
      <c r="C22" s="30" t="s">
        <v>4</v>
      </c>
      <c r="D22" s="87">
        <v>24</v>
      </c>
      <c r="E22" s="123"/>
      <c r="F22" s="125">
        <f t="shared" si="0"/>
        <v>0</v>
      </c>
      <c r="G22" s="74"/>
      <c r="H22" s="77"/>
      <c r="I22" s="76"/>
      <c r="J22" s="58" t="s">
        <v>5</v>
      </c>
    </row>
    <row r="23" spans="1:10" s="21" customFormat="1" ht="15" x14ac:dyDescent="0.15">
      <c r="A23" s="91" t="s">
        <v>96</v>
      </c>
      <c r="B23" s="29" t="s">
        <v>77</v>
      </c>
      <c r="C23" s="30" t="s">
        <v>3</v>
      </c>
      <c r="D23" s="87">
        <v>0.8</v>
      </c>
      <c r="E23" s="137"/>
      <c r="F23" s="125">
        <f t="shared" si="0"/>
        <v>0</v>
      </c>
      <c r="G23" s="74"/>
      <c r="H23" s="77"/>
      <c r="I23" s="76"/>
      <c r="J23" s="58"/>
    </row>
    <row r="24" spans="1:10" s="21" customFormat="1" ht="15" x14ac:dyDescent="0.15">
      <c r="A24" s="92">
        <v>915111</v>
      </c>
      <c r="B24" s="36" t="s">
        <v>104</v>
      </c>
      <c r="C24" s="37" t="s">
        <v>2</v>
      </c>
      <c r="D24" s="38">
        <v>124</v>
      </c>
      <c r="E24" s="138"/>
      <c r="F24" s="126">
        <f t="shared" si="0"/>
        <v>0</v>
      </c>
      <c r="G24" s="71"/>
      <c r="H24" s="72"/>
      <c r="I24" s="73"/>
      <c r="J24" s="57"/>
    </row>
    <row r="25" spans="1:10" s="21" customFormat="1" ht="15.75" thickBot="1" x14ac:dyDescent="0.2">
      <c r="A25" s="93">
        <v>915211</v>
      </c>
      <c r="B25" s="34" t="s">
        <v>105</v>
      </c>
      <c r="C25" s="94" t="s">
        <v>2</v>
      </c>
      <c r="D25" s="95">
        <v>124</v>
      </c>
      <c r="E25" s="139"/>
      <c r="F25" s="127">
        <f t="shared" si="0"/>
        <v>0</v>
      </c>
      <c r="G25" s="83"/>
      <c r="H25" s="83"/>
      <c r="I25" s="84"/>
      <c r="J25" s="85" t="s">
        <v>5</v>
      </c>
    </row>
    <row r="26" spans="1:10" s="21" customFormat="1" ht="15" x14ac:dyDescent="0.15">
      <c r="A26" s="96"/>
      <c r="B26" s="97" t="s">
        <v>12</v>
      </c>
      <c r="C26" s="97"/>
      <c r="D26" s="97"/>
      <c r="E26" s="116"/>
      <c r="F26" s="98">
        <f>SUM(F12:F25)</f>
        <v>0</v>
      </c>
      <c r="G26" s="81"/>
      <c r="H26" s="81"/>
      <c r="I26" s="82"/>
    </row>
    <row r="27" spans="1:10" s="21" customFormat="1" ht="15" x14ac:dyDescent="0.15">
      <c r="A27" s="31"/>
      <c r="B27" s="29" t="s">
        <v>6</v>
      </c>
      <c r="C27" s="29"/>
      <c r="D27" s="29"/>
      <c r="E27" s="117"/>
      <c r="F27" s="32">
        <f>F26*0.21</f>
        <v>0</v>
      </c>
      <c r="G27" s="81"/>
      <c r="H27" s="81"/>
      <c r="I27" s="82"/>
    </row>
    <row r="28" spans="1:10" s="21" customFormat="1" ht="15.75" thickBot="1" x14ac:dyDescent="0.2">
      <c r="A28" s="33"/>
      <c r="B28" s="34" t="s">
        <v>13</v>
      </c>
      <c r="C28" s="34"/>
      <c r="D28" s="34"/>
      <c r="E28" s="118"/>
      <c r="F28" s="35">
        <f>F27+F26</f>
        <v>0</v>
      </c>
      <c r="G28" s="81"/>
      <c r="H28" s="81"/>
      <c r="I28" s="82"/>
    </row>
    <row r="29" spans="1:10" ht="24" customHeight="1" x14ac:dyDescent="0.15">
      <c r="G29" s="81"/>
      <c r="H29" s="81"/>
      <c r="I29" s="82"/>
      <c r="J29" s="21"/>
    </row>
    <row r="30" spans="1:10" ht="12" customHeight="1" x14ac:dyDescent="0.15">
      <c r="G30" s="81"/>
      <c r="H30" s="81"/>
      <c r="I30" s="82"/>
      <c r="J30" s="21"/>
    </row>
    <row r="31" spans="1:10" ht="12" customHeight="1" x14ac:dyDescent="0.15">
      <c r="G31" s="81"/>
      <c r="H31" s="81"/>
      <c r="I31" s="82"/>
      <c r="J31" s="21"/>
    </row>
    <row r="32" spans="1:10" ht="12" customHeight="1" x14ac:dyDescent="0.15">
      <c r="G32" s="81"/>
      <c r="H32" s="81"/>
      <c r="I32" s="21"/>
      <c r="J32" s="21"/>
    </row>
    <row r="33" spans="7:10" ht="12" customHeight="1" x14ac:dyDescent="0.15">
      <c r="G33" s="81"/>
      <c r="H33" s="81"/>
      <c r="I33" s="21"/>
      <c r="J33" s="21"/>
    </row>
    <row r="34" spans="7:10" ht="12" customHeight="1" x14ac:dyDescent="0.15">
      <c r="G34" s="81"/>
      <c r="H34" s="81"/>
      <c r="I34" s="21"/>
      <c r="J34" s="21"/>
    </row>
  </sheetData>
  <mergeCells count="1">
    <mergeCell ref="A1:F1"/>
  </mergeCells>
  <pageMargins left="0.7" right="0.7" top="0.75" bottom="0.75" header="0.3" footer="0.3"/>
  <pageSetup paperSize="9" scale="94" orientation="landscape" blackAndWhite="1" r:id="rId1"/>
  <headerFooter alignWithMargins="0">
    <oddFooter>&amp;C   Strana &amp;P 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426C4-A8D0-4509-85CD-8514ACC5AE2F}">
  <sheetPr>
    <pageSetUpPr fitToPage="1"/>
  </sheetPr>
  <dimension ref="A1:J14"/>
  <sheetViews>
    <sheetView showGridLines="0" workbookViewId="0">
      <selection activeCell="E6" sqref="E6:E11"/>
    </sheetView>
  </sheetViews>
  <sheetFormatPr defaultColWidth="10.5" defaultRowHeight="12" customHeight="1" x14ac:dyDescent="0.15"/>
  <cols>
    <col min="1" max="1" width="16.33203125" style="2" customWidth="1"/>
    <col min="2" max="2" width="110.1640625" style="3" customWidth="1"/>
    <col min="3" max="3" width="10.1640625" style="3" customWidth="1"/>
    <col min="4" max="4" width="15.33203125" style="3" customWidth="1"/>
    <col min="5" max="5" width="17.1640625" style="4" customWidth="1"/>
    <col min="6" max="6" width="18.6640625" style="5" customWidth="1"/>
    <col min="7" max="8" width="10.5" style="1"/>
    <col min="9" max="9" width="31.33203125" style="1" customWidth="1"/>
    <col min="10" max="16384" width="10.5" style="1"/>
  </cols>
  <sheetData>
    <row r="1" spans="1:10" ht="27.75" customHeight="1" x14ac:dyDescent="0.15">
      <c r="A1" s="119" t="s">
        <v>5</v>
      </c>
      <c r="B1" s="119"/>
      <c r="C1" s="119"/>
      <c r="D1" s="119"/>
      <c r="E1" s="119"/>
      <c r="F1" s="119"/>
    </row>
    <row r="2" spans="1:10" ht="21.75" customHeight="1" x14ac:dyDescent="0.25">
      <c r="A2" s="99" t="s">
        <v>108</v>
      </c>
      <c r="B2" s="6"/>
      <c r="C2" s="20" t="s">
        <v>5</v>
      </c>
      <c r="D2" s="6"/>
      <c r="E2" s="6"/>
      <c r="F2" s="6"/>
    </row>
    <row r="3" spans="1:10" ht="21.75" customHeight="1" x14ac:dyDescent="0.25">
      <c r="A3" s="99"/>
      <c r="B3" s="6"/>
      <c r="C3" s="20"/>
      <c r="D3" s="6"/>
      <c r="E3" s="6"/>
      <c r="F3" s="6"/>
    </row>
    <row r="4" spans="1:10" ht="12.75" customHeight="1" thickBot="1" x14ac:dyDescent="0.25">
      <c r="A4" s="19" t="s">
        <v>5</v>
      </c>
      <c r="B4" s="6"/>
      <c r="C4" s="6"/>
      <c r="D4" s="6"/>
      <c r="E4" s="13"/>
      <c r="F4" s="6"/>
    </row>
    <row r="5" spans="1:10" s="21" customFormat="1" ht="35.25" customHeight="1" thickBot="1" x14ac:dyDescent="0.2">
      <c r="A5" s="112" t="s">
        <v>92</v>
      </c>
      <c r="B5" s="22" t="s">
        <v>7</v>
      </c>
      <c r="C5" s="23" t="s">
        <v>0</v>
      </c>
      <c r="D5" s="128" t="s">
        <v>8</v>
      </c>
      <c r="E5" s="129" t="s">
        <v>101</v>
      </c>
      <c r="F5" s="130" t="s">
        <v>9</v>
      </c>
    </row>
    <row r="6" spans="1:10" s="21" customFormat="1" ht="15" x14ac:dyDescent="0.15">
      <c r="A6" s="25">
        <v>21461</v>
      </c>
      <c r="B6" s="26" t="s">
        <v>87</v>
      </c>
      <c r="C6" s="27" t="s">
        <v>2</v>
      </c>
      <c r="D6" s="100">
        <v>1</v>
      </c>
      <c r="E6" s="120"/>
      <c r="F6" s="131">
        <f t="shared" ref="F6:F11" si="0">D6*E6</f>
        <v>0</v>
      </c>
      <c r="H6" s="82"/>
      <c r="J6" s="101"/>
    </row>
    <row r="7" spans="1:10" s="104" customFormat="1" ht="30" x14ac:dyDescent="0.15">
      <c r="A7" s="91" t="s">
        <v>91</v>
      </c>
      <c r="B7" s="102" t="s">
        <v>88</v>
      </c>
      <c r="C7" s="30" t="s">
        <v>3</v>
      </c>
      <c r="D7" s="103">
        <v>0.6</v>
      </c>
      <c r="E7" s="121"/>
      <c r="F7" s="45">
        <f t="shared" si="0"/>
        <v>0</v>
      </c>
      <c r="H7" s="105"/>
      <c r="J7" s="106"/>
    </row>
    <row r="8" spans="1:10" s="21" customFormat="1" ht="15" x14ac:dyDescent="0.15">
      <c r="A8" s="28">
        <v>122938</v>
      </c>
      <c r="B8" s="29" t="s">
        <v>89</v>
      </c>
      <c r="C8" s="30" t="s">
        <v>73</v>
      </c>
      <c r="D8" s="103">
        <v>0.11</v>
      </c>
      <c r="E8" s="121"/>
      <c r="F8" s="45">
        <f t="shared" si="0"/>
        <v>0</v>
      </c>
      <c r="H8" s="82"/>
      <c r="J8" s="101"/>
    </row>
    <row r="9" spans="1:10" s="21" customFormat="1" ht="15" x14ac:dyDescent="0.15">
      <c r="A9" s="91" t="s">
        <v>106</v>
      </c>
      <c r="B9" s="29" t="s">
        <v>107</v>
      </c>
      <c r="C9" s="30" t="s">
        <v>73</v>
      </c>
      <c r="D9" s="103">
        <v>0.06</v>
      </c>
      <c r="E9" s="121"/>
      <c r="F9" s="45">
        <f t="shared" si="0"/>
        <v>0</v>
      </c>
      <c r="H9" s="82"/>
      <c r="J9" s="101"/>
    </row>
    <row r="10" spans="1:10" s="21" customFormat="1" ht="15" x14ac:dyDescent="0.15">
      <c r="A10" s="28">
        <v>572213</v>
      </c>
      <c r="B10" s="29" t="s">
        <v>90</v>
      </c>
      <c r="C10" s="30" t="s">
        <v>2</v>
      </c>
      <c r="D10" s="103">
        <v>1</v>
      </c>
      <c r="E10" s="121"/>
      <c r="F10" s="45">
        <f t="shared" si="0"/>
        <v>0</v>
      </c>
      <c r="H10" s="82"/>
      <c r="J10" s="101"/>
    </row>
    <row r="11" spans="1:10" s="21" customFormat="1" ht="15.75" thickBot="1" x14ac:dyDescent="0.2">
      <c r="A11" s="114" t="s">
        <v>85</v>
      </c>
      <c r="B11" s="36" t="s">
        <v>120</v>
      </c>
      <c r="C11" s="37" t="s">
        <v>73</v>
      </c>
      <c r="D11" s="107">
        <v>0.05</v>
      </c>
      <c r="E11" s="122"/>
      <c r="F11" s="134">
        <f t="shared" si="0"/>
        <v>0</v>
      </c>
      <c r="H11" s="82"/>
      <c r="J11" s="101"/>
    </row>
    <row r="12" spans="1:10" s="111" customFormat="1" ht="16.5" thickBot="1" x14ac:dyDescent="0.2">
      <c r="A12" s="108"/>
      <c r="B12" s="109" t="s">
        <v>93</v>
      </c>
      <c r="C12" s="110" t="s">
        <v>2</v>
      </c>
      <c r="D12" s="113">
        <v>1</v>
      </c>
      <c r="E12" s="133"/>
      <c r="F12" s="132">
        <f>SUM(F6:F11)</f>
        <v>0</v>
      </c>
    </row>
    <row r="13" spans="1:10" ht="24" customHeight="1" x14ac:dyDescent="0.15"/>
    <row r="14" spans="1:10" ht="30" customHeight="1" x14ac:dyDescent="0.15"/>
  </sheetData>
  <pageMargins left="0.39370079040527345" right="0.39370079040527345" top="0.7874015808105469" bottom="0.7874015808105469" header="0" footer="0"/>
  <pageSetup paperSize="9" scale="61" fitToHeight="100" orientation="portrait" blackAndWhite="1" r:id="rId1"/>
  <headerFooter alignWithMargins="0">
    <oddFooter>&amp;C   Strana &amp;P 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3BF3C-7A2F-4E07-BB02-A483624E2F42}">
  <sheetPr>
    <pageSetUpPr fitToPage="1"/>
  </sheetPr>
  <dimension ref="A1:J35"/>
  <sheetViews>
    <sheetView showGridLines="0" topLeftCell="A5" zoomScaleNormal="100" workbookViewId="0">
      <selection activeCell="E20" sqref="E20:E26"/>
    </sheetView>
  </sheetViews>
  <sheetFormatPr defaultColWidth="10.5" defaultRowHeight="12" customHeight="1" x14ac:dyDescent="0.15"/>
  <cols>
    <col min="1" max="1" width="16.33203125" style="2" customWidth="1"/>
    <col min="2" max="2" width="92.33203125" style="3" customWidth="1"/>
    <col min="3" max="3" width="10.1640625" style="3" customWidth="1"/>
    <col min="4" max="4" width="15.33203125" style="3" customWidth="1"/>
    <col min="5" max="5" width="17.1640625" style="4" customWidth="1"/>
    <col min="6" max="6" width="23" style="5" customWidth="1"/>
    <col min="7" max="7" width="14.33203125" style="68" hidden="1" customWidth="1"/>
    <col min="8" max="8" width="10.5" style="63" hidden="1" customWidth="1"/>
    <col min="9" max="9" width="2.33203125" style="1" hidden="1" customWidth="1"/>
    <col min="10" max="10" width="9.1640625" style="1" hidden="1" customWidth="1"/>
    <col min="11" max="16384" width="10.5" style="1"/>
  </cols>
  <sheetData>
    <row r="1" spans="1:10" ht="27.75" customHeight="1" x14ac:dyDescent="0.15">
      <c r="A1" s="189" t="s">
        <v>5</v>
      </c>
      <c r="B1" s="189"/>
      <c r="C1" s="189"/>
      <c r="D1" s="189"/>
      <c r="E1" s="189"/>
      <c r="F1" s="189"/>
      <c r="G1" s="1"/>
    </row>
    <row r="2" spans="1:10" ht="12.75" customHeight="1" x14ac:dyDescent="0.2">
      <c r="A2" s="19" t="s">
        <v>69</v>
      </c>
      <c r="B2" s="6"/>
      <c r="C2" s="20" t="s">
        <v>5</v>
      </c>
      <c r="D2" s="6"/>
      <c r="E2" s="6"/>
      <c r="F2" s="6"/>
      <c r="G2" s="64"/>
    </row>
    <row r="3" spans="1:10" ht="12.75" customHeight="1" x14ac:dyDescent="0.2">
      <c r="A3" s="19" t="s">
        <v>112</v>
      </c>
      <c r="B3" s="6"/>
      <c r="C3" s="6"/>
      <c r="D3" s="6"/>
      <c r="E3" s="13"/>
      <c r="F3" s="6"/>
      <c r="G3" s="64"/>
    </row>
    <row r="4" spans="1:10" ht="13.5" customHeight="1" x14ac:dyDescent="0.2">
      <c r="A4" s="7"/>
      <c r="B4" s="6"/>
      <c r="C4" s="7"/>
      <c r="D4" s="6"/>
      <c r="E4" s="6"/>
      <c r="F4" s="6"/>
      <c r="G4" s="64"/>
    </row>
    <row r="5" spans="1:10" ht="1.5" customHeight="1" x14ac:dyDescent="0.15">
      <c r="A5" s="8"/>
      <c r="B5" s="9"/>
      <c r="C5" s="10"/>
      <c r="D5" s="9"/>
      <c r="E5" s="11"/>
      <c r="F5" s="12"/>
      <c r="G5" s="65"/>
    </row>
    <row r="6" spans="1:10" ht="20.25" customHeight="1" x14ac:dyDescent="0.25">
      <c r="A6" s="13" t="s">
        <v>14</v>
      </c>
      <c r="B6" s="13"/>
      <c r="C6" s="17"/>
      <c r="D6" s="13"/>
      <c r="E6" s="13"/>
      <c r="F6" s="13"/>
      <c r="G6" s="66"/>
    </row>
    <row r="7" spans="1:10" ht="12.75" customHeight="1" x14ac:dyDescent="0.2">
      <c r="A7" s="13" t="s">
        <v>1</v>
      </c>
      <c r="B7" s="13"/>
      <c r="C7" s="17"/>
      <c r="D7" s="13" t="s">
        <v>70</v>
      </c>
      <c r="E7" s="13"/>
      <c r="F7" s="61" t="s">
        <v>5</v>
      </c>
      <c r="G7" s="66" t="s">
        <v>70</v>
      </c>
    </row>
    <row r="8" spans="1:10" ht="12.75" customHeight="1" x14ac:dyDescent="0.2">
      <c r="A8" s="13" t="s">
        <v>67</v>
      </c>
      <c r="B8" s="14"/>
      <c r="C8" s="18"/>
      <c r="D8" s="14" t="s">
        <v>71</v>
      </c>
      <c r="E8" s="15"/>
      <c r="F8" s="62" t="s">
        <v>5</v>
      </c>
      <c r="G8" s="66" t="s">
        <v>71</v>
      </c>
    </row>
    <row r="9" spans="1:10" ht="6.75" customHeight="1" x14ac:dyDescent="0.2">
      <c r="A9" s="16"/>
      <c r="B9" s="16"/>
      <c r="C9" s="16"/>
      <c r="D9" s="16"/>
      <c r="E9" s="16"/>
      <c r="F9" s="16"/>
      <c r="G9" s="67"/>
    </row>
    <row r="10" spans="1:10" ht="24" customHeight="1" thickBot="1" x14ac:dyDescent="0.2">
      <c r="B10" s="3">
        <v>1</v>
      </c>
    </row>
    <row r="11" spans="1:10" s="21" customFormat="1" ht="35.25" customHeight="1" thickBot="1" x14ac:dyDescent="0.2">
      <c r="A11" s="112" t="s">
        <v>92</v>
      </c>
      <c r="B11" s="22" t="s">
        <v>7</v>
      </c>
      <c r="C11" s="23" t="s">
        <v>0</v>
      </c>
      <c r="D11" s="22" t="s">
        <v>8</v>
      </c>
      <c r="E11" s="129" t="s">
        <v>100</v>
      </c>
      <c r="F11" s="24" t="s">
        <v>9</v>
      </c>
      <c r="G11" s="69" t="s">
        <v>82</v>
      </c>
      <c r="H11" s="70" t="s">
        <v>83</v>
      </c>
      <c r="I11" s="57"/>
      <c r="J11" s="57" t="s">
        <v>72</v>
      </c>
    </row>
    <row r="12" spans="1:10" s="21" customFormat="1" ht="15" x14ac:dyDescent="0.15">
      <c r="A12" s="25" t="s">
        <v>10</v>
      </c>
      <c r="B12" s="26" t="s">
        <v>15</v>
      </c>
      <c r="C12" s="27" t="s">
        <v>11</v>
      </c>
      <c r="D12" s="86">
        <v>1</v>
      </c>
      <c r="E12" s="135"/>
      <c r="F12" s="124">
        <f t="shared" ref="F12:F26" si="0">E12*D12</f>
        <v>0</v>
      </c>
      <c r="G12" s="71"/>
      <c r="H12" s="72"/>
      <c r="I12" s="73"/>
      <c r="J12" s="57"/>
    </row>
    <row r="13" spans="1:10" s="21" customFormat="1" ht="15" x14ac:dyDescent="0.15">
      <c r="A13" s="28">
        <v>113728</v>
      </c>
      <c r="B13" s="29" t="s">
        <v>113</v>
      </c>
      <c r="C13" s="30" t="s">
        <v>73</v>
      </c>
      <c r="D13" s="87">
        <v>375</v>
      </c>
      <c r="E13" s="123"/>
      <c r="F13" s="125">
        <f t="shared" si="0"/>
        <v>0</v>
      </c>
      <c r="G13" s="74" t="s">
        <v>5</v>
      </c>
      <c r="H13" s="75" t="s">
        <v>5</v>
      </c>
      <c r="I13" s="76"/>
      <c r="J13" s="58"/>
    </row>
    <row r="14" spans="1:10" s="21" customFormat="1" ht="15" x14ac:dyDescent="0.15">
      <c r="A14" s="28">
        <v>919111</v>
      </c>
      <c r="B14" s="29" t="s">
        <v>80</v>
      </c>
      <c r="C14" s="30" t="s">
        <v>16</v>
      </c>
      <c r="D14" s="87">
        <v>24</v>
      </c>
      <c r="E14" s="123"/>
      <c r="F14" s="125">
        <f t="shared" si="0"/>
        <v>0</v>
      </c>
      <c r="G14" s="74"/>
      <c r="H14" s="77"/>
      <c r="I14" s="76"/>
      <c r="J14" s="58" t="s">
        <v>5</v>
      </c>
    </row>
    <row r="15" spans="1:10" s="21" customFormat="1" ht="15" x14ac:dyDescent="0.15">
      <c r="A15" s="28">
        <v>93818</v>
      </c>
      <c r="B15" s="29" t="s">
        <v>79</v>
      </c>
      <c r="C15" s="30" t="s">
        <v>2</v>
      </c>
      <c r="D15" s="87">
        <v>3745</v>
      </c>
      <c r="E15" s="123"/>
      <c r="F15" s="125">
        <f t="shared" si="0"/>
        <v>0</v>
      </c>
      <c r="G15" s="74"/>
      <c r="H15" s="77"/>
      <c r="I15" s="76"/>
      <c r="J15" s="58" t="s">
        <v>5</v>
      </c>
    </row>
    <row r="16" spans="1:10" s="21" customFormat="1" ht="15" x14ac:dyDescent="0.15">
      <c r="A16" s="28">
        <v>572223</v>
      </c>
      <c r="B16" s="29" t="s">
        <v>75</v>
      </c>
      <c r="C16" s="30" t="s">
        <v>2</v>
      </c>
      <c r="D16" s="87">
        <v>7490</v>
      </c>
      <c r="E16" s="123"/>
      <c r="F16" s="125">
        <f t="shared" si="0"/>
        <v>0</v>
      </c>
      <c r="G16" s="74"/>
      <c r="H16" s="77"/>
      <c r="I16" s="76"/>
      <c r="J16" s="58"/>
    </row>
    <row r="17" spans="1:10" s="21" customFormat="1" ht="15" x14ac:dyDescent="0.15">
      <c r="A17" s="28" t="s">
        <v>74</v>
      </c>
      <c r="B17" s="29" t="s">
        <v>98</v>
      </c>
      <c r="C17" s="30" t="s">
        <v>2</v>
      </c>
      <c r="D17" s="87">
        <v>3745</v>
      </c>
      <c r="E17" s="123"/>
      <c r="F17" s="125">
        <f t="shared" si="0"/>
        <v>0</v>
      </c>
      <c r="G17" s="74"/>
      <c r="H17" s="77"/>
      <c r="I17" s="76"/>
      <c r="J17" s="58"/>
    </row>
    <row r="18" spans="1:10" s="56" customFormat="1" ht="15" x14ac:dyDescent="0.15">
      <c r="A18" s="88" t="s">
        <v>97</v>
      </c>
      <c r="B18" s="89" t="s">
        <v>99</v>
      </c>
      <c r="C18" s="30" t="s">
        <v>2</v>
      </c>
      <c r="D18" s="90">
        <v>3745</v>
      </c>
      <c r="E18" s="136"/>
      <c r="F18" s="45">
        <f t="shared" si="0"/>
        <v>0</v>
      </c>
      <c r="G18" s="74"/>
      <c r="H18" s="77"/>
      <c r="I18" s="76"/>
      <c r="J18" s="58"/>
    </row>
    <row r="19" spans="1:10" s="21" customFormat="1" ht="21" customHeight="1" x14ac:dyDescent="0.15">
      <c r="A19" s="28" t="s">
        <v>10</v>
      </c>
      <c r="B19" s="89" t="s">
        <v>103</v>
      </c>
      <c r="C19" s="30" t="s">
        <v>2</v>
      </c>
      <c r="D19" s="90">
        <v>1550</v>
      </c>
      <c r="E19" s="115">
        <f>'sanace hl. 36 cm'!F11</f>
        <v>0</v>
      </c>
      <c r="F19" s="45">
        <f t="shared" si="0"/>
        <v>0</v>
      </c>
      <c r="G19" s="74"/>
      <c r="H19" s="77"/>
      <c r="I19" s="76"/>
      <c r="J19" s="60" t="s">
        <v>5</v>
      </c>
    </row>
    <row r="20" spans="1:10" s="21" customFormat="1" ht="15" x14ac:dyDescent="0.15">
      <c r="A20" s="28">
        <v>89921</v>
      </c>
      <c r="B20" s="29" t="s">
        <v>78</v>
      </c>
      <c r="C20" s="30" t="s">
        <v>68</v>
      </c>
      <c r="D20" s="87">
        <v>29</v>
      </c>
      <c r="E20" s="123"/>
      <c r="F20" s="125">
        <f t="shared" si="0"/>
        <v>0</v>
      </c>
      <c r="G20" s="78"/>
      <c r="H20" s="79"/>
      <c r="I20" s="80"/>
      <c r="J20" s="59"/>
    </row>
    <row r="21" spans="1:10" s="21" customFormat="1" ht="15" x14ac:dyDescent="0.15">
      <c r="A21" s="28">
        <v>89923</v>
      </c>
      <c r="B21" s="29" t="s">
        <v>81</v>
      </c>
      <c r="C21" s="30" t="s">
        <v>68</v>
      </c>
      <c r="D21" s="87">
        <v>5</v>
      </c>
      <c r="E21" s="123"/>
      <c r="F21" s="125">
        <f t="shared" si="0"/>
        <v>0</v>
      </c>
      <c r="G21" s="74"/>
      <c r="H21" s="77"/>
      <c r="I21" s="76"/>
      <c r="J21" s="60" t="s">
        <v>5</v>
      </c>
    </row>
    <row r="22" spans="1:10" s="21" customFormat="1" ht="15" x14ac:dyDescent="0.15">
      <c r="A22" s="28">
        <v>113761</v>
      </c>
      <c r="B22" s="29" t="s">
        <v>94</v>
      </c>
      <c r="C22" s="30" t="s">
        <v>4</v>
      </c>
      <c r="D22" s="87">
        <v>24</v>
      </c>
      <c r="E22" s="123"/>
      <c r="F22" s="125">
        <f t="shared" si="0"/>
        <v>0</v>
      </c>
      <c r="G22" s="74"/>
      <c r="H22" s="77"/>
      <c r="I22" s="76"/>
      <c r="J22" s="58" t="s">
        <v>5</v>
      </c>
    </row>
    <row r="23" spans="1:10" s="21" customFormat="1" ht="15" x14ac:dyDescent="0.15">
      <c r="A23" s="28">
        <v>931311</v>
      </c>
      <c r="B23" s="29" t="s">
        <v>95</v>
      </c>
      <c r="C23" s="30" t="s">
        <v>4</v>
      </c>
      <c r="D23" s="87">
        <v>24</v>
      </c>
      <c r="E23" s="123"/>
      <c r="F23" s="125">
        <f t="shared" si="0"/>
        <v>0</v>
      </c>
      <c r="G23" s="74"/>
      <c r="H23" s="77"/>
      <c r="I23" s="76"/>
      <c r="J23" s="58" t="s">
        <v>5</v>
      </c>
    </row>
    <row r="24" spans="1:10" s="21" customFormat="1" ht="15" x14ac:dyDescent="0.15">
      <c r="A24" s="91" t="s">
        <v>96</v>
      </c>
      <c r="B24" s="29" t="s">
        <v>77</v>
      </c>
      <c r="C24" s="30" t="s">
        <v>3</v>
      </c>
      <c r="D24" s="87">
        <v>0.8</v>
      </c>
      <c r="E24" s="137"/>
      <c r="F24" s="125">
        <f t="shared" si="0"/>
        <v>0</v>
      </c>
      <c r="G24" s="74"/>
      <c r="H24" s="77"/>
      <c r="I24" s="76"/>
      <c r="J24" s="58"/>
    </row>
    <row r="25" spans="1:10" s="21" customFormat="1" ht="15" x14ac:dyDescent="0.15">
      <c r="A25" s="92">
        <v>915111</v>
      </c>
      <c r="B25" s="36" t="s">
        <v>104</v>
      </c>
      <c r="C25" s="37" t="s">
        <v>2</v>
      </c>
      <c r="D25" s="38">
        <v>61</v>
      </c>
      <c r="E25" s="138"/>
      <c r="F25" s="126">
        <f t="shared" si="0"/>
        <v>0</v>
      </c>
      <c r="G25" s="71"/>
      <c r="H25" s="72"/>
      <c r="I25" s="73"/>
      <c r="J25" s="57"/>
    </row>
    <row r="26" spans="1:10" s="21" customFormat="1" ht="15.75" thickBot="1" x14ac:dyDescent="0.2">
      <c r="A26" s="93">
        <v>915211</v>
      </c>
      <c r="B26" s="34" t="s">
        <v>105</v>
      </c>
      <c r="C26" s="94" t="s">
        <v>2</v>
      </c>
      <c r="D26" s="95">
        <v>61</v>
      </c>
      <c r="E26" s="139"/>
      <c r="F26" s="127">
        <f t="shared" si="0"/>
        <v>0</v>
      </c>
      <c r="G26" s="83"/>
      <c r="H26" s="83"/>
      <c r="I26" s="84"/>
      <c r="J26" s="85" t="s">
        <v>5</v>
      </c>
    </row>
    <row r="27" spans="1:10" s="21" customFormat="1" ht="15" x14ac:dyDescent="0.15">
      <c r="A27" s="96"/>
      <c r="B27" s="97" t="s">
        <v>12</v>
      </c>
      <c r="C27" s="97"/>
      <c r="D27" s="97"/>
      <c r="E27" s="116"/>
      <c r="F27" s="98">
        <f>SUM(F12:F26)</f>
        <v>0</v>
      </c>
      <c r="G27" s="81"/>
      <c r="H27" s="81"/>
      <c r="I27" s="82"/>
    </row>
    <row r="28" spans="1:10" s="21" customFormat="1" ht="15" x14ac:dyDescent="0.15">
      <c r="A28" s="31"/>
      <c r="B28" s="29" t="s">
        <v>6</v>
      </c>
      <c r="C28" s="29"/>
      <c r="D28" s="29"/>
      <c r="E28" s="117"/>
      <c r="F28" s="32">
        <f>F27*0.21</f>
        <v>0</v>
      </c>
      <c r="G28" s="81"/>
      <c r="H28" s="81"/>
      <c r="I28" s="82"/>
    </row>
    <row r="29" spans="1:10" s="21" customFormat="1" ht="15.75" thickBot="1" x14ac:dyDescent="0.2">
      <c r="A29" s="33"/>
      <c r="B29" s="34" t="s">
        <v>13</v>
      </c>
      <c r="C29" s="34"/>
      <c r="D29" s="34"/>
      <c r="E29" s="118"/>
      <c r="F29" s="35">
        <f>F28+F27</f>
        <v>0</v>
      </c>
      <c r="G29" s="81"/>
      <c r="H29" s="81"/>
      <c r="I29" s="82"/>
    </row>
    <row r="30" spans="1:10" ht="24" customHeight="1" x14ac:dyDescent="0.15">
      <c r="G30" s="81"/>
      <c r="H30" s="81"/>
      <c r="I30" s="82"/>
      <c r="J30" s="21"/>
    </row>
    <row r="31" spans="1:10" ht="12" customHeight="1" x14ac:dyDescent="0.15">
      <c r="G31" s="81"/>
      <c r="H31" s="81"/>
      <c r="I31" s="82"/>
      <c r="J31" s="21"/>
    </row>
    <row r="32" spans="1:10" ht="12" customHeight="1" x14ac:dyDescent="0.15">
      <c r="G32" s="81"/>
      <c r="H32" s="81"/>
      <c r="I32" s="82"/>
      <c r="J32" s="21"/>
    </row>
    <row r="33" spans="7:10" ht="12" customHeight="1" x14ac:dyDescent="0.15">
      <c r="G33" s="81"/>
      <c r="H33" s="81"/>
      <c r="I33" s="21"/>
      <c r="J33" s="21"/>
    </row>
    <row r="34" spans="7:10" ht="12" customHeight="1" x14ac:dyDescent="0.15">
      <c r="G34" s="81"/>
      <c r="H34" s="81"/>
      <c r="I34" s="21"/>
      <c r="J34" s="21"/>
    </row>
    <row r="35" spans="7:10" ht="12" customHeight="1" x14ac:dyDescent="0.15">
      <c r="G35" s="81"/>
      <c r="H35" s="81"/>
      <c r="I35" s="21"/>
      <c r="J35" s="21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92" orientation="landscape" blackAndWhite="1" r:id="rId1"/>
  <headerFooter alignWithMargins="0">
    <oddFooter>&amp;C   Strana &amp;P 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39DE8-1116-4438-9CAB-7A261701CC79}">
  <sheetPr>
    <pageSetUpPr fitToPage="1"/>
  </sheetPr>
  <dimension ref="A1:J38"/>
  <sheetViews>
    <sheetView showGridLines="0" zoomScale="90" zoomScaleNormal="90" workbookViewId="0">
      <selection activeCell="E20" sqref="E20:E29"/>
    </sheetView>
  </sheetViews>
  <sheetFormatPr defaultColWidth="10.5" defaultRowHeight="12" customHeight="1" x14ac:dyDescent="0.15"/>
  <cols>
    <col min="1" max="1" width="16.33203125" style="2" customWidth="1"/>
    <col min="2" max="2" width="92.33203125" style="3" customWidth="1"/>
    <col min="3" max="3" width="10.1640625" style="3" customWidth="1"/>
    <col min="4" max="4" width="15.33203125" style="3" customWidth="1"/>
    <col min="5" max="5" width="17.1640625" style="4" customWidth="1"/>
    <col min="6" max="6" width="23" style="5" customWidth="1"/>
    <col min="7" max="7" width="14.33203125" style="68" hidden="1" customWidth="1"/>
    <col min="8" max="8" width="10.5" style="63" hidden="1" customWidth="1"/>
    <col min="9" max="9" width="2.33203125" style="1" hidden="1" customWidth="1"/>
    <col min="10" max="10" width="9.1640625" style="1" hidden="1" customWidth="1"/>
    <col min="11" max="16384" width="10.5" style="1"/>
  </cols>
  <sheetData>
    <row r="1" spans="1:10" ht="27.75" customHeight="1" x14ac:dyDescent="0.15">
      <c r="A1" s="189" t="s">
        <v>5</v>
      </c>
      <c r="B1" s="189"/>
      <c r="C1" s="189"/>
      <c r="D1" s="189"/>
      <c r="E1" s="189"/>
      <c r="F1" s="189"/>
      <c r="G1" s="1"/>
    </row>
    <row r="2" spans="1:10" ht="12.75" customHeight="1" x14ac:dyDescent="0.2">
      <c r="A2" s="19" t="s">
        <v>69</v>
      </c>
      <c r="B2" s="6"/>
      <c r="C2" s="20" t="s">
        <v>5</v>
      </c>
      <c r="D2" s="6"/>
      <c r="E2" s="6"/>
      <c r="F2" s="6"/>
      <c r="G2" s="64"/>
    </row>
    <row r="3" spans="1:10" ht="12.75" customHeight="1" x14ac:dyDescent="0.2">
      <c r="A3" s="19" t="s">
        <v>115</v>
      </c>
      <c r="B3" s="6"/>
      <c r="C3" s="6"/>
      <c r="D3" s="6"/>
      <c r="E3" s="13"/>
      <c r="F3" s="6"/>
      <c r="G3" s="64"/>
    </row>
    <row r="4" spans="1:10" ht="13.5" customHeight="1" x14ac:dyDescent="0.2">
      <c r="A4" s="7"/>
      <c r="B4" s="6"/>
      <c r="C4" s="7"/>
      <c r="D4" s="6"/>
      <c r="E4" s="6"/>
      <c r="F4" s="6"/>
      <c r="G4" s="64"/>
    </row>
    <row r="5" spans="1:10" ht="1.5" customHeight="1" x14ac:dyDescent="0.15">
      <c r="A5" s="8"/>
      <c r="B5" s="9"/>
      <c r="C5" s="10"/>
      <c r="D5" s="9"/>
      <c r="E5" s="11"/>
      <c r="F5" s="12"/>
      <c r="G5" s="65"/>
    </row>
    <row r="6" spans="1:10" ht="20.25" customHeight="1" x14ac:dyDescent="0.25">
      <c r="A6" s="13" t="s">
        <v>14</v>
      </c>
      <c r="B6" s="13"/>
      <c r="C6" s="17"/>
      <c r="D6" s="13"/>
      <c r="E6" s="13"/>
      <c r="F6" s="13"/>
      <c r="G6" s="66"/>
    </row>
    <row r="7" spans="1:10" ht="12.75" customHeight="1" x14ac:dyDescent="0.2">
      <c r="A7" s="13" t="s">
        <v>1</v>
      </c>
      <c r="B7" s="13"/>
      <c r="C7" s="17"/>
      <c r="D7" s="13" t="s">
        <v>70</v>
      </c>
      <c r="E7" s="13"/>
      <c r="F7" s="61" t="s">
        <v>5</v>
      </c>
      <c r="G7" s="66" t="s">
        <v>70</v>
      </c>
    </row>
    <row r="8" spans="1:10" ht="12.75" customHeight="1" x14ac:dyDescent="0.2">
      <c r="A8" s="13" t="s">
        <v>67</v>
      </c>
      <c r="B8" s="14"/>
      <c r="C8" s="18"/>
      <c r="D8" s="14" t="s">
        <v>71</v>
      </c>
      <c r="E8" s="15"/>
      <c r="F8" s="62" t="s">
        <v>5</v>
      </c>
      <c r="G8" s="66" t="s">
        <v>71</v>
      </c>
    </row>
    <row r="9" spans="1:10" ht="6.75" customHeight="1" x14ac:dyDescent="0.2">
      <c r="A9" s="16"/>
      <c r="B9" s="16"/>
      <c r="C9" s="16"/>
      <c r="D9" s="16"/>
      <c r="E9" s="16"/>
      <c r="F9" s="16"/>
      <c r="G9" s="67"/>
    </row>
    <row r="10" spans="1:10" ht="24" customHeight="1" thickBot="1" x14ac:dyDescent="0.2">
      <c r="B10" s="3">
        <v>1</v>
      </c>
    </row>
    <row r="11" spans="1:10" s="21" customFormat="1" ht="35.25" customHeight="1" thickBot="1" x14ac:dyDescent="0.2">
      <c r="A11" s="112" t="s">
        <v>92</v>
      </c>
      <c r="B11" s="22" t="s">
        <v>7</v>
      </c>
      <c r="C11" s="23" t="s">
        <v>0</v>
      </c>
      <c r="D11" s="22" t="s">
        <v>8</v>
      </c>
      <c r="E11" s="129" t="s">
        <v>100</v>
      </c>
      <c r="F11" s="24" t="s">
        <v>9</v>
      </c>
      <c r="G11" s="69" t="s">
        <v>82</v>
      </c>
      <c r="H11" s="70" t="s">
        <v>83</v>
      </c>
      <c r="I11" s="57"/>
      <c r="J11" s="57" t="s">
        <v>72</v>
      </c>
    </row>
    <row r="12" spans="1:10" s="21" customFormat="1" ht="15" x14ac:dyDescent="0.15">
      <c r="A12" s="25" t="s">
        <v>10</v>
      </c>
      <c r="B12" s="26" t="s">
        <v>15</v>
      </c>
      <c r="C12" s="27" t="s">
        <v>11</v>
      </c>
      <c r="D12" s="86">
        <v>1</v>
      </c>
      <c r="E12" s="135"/>
      <c r="F12" s="124">
        <f t="shared" ref="F12:F29" si="0">E12*D12</f>
        <v>0</v>
      </c>
      <c r="G12" s="71"/>
      <c r="H12" s="72"/>
      <c r="I12" s="73"/>
      <c r="J12" s="57"/>
    </row>
    <row r="13" spans="1:10" s="21" customFormat="1" ht="15" x14ac:dyDescent="0.15">
      <c r="A13" s="28">
        <v>113728</v>
      </c>
      <c r="B13" s="29" t="s">
        <v>113</v>
      </c>
      <c r="C13" s="30" t="s">
        <v>73</v>
      </c>
      <c r="D13" s="87">
        <v>539</v>
      </c>
      <c r="E13" s="123"/>
      <c r="F13" s="125">
        <f t="shared" si="0"/>
        <v>0</v>
      </c>
      <c r="G13" s="74" t="s">
        <v>5</v>
      </c>
      <c r="H13" s="75" t="s">
        <v>5</v>
      </c>
      <c r="I13" s="76"/>
      <c r="J13" s="58"/>
    </row>
    <row r="14" spans="1:10" s="21" customFormat="1" ht="15" x14ac:dyDescent="0.15">
      <c r="A14" s="28">
        <v>919111</v>
      </c>
      <c r="B14" s="29" t="s">
        <v>80</v>
      </c>
      <c r="C14" s="30" t="s">
        <v>16</v>
      </c>
      <c r="D14" s="87">
        <v>24</v>
      </c>
      <c r="E14" s="123"/>
      <c r="F14" s="125">
        <f t="shared" si="0"/>
        <v>0</v>
      </c>
      <c r="G14" s="74"/>
      <c r="H14" s="77"/>
      <c r="I14" s="76"/>
      <c r="J14" s="58" t="s">
        <v>5</v>
      </c>
    </row>
    <row r="15" spans="1:10" s="21" customFormat="1" ht="15" x14ac:dyDescent="0.15">
      <c r="A15" s="28">
        <v>93818</v>
      </c>
      <c r="B15" s="29" t="s">
        <v>79</v>
      </c>
      <c r="C15" s="30" t="s">
        <v>2</v>
      </c>
      <c r="D15" s="87">
        <v>5390</v>
      </c>
      <c r="E15" s="123"/>
      <c r="F15" s="125">
        <f t="shared" si="0"/>
        <v>0</v>
      </c>
      <c r="G15" s="74"/>
      <c r="H15" s="77"/>
      <c r="I15" s="76"/>
      <c r="J15" s="58" t="s">
        <v>5</v>
      </c>
    </row>
    <row r="16" spans="1:10" s="21" customFormat="1" ht="15" x14ac:dyDescent="0.15">
      <c r="A16" s="28">
        <v>572223</v>
      </c>
      <c r="B16" s="29" t="s">
        <v>75</v>
      </c>
      <c r="C16" s="30" t="s">
        <v>2</v>
      </c>
      <c r="D16" s="87">
        <v>10780</v>
      </c>
      <c r="E16" s="123"/>
      <c r="F16" s="125">
        <f t="shared" si="0"/>
        <v>0</v>
      </c>
      <c r="G16" s="74"/>
      <c r="H16" s="77"/>
      <c r="I16" s="76"/>
      <c r="J16" s="58"/>
    </row>
    <row r="17" spans="1:10" s="21" customFormat="1" ht="15" x14ac:dyDescent="0.15">
      <c r="A17" s="28" t="s">
        <v>74</v>
      </c>
      <c r="B17" s="29" t="s">
        <v>98</v>
      </c>
      <c r="C17" s="30" t="s">
        <v>2</v>
      </c>
      <c r="D17" s="87">
        <v>5390</v>
      </c>
      <c r="E17" s="123"/>
      <c r="F17" s="125">
        <f t="shared" si="0"/>
        <v>0</v>
      </c>
      <c r="G17" s="74"/>
      <c r="H17" s="77"/>
      <c r="I17" s="76"/>
      <c r="J17" s="58"/>
    </row>
    <row r="18" spans="1:10" s="56" customFormat="1" ht="15" x14ac:dyDescent="0.15">
      <c r="A18" s="88" t="s">
        <v>97</v>
      </c>
      <c r="B18" s="89" t="s">
        <v>99</v>
      </c>
      <c r="C18" s="30" t="s">
        <v>2</v>
      </c>
      <c r="D18" s="90">
        <v>5390</v>
      </c>
      <c r="E18" s="136"/>
      <c r="F18" s="45">
        <f t="shared" si="0"/>
        <v>0</v>
      </c>
      <c r="G18" s="74"/>
      <c r="H18" s="77"/>
      <c r="I18" s="76"/>
      <c r="J18" s="58"/>
    </row>
    <row r="19" spans="1:10" s="21" customFormat="1" ht="21" customHeight="1" x14ac:dyDescent="0.15">
      <c r="A19" s="28" t="s">
        <v>10</v>
      </c>
      <c r="B19" s="89" t="s">
        <v>103</v>
      </c>
      <c r="C19" s="30" t="s">
        <v>2</v>
      </c>
      <c r="D19" s="90">
        <v>1440</v>
      </c>
      <c r="E19" s="115">
        <f>'sanace hl. 36 cm'!F11</f>
        <v>0</v>
      </c>
      <c r="F19" s="45">
        <f t="shared" si="0"/>
        <v>0</v>
      </c>
      <c r="G19" s="74"/>
      <c r="H19" s="77"/>
      <c r="I19" s="76"/>
      <c r="J19" s="60" t="s">
        <v>5</v>
      </c>
    </row>
    <row r="20" spans="1:10" s="21" customFormat="1" ht="15" x14ac:dyDescent="0.15">
      <c r="A20" s="28">
        <v>89921</v>
      </c>
      <c r="B20" s="29" t="s">
        <v>78</v>
      </c>
      <c r="C20" s="30" t="s">
        <v>68</v>
      </c>
      <c r="D20" s="87">
        <v>27</v>
      </c>
      <c r="E20" s="123"/>
      <c r="F20" s="125">
        <f t="shared" si="0"/>
        <v>0</v>
      </c>
      <c r="G20" s="78"/>
      <c r="H20" s="79"/>
      <c r="I20" s="80"/>
      <c r="J20" s="59"/>
    </row>
    <row r="21" spans="1:10" s="21" customFormat="1" ht="15" x14ac:dyDescent="0.15">
      <c r="A21" s="28">
        <v>89923</v>
      </c>
      <c r="B21" s="29" t="s">
        <v>81</v>
      </c>
      <c r="C21" s="30" t="s">
        <v>68</v>
      </c>
      <c r="D21" s="87">
        <v>21</v>
      </c>
      <c r="E21" s="123"/>
      <c r="F21" s="125">
        <f t="shared" si="0"/>
        <v>0</v>
      </c>
      <c r="G21" s="74"/>
      <c r="H21" s="77"/>
      <c r="I21" s="76"/>
      <c r="J21" s="60" t="s">
        <v>5</v>
      </c>
    </row>
    <row r="22" spans="1:10" s="21" customFormat="1" ht="15" x14ac:dyDescent="0.15">
      <c r="A22" s="28">
        <v>113761</v>
      </c>
      <c r="B22" s="29" t="s">
        <v>94</v>
      </c>
      <c r="C22" s="30" t="s">
        <v>4</v>
      </c>
      <c r="D22" s="87">
        <v>24</v>
      </c>
      <c r="E22" s="123"/>
      <c r="F22" s="125">
        <f t="shared" si="0"/>
        <v>0</v>
      </c>
      <c r="G22" s="74"/>
      <c r="H22" s="77"/>
      <c r="I22" s="76"/>
      <c r="J22" s="58" t="s">
        <v>5</v>
      </c>
    </row>
    <row r="23" spans="1:10" s="21" customFormat="1" ht="15" x14ac:dyDescent="0.15">
      <c r="A23" s="28">
        <v>931311</v>
      </c>
      <c r="B23" s="29" t="s">
        <v>95</v>
      </c>
      <c r="C23" s="30" t="s">
        <v>4</v>
      </c>
      <c r="D23" s="87">
        <v>24</v>
      </c>
      <c r="E23" s="123"/>
      <c r="F23" s="125">
        <f t="shared" si="0"/>
        <v>0</v>
      </c>
      <c r="G23" s="74"/>
      <c r="H23" s="77"/>
      <c r="I23" s="76"/>
      <c r="J23" s="58" t="s">
        <v>5</v>
      </c>
    </row>
    <row r="24" spans="1:10" s="21" customFormat="1" ht="15" x14ac:dyDescent="0.15">
      <c r="A24" s="28">
        <v>12922</v>
      </c>
      <c r="B24" s="29" t="s">
        <v>84</v>
      </c>
      <c r="C24" s="30" t="s">
        <v>2</v>
      </c>
      <c r="D24" s="87">
        <v>225</v>
      </c>
      <c r="E24" s="137"/>
      <c r="F24" s="125">
        <f t="shared" si="0"/>
        <v>0</v>
      </c>
      <c r="G24" s="74">
        <v>0.126</v>
      </c>
      <c r="H24" s="75">
        <f>D24*G24</f>
        <v>28.35</v>
      </c>
      <c r="I24" s="76"/>
      <c r="J24" s="58"/>
    </row>
    <row r="25" spans="1:10" s="21" customFormat="1" ht="15" x14ac:dyDescent="0.15">
      <c r="A25" s="28">
        <v>56962</v>
      </c>
      <c r="B25" s="29" t="s">
        <v>76</v>
      </c>
      <c r="C25" s="30" t="s">
        <v>2</v>
      </c>
      <c r="D25" s="87">
        <v>225</v>
      </c>
      <c r="E25" s="137"/>
      <c r="F25" s="125">
        <f t="shared" si="0"/>
        <v>0</v>
      </c>
      <c r="G25" s="74"/>
      <c r="H25" s="77"/>
      <c r="I25" s="76"/>
      <c r="J25" s="58"/>
    </row>
    <row r="26" spans="1:10" s="21" customFormat="1" ht="15" x14ac:dyDescent="0.15">
      <c r="A26" s="28">
        <v>12931</v>
      </c>
      <c r="B26" s="29" t="s">
        <v>86</v>
      </c>
      <c r="C26" s="30" t="s">
        <v>4</v>
      </c>
      <c r="D26" s="87">
        <v>450</v>
      </c>
      <c r="E26" s="137"/>
      <c r="F26" s="125">
        <f t="shared" si="0"/>
        <v>0</v>
      </c>
      <c r="G26" s="74">
        <v>0.3</v>
      </c>
      <c r="H26" s="75">
        <f>D26*G26</f>
        <v>135</v>
      </c>
      <c r="I26" s="76"/>
      <c r="J26" s="58"/>
    </row>
    <row r="27" spans="1:10" s="21" customFormat="1" ht="15" x14ac:dyDescent="0.15">
      <c r="A27" s="91" t="s">
        <v>96</v>
      </c>
      <c r="B27" s="29" t="s">
        <v>77</v>
      </c>
      <c r="C27" s="30" t="s">
        <v>3</v>
      </c>
      <c r="D27" s="87">
        <v>233</v>
      </c>
      <c r="E27" s="137"/>
      <c r="F27" s="125">
        <f t="shared" si="0"/>
        <v>0</v>
      </c>
      <c r="G27" s="74"/>
      <c r="H27" s="77"/>
      <c r="I27" s="76"/>
      <c r="J27" s="58"/>
    </row>
    <row r="28" spans="1:10" s="21" customFormat="1" ht="15" x14ac:dyDescent="0.15">
      <c r="A28" s="92">
        <v>915111</v>
      </c>
      <c r="B28" s="36" t="s">
        <v>104</v>
      </c>
      <c r="C28" s="37" t="s">
        <v>2</v>
      </c>
      <c r="D28" s="38">
        <v>229</v>
      </c>
      <c r="E28" s="138"/>
      <c r="F28" s="126">
        <f t="shared" si="0"/>
        <v>0</v>
      </c>
      <c r="G28" s="71"/>
      <c r="H28" s="72"/>
      <c r="I28" s="73"/>
      <c r="J28" s="57"/>
    </row>
    <row r="29" spans="1:10" s="21" customFormat="1" ht="15.75" thickBot="1" x14ac:dyDescent="0.2">
      <c r="A29" s="93">
        <v>915211</v>
      </c>
      <c r="B29" s="34" t="s">
        <v>105</v>
      </c>
      <c r="C29" s="94" t="s">
        <v>2</v>
      </c>
      <c r="D29" s="95">
        <v>229</v>
      </c>
      <c r="E29" s="139"/>
      <c r="F29" s="127">
        <f t="shared" si="0"/>
        <v>0</v>
      </c>
      <c r="G29" s="83"/>
      <c r="H29" s="83"/>
      <c r="I29" s="84"/>
      <c r="J29" s="85" t="s">
        <v>5</v>
      </c>
    </row>
    <row r="30" spans="1:10" s="21" customFormat="1" ht="15" x14ac:dyDescent="0.15">
      <c r="A30" s="96"/>
      <c r="B30" s="97" t="s">
        <v>12</v>
      </c>
      <c r="C30" s="97"/>
      <c r="D30" s="97"/>
      <c r="E30" s="116"/>
      <c r="F30" s="98">
        <f>SUM(F12:F29)</f>
        <v>0</v>
      </c>
      <c r="G30" s="81"/>
      <c r="H30" s="81"/>
      <c r="I30" s="82"/>
    </row>
    <row r="31" spans="1:10" s="21" customFormat="1" ht="15" x14ac:dyDescent="0.15">
      <c r="A31" s="31"/>
      <c r="B31" s="29" t="s">
        <v>6</v>
      </c>
      <c r="C31" s="29"/>
      <c r="D31" s="29"/>
      <c r="E31" s="117"/>
      <c r="F31" s="32">
        <f>F30*0.21</f>
        <v>0</v>
      </c>
      <c r="G31" s="81"/>
      <c r="H31" s="81"/>
      <c r="I31" s="82"/>
    </row>
    <row r="32" spans="1:10" s="21" customFormat="1" ht="15.75" thickBot="1" x14ac:dyDescent="0.2">
      <c r="A32" s="33"/>
      <c r="B32" s="34" t="s">
        <v>13</v>
      </c>
      <c r="C32" s="34"/>
      <c r="D32" s="34"/>
      <c r="E32" s="118"/>
      <c r="F32" s="35">
        <f>F31+F30</f>
        <v>0</v>
      </c>
      <c r="G32" s="81"/>
      <c r="H32" s="81"/>
      <c r="I32" s="82"/>
    </row>
    <row r="33" spans="7:10" ht="24" customHeight="1" x14ac:dyDescent="0.15">
      <c r="G33" s="81"/>
      <c r="H33" s="81"/>
      <c r="I33" s="82"/>
      <c r="J33" s="21"/>
    </row>
    <row r="34" spans="7:10" ht="12" customHeight="1" x14ac:dyDescent="0.15">
      <c r="G34" s="81"/>
      <c r="H34" s="81"/>
      <c r="I34" s="82"/>
      <c r="J34" s="21"/>
    </row>
    <row r="35" spans="7:10" ht="12" customHeight="1" x14ac:dyDescent="0.15">
      <c r="G35" s="81"/>
      <c r="H35" s="81"/>
      <c r="I35" s="82"/>
      <c r="J35" s="21"/>
    </row>
    <row r="36" spans="7:10" ht="12" customHeight="1" x14ac:dyDescent="0.15">
      <c r="G36" s="81"/>
      <c r="H36" s="81"/>
      <c r="I36" s="21"/>
      <c r="J36" s="21"/>
    </row>
    <row r="37" spans="7:10" ht="12" customHeight="1" x14ac:dyDescent="0.15">
      <c r="G37" s="81"/>
      <c r="H37" s="81"/>
      <c r="I37" s="21"/>
      <c r="J37" s="21"/>
    </row>
    <row r="38" spans="7:10" ht="12" customHeight="1" x14ac:dyDescent="0.15">
      <c r="G38" s="81"/>
      <c r="H38" s="81"/>
      <c r="I38" s="21"/>
      <c r="J38" s="21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92" orientation="landscape" blackAndWhite="1" r:id="rId1"/>
  <headerFooter alignWithMargins="0">
    <oddFooter>&amp;C   Strana &amp;P 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AB289-03C1-416C-A38E-08E742F9C173}">
  <sheetPr>
    <pageSetUpPr fitToPage="1"/>
  </sheetPr>
  <dimension ref="A1:J38"/>
  <sheetViews>
    <sheetView showGridLines="0" zoomScale="90" zoomScaleNormal="90" workbookViewId="0">
      <selection activeCell="E20" sqref="E20:E29"/>
    </sheetView>
  </sheetViews>
  <sheetFormatPr defaultColWidth="10.5" defaultRowHeight="12" customHeight="1" x14ac:dyDescent="0.15"/>
  <cols>
    <col min="1" max="1" width="16.33203125" style="2" customWidth="1"/>
    <col min="2" max="2" width="92.33203125" style="3" customWidth="1"/>
    <col min="3" max="3" width="10.1640625" style="3" customWidth="1"/>
    <col min="4" max="4" width="15.33203125" style="3" customWidth="1"/>
    <col min="5" max="5" width="17.1640625" style="4" customWidth="1"/>
    <col min="6" max="6" width="23" style="5" customWidth="1"/>
    <col min="7" max="7" width="14.33203125" style="68" hidden="1" customWidth="1"/>
    <col min="8" max="8" width="10.5" style="63" hidden="1" customWidth="1"/>
    <col min="9" max="9" width="2.33203125" style="1" hidden="1" customWidth="1"/>
    <col min="10" max="10" width="9.1640625" style="1" hidden="1" customWidth="1"/>
    <col min="11" max="16384" width="10.5" style="1"/>
  </cols>
  <sheetData>
    <row r="1" spans="1:10" ht="27.75" customHeight="1" x14ac:dyDescent="0.15">
      <c r="A1" s="189" t="s">
        <v>5</v>
      </c>
      <c r="B1" s="189"/>
      <c r="C1" s="189"/>
      <c r="D1" s="189"/>
      <c r="E1" s="189"/>
      <c r="F1" s="189"/>
      <c r="G1" s="1"/>
    </row>
    <row r="2" spans="1:10" ht="12.75" customHeight="1" x14ac:dyDescent="0.2">
      <c r="A2" s="19" t="s">
        <v>69</v>
      </c>
      <c r="B2" s="6"/>
      <c r="C2" s="20" t="s">
        <v>5</v>
      </c>
      <c r="D2" s="6"/>
      <c r="E2" s="6"/>
      <c r="F2" s="6"/>
      <c r="G2" s="64"/>
    </row>
    <row r="3" spans="1:10" ht="12.75" customHeight="1" x14ac:dyDescent="0.2">
      <c r="A3" s="19" t="s">
        <v>116</v>
      </c>
      <c r="B3" s="6"/>
      <c r="C3" s="6"/>
      <c r="D3" s="6"/>
      <c r="E3" s="13"/>
      <c r="F3" s="6"/>
      <c r="G3" s="64"/>
    </row>
    <row r="4" spans="1:10" ht="13.5" customHeight="1" x14ac:dyDescent="0.2">
      <c r="A4" s="7"/>
      <c r="B4" s="6"/>
      <c r="C4" s="7"/>
      <c r="D4" s="6"/>
      <c r="E4" s="6"/>
      <c r="F4" s="6"/>
      <c r="G4" s="64"/>
    </row>
    <row r="5" spans="1:10" ht="1.5" customHeight="1" x14ac:dyDescent="0.15">
      <c r="A5" s="8"/>
      <c r="B5" s="9"/>
      <c r="C5" s="10"/>
      <c r="D5" s="9"/>
      <c r="E5" s="11"/>
      <c r="F5" s="12"/>
      <c r="G5" s="65"/>
    </row>
    <row r="6" spans="1:10" ht="20.25" customHeight="1" x14ac:dyDescent="0.25">
      <c r="A6" s="13" t="s">
        <v>14</v>
      </c>
      <c r="B6" s="13"/>
      <c r="C6" s="17"/>
      <c r="D6" s="13"/>
      <c r="E6" s="13"/>
      <c r="F6" s="13"/>
      <c r="G6" s="66"/>
    </row>
    <row r="7" spans="1:10" ht="12.75" customHeight="1" x14ac:dyDescent="0.2">
      <c r="A7" s="13" t="s">
        <v>1</v>
      </c>
      <c r="B7" s="13"/>
      <c r="C7" s="17"/>
      <c r="D7" s="13" t="s">
        <v>70</v>
      </c>
      <c r="E7" s="13"/>
      <c r="F7" s="61" t="s">
        <v>5</v>
      </c>
      <c r="G7" s="66" t="s">
        <v>70</v>
      </c>
    </row>
    <row r="8" spans="1:10" ht="12.75" customHeight="1" x14ac:dyDescent="0.2">
      <c r="A8" s="13" t="s">
        <v>67</v>
      </c>
      <c r="B8" s="14"/>
      <c r="C8" s="18"/>
      <c r="D8" s="14" t="s">
        <v>71</v>
      </c>
      <c r="E8" s="15"/>
      <c r="F8" s="62" t="s">
        <v>5</v>
      </c>
      <c r="G8" s="66" t="s">
        <v>71</v>
      </c>
    </row>
    <row r="9" spans="1:10" ht="6.75" customHeight="1" x14ac:dyDescent="0.2">
      <c r="A9" s="16"/>
      <c r="B9" s="16"/>
      <c r="C9" s="16"/>
      <c r="D9" s="16"/>
      <c r="E9" s="16"/>
      <c r="F9" s="16"/>
      <c r="G9" s="67"/>
    </row>
    <row r="10" spans="1:10" ht="24" customHeight="1" thickBot="1" x14ac:dyDescent="0.2">
      <c r="B10" s="3">
        <v>1</v>
      </c>
    </row>
    <row r="11" spans="1:10" s="21" customFormat="1" ht="35.25" customHeight="1" thickBot="1" x14ac:dyDescent="0.2">
      <c r="A11" s="112" t="s">
        <v>92</v>
      </c>
      <c r="B11" s="22" t="s">
        <v>7</v>
      </c>
      <c r="C11" s="23" t="s">
        <v>0</v>
      </c>
      <c r="D11" s="22" t="s">
        <v>8</v>
      </c>
      <c r="E11" s="129" t="s">
        <v>100</v>
      </c>
      <c r="F11" s="24" t="s">
        <v>9</v>
      </c>
      <c r="G11" s="69" t="s">
        <v>82</v>
      </c>
      <c r="H11" s="70" t="s">
        <v>83</v>
      </c>
      <c r="I11" s="57"/>
      <c r="J11" s="57" t="s">
        <v>72</v>
      </c>
    </row>
    <row r="12" spans="1:10" s="21" customFormat="1" ht="15" x14ac:dyDescent="0.15">
      <c r="A12" s="25" t="s">
        <v>10</v>
      </c>
      <c r="B12" s="26" t="s">
        <v>15</v>
      </c>
      <c r="C12" s="27" t="s">
        <v>11</v>
      </c>
      <c r="D12" s="86">
        <v>1</v>
      </c>
      <c r="E12" s="135"/>
      <c r="F12" s="124">
        <f t="shared" ref="F12:F29" si="0">E12*D12</f>
        <v>0</v>
      </c>
      <c r="G12" s="71"/>
      <c r="H12" s="72"/>
      <c r="I12" s="73"/>
      <c r="J12" s="57"/>
    </row>
    <row r="13" spans="1:10" s="21" customFormat="1" ht="15" x14ac:dyDescent="0.15">
      <c r="A13" s="28">
        <v>113728</v>
      </c>
      <c r="B13" s="29" t="s">
        <v>102</v>
      </c>
      <c r="C13" s="30" t="s">
        <v>73</v>
      </c>
      <c r="D13" s="87">
        <v>427</v>
      </c>
      <c r="E13" s="123"/>
      <c r="F13" s="125">
        <f t="shared" si="0"/>
        <v>0</v>
      </c>
      <c r="G13" s="74" t="s">
        <v>5</v>
      </c>
      <c r="H13" s="75" t="s">
        <v>5</v>
      </c>
      <c r="I13" s="76"/>
      <c r="J13" s="58"/>
    </row>
    <row r="14" spans="1:10" s="21" customFormat="1" ht="15" x14ac:dyDescent="0.15">
      <c r="A14" s="28">
        <v>919111</v>
      </c>
      <c r="B14" s="29" t="s">
        <v>80</v>
      </c>
      <c r="C14" s="30" t="s">
        <v>16</v>
      </c>
      <c r="D14" s="87">
        <v>24</v>
      </c>
      <c r="E14" s="123"/>
      <c r="F14" s="125">
        <f t="shared" si="0"/>
        <v>0</v>
      </c>
      <c r="G14" s="74"/>
      <c r="H14" s="77"/>
      <c r="I14" s="76"/>
      <c r="J14" s="58" t="s">
        <v>5</v>
      </c>
    </row>
    <row r="15" spans="1:10" s="21" customFormat="1" ht="15" x14ac:dyDescent="0.15">
      <c r="A15" s="28">
        <v>93818</v>
      </c>
      <c r="B15" s="29" t="s">
        <v>79</v>
      </c>
      <c r="C15" s="30" t="s">
        <v>2</v>
      </c>
      <c r="D15" s="87">
        <v>4269</v>
      </c>
      <c r="E15" s="123"/>
      <c r="F15" s="125">
        <f t="shared" si="0"/>
        <v>0</v>
      </c>
      <c r="G15" s="74"/>
      <c r="H15" s="77"/>
      <c r="I15" s="76"/>
      <c r="J15" s="58" t="s">
        <v>5</v>
      </c>
    </row>
    <row r="16" spans="1:10" s="21" customFormat="1" ht="15" x14ac:dyDescent="0.15">
      <c r="A16" s="28">
        <v>572223</v>
      </c>
      <c r="B16" s="29" t="s">
        <v>75</v>
      </c>
      <c r="C16" s="30" t="s">
        <v>2</v>
      </c>
      <c r="D16" s="87">
        <v>8538</v>
      </c>
      <c r="E16" s="123"/>
      <c r="F16" s="125">
        <f t="shared" si="0"/>
        <v>0</v>
      </c>
      <c r="G16" s="74"/>
      <c r="H16" s="77"/>
      <c r="I16" s="76"/>
      <c r="J16" s="58"/>
    </row>
    <row r="17" spans="1:10" s="21" customFormat="1" ht="15" x14ac:dyDescent="0.15">
      <c r="A17" s="28" t="s">
        <v>74</v>
      </c>
      <c r="B17" s="29" t="s">
        <v>98</v>
      </c>
      <c r="C17" s="30" t="s">
        <v>2</v>
      </c>
      <c r="D17" s="87">
        <v>4269</v>
      </c>
      <c r="E17" s="123"/>
      <c r="F17" s="125">
        <f t="shared" si="0"/>
        <v>0</v>
      </c>
      <c r="G17" s="74"/>
      <c r="H17" s="77"/>
      <c r="I17" s="76"/>
      <c r="J17" s="58"/>
    </row>
    <row r="18" spans="1:10" s="56" customFormat="1" ht="15" x14ac:dyDescent="0.15">
      <c r="A18" s="88" t="s">
        <v>97</v>
      </c>
      <c r="B18" s="89" t="s">
        <v>99</v>
      </c>
      <c r="C18" s="30" t="s">
        <v>2</v>
      </c>
      <c r="D18" s="90">
        <v>4269</v>
      </c>
      <c r="E18" s="136"/>
      <c r="F18" s="45">
        <f t="shared" si="0"/>
        <v>0</v>
      </c>
      <c r="G18" s="74"/>
      <c r="H18" s="77"/>
      <c r="I18" s="76"/>
      <c r="J18" s="58"/>
    </row>
    <row r="19" spans="1:10" s="21" customFormat="1" ht="21" customHeight="1" x14ac:dyDescent="0.15">
      <c r="A19" s="28" t="s">
        <v>10</v>
      </c>
      <c r="B19" s="89" t="s">
        <v>103</v>
      </c>
      <c r="C19" s="30" t="s">
        <v>2</v>
      </c>
      <c r="D19" s="90">
        <v>890</v>
      </c>
      <c r="E19" s="115">
        <f>'sanace hl. 36 cm'!F11</f>
        <v>0</v>
      </c>
      <c r="F19" s="45">
        <f t="shared" si="0"/>
        <v>0</v>
      </c>
      <c r="G19" s="74"/>
      <c r="H19" s="77"/>
      <c r="I19" s="76"/>
      <c r="J19" s="60" t="s">
        <v>5</v>
      </c>
    </row>
    <row r="20" spans="1:10" s="21" customFormat="1" ht="15" x14ac:dyDescent="0.15">
      <c r="A20" s="28">
        <v>89921</v>
      </c>
      <c r="B20" s="29" t="s">
        <v>78</v>
      </c>
      <c r="C20" s="30" t="s">
        <v>68</v>
      </c>
      <c r="D20" s="87">
        <v>12</v>
      </c>
      <c r="E20" s="123"/>
      <c r="F20" s="125">
        <f t="shared" si="0"/>
        <v>0</v>
      </c>
      <c r="G20" s="78"/>
      <c r="H20" s="79"/>
      <c r="I20" s="80"/>
      <c r="J20" s="59"/>
    </row>
    <row r="21" spans="1:10" s="21" customFormat="1" ht="15" x14ac:dyDescent="0.15">
      <c r="A21" s="28">
        <v>89923</v>
      </c>
      <c r="B21" s="29" t="s">
        <v>81</v>
      </c>
      <c r="C21" s="30" t="s">
        <v>68</v>
      </c>
      <c r="D21" s="87">
        <v>6</v>
      </c>
      <c r="E21" s="123"/>
      <c r="F21" s="125">
        <f t="shared" si="0"/>
        <v>0</v>
      </c>
      <c r="G21" s="74"/>
      <c r="H21" s="77"/>
      <c r="I21" s="76"/>
      <c r="J21" s="60" t="s">
        <v>5</v>
      </c>
    </row>
    <row r="22" spans="1:10" s="21" customFormat="1" ht="15" x14ac:dyDescent="0.15">
      <c r="A22" s="28">
        <v>113761</v>
      </c>
      <c r="B22" s="29" t="s">
        <v>94</v>
      </c>
      <c r="C22" s="30" t="s">
        <v>4</v>
      </c>
      <c r="D22" s="87">
        <v>24</v>
      </c>
      <c r="E22" s="123"/>
      <c r="F22" s="125">
        <f t="shared" si="0"/>
        <v>0</v>
      </c>
      <c r="G22" s="74"/>
      <c r="H22" s="77"/>
      <c r="I22" s="76"/>
      <c r="J22" s="58" t="s">
        <v>5</v>
      </c>
    </row>
    <row r="23" spans="1:10" s="21" customFormat="1" ht="15" x14ac:dyDescent="0.15">
      <c r="A23" s="28">
        <v>931311</v>
      </c>
      <c r="B23" s="29" t="s">
        <v>95</v>
      </c>
      <c r="C23" s="30" t="s">
        <v>4</v>
      </c>
      <c r="D23" s="87">
        <v>24</v>
      </c>
      <c r="E23" s="123"/>
      <c r="F23" s="125">
        <f t="shared" si="0"/>
        <v>0</v>
      </c>
      <c r="G23" s="74"/>
      <c r="H23" s="77"/>
      <c r="I23" s="76"/>
      <c r="J23" s="58" t="s">
        <v>5</v>
      </c>
    </row>
    <row r="24" spans="1:10" s="21" customFormat="1" ht="15" x14ac:dyDescent="0.15">
      <c r="A24" s="28">
        <v>12922</v>
      </c>
      <c r="B24" s="29" t="s">
        <v>84</v>
      </c>
      <c r="C24" s="30" t="s">
        <v>2</v>
      </c>
      <c r="D24" s="87">
        <v>230</v>
      </c>
      <c r="E24" s="137"/>
      <c r="F24" s="125">
        <f t="shared" si="0"/>
        <v>0</v>
      </c>
      <c r="G24" s="74">
        <v>0.126</v>
      </c>
      <c r="H24" s="75">
        <f>D24*G24</f>
        <v>28.98</v>
      </c>
      <c r="I24" s="76"/>
      <c r="J24" s="58"/>
    </row>
    <row r="25" spans="1:10" s="21" customFormat="1" ht="15" x14ac:dyDescent="0.15">
      <c r="A25" s="28">
        <v>56962</v>
      </c>
      <c r="B25" s="29" t="s">
        <v>76</v>
      </c>
      <c r="C25" s="30" t="s">
        <v>2</v>
      </c>
      <c r="D25" s="87">
        <v>230</v>
      </c>
      <c r="E25" s="137"/>
      <c r="F25" s="125">
        <f t="shared" si="0"/>
        <v>0</v>
      </c>
      <c r="G25" s="74"/>
      <c r="H25" s="77"/>
      <c r="I25" s="76"/>
      <c r="J25" s="58"/>
    </row>
    <row r="26" spans="1:10" s="21" customFormat="1" ht="15" x14ac:dyDescent="0.15">
      <c r="A26" s="28">
        <v>12931</v>
      </c>
      <c r="B26" s="29" t="s">
        <v>86</v>
      </c>
      <c r="C26" s="30" t="s">
        <v>4</v>
      </c>
      <c r="D26" s="87">
        <v>456</v>
      </c>
      <c r="E26" s="137"/>
      <c r="F26" s="125">
        <f t="shared" si="0"/>
        <v>0</v>
      </c>
      <c r="G26" s="74">
        <v>0.3</v>
      </c>
      <c r="H26" s="75">
        <f>D26*G26</f>
        <v>136.79999999999998</v>
      </c>
      <c r="I26" s="76"/>
      <c r="J26" s="58"/>
    </row>
    <row r="27" spans="1:10" s="21" customFormat="1" ht="15" x14ac:dyDescent="0.15">
      <c r="A27" s="91" t="s">
        <v>96</v>
      </c>
      <c r="B27" s="29" t="s">
        <v>77</v>
      </c>
      <c r="C27" s="30" t="s">
        <v>3</v>
      </c>
      <c r="D27" s="87">
        <v>240</v>
      </c>
      <c r="E27" s="137"/>
      <c r="F27" s="125">
        <f t="shared" si="0"/>
        <v>0</v>
      </c>
      <c r="G27" s="74"/>
      <c r="H27" s="77"/>
      <c r="I27" s="76"/>
      <c r="J27" s="58"/>
    </row>
    <row r="28" spans="1:10" s="21" customFormat="1" ht="15" x14ac:dyDescent="0.15">
      <c r="A28" s="92">
        <v>915111</v>
      </c>
      <c r="B28" s="36" t="s">
        <v>104</v>
      </c>
      <c r="C28" s="37" t="s">
        <v>2</v>
      </c>
      <c r="D28" s="38">
        <v>213</v>
      </c>
      <c r="E28" s="138"/>
      <c r="F28" s="126">
        <f t="shared" si="0"/>
        <v>0</v>
      </c>
      <c r="G28" s="71"/>
      <c r="H28" s="72"/>
      <c r="I28" s="73"/>
      <c r="J28" s="57"/>
    </row>
    <row r="29" spans="1:10" s="21" customFormat="1" ht="15.75" thickBot="1" x14ac:dyDescent="0.2">
      <c r="A29" s="93">
        <v>915211</v>
      </c>
      <c r="B29" s="34" t="s">
        <v>105</v>
      </c>
      <c r="C29" s="94" t="s">
        <v>2</v>
      </c>
      <c r="D29" s="95">
        <v>213</v>
      </c>
      <c r="E29" s="139"/>
      <c r="F29" s="127">
        <f t="shared" si="0"/>
        <v>0</v>
      </c>
      <c r="G29" s="83"/>
      <c r="H29" s="83"/>
      <c r="I29" s="84"/>
      <c r="J29" s="85" t="s">
        <v>5</v>
      </c>
    </row>
    <row r="30" spans="1:10" s="21" customFormat="1" ht="15" x14ac:dyDescent="0.15">
      <c r="A30" s="96"/>
      <c r="B30" s="97" t="s">
        <v>12</v>
      </c>
      <c r="C30" s="97"/>
      <c r="D30" s="97"/>
      <c r="E30" s="116"/>
      <c r="F30" s="98">
        <f>SUM(F12:F29)</f>
        <v>0</v>
      </c>
      <c r="G30" s="81"/>
      <c r="H30" s="81"/>
      <c r="I30" s="82"/>
    </row>
    <row r="31" spans="1:10" s="21" customFormat="1" ht="15" x14ac:dyDescent="0.15">
      <c r="A31" s="31"/>
      <c r="B31" s="29" t="s">
        <v>6</v>
      </c>
      <c r="C31" s="29"/>
      <c r="D31" s="29"/>
      <c r="E31" s="117"/>
      <c r="F31" s="32">
        <f>F30*0.21</f>
        <v>0</v>
      </c>
      <c r="G31" s="81"/>
      <c r="H31" s="81"/>
      <c r="I31" s="82"/>
    </row>
    <row r="32" spans="1:10" s="21" customFormat="1" ht="15.75" thickBot="1" x14ac:dyDescent="0.2">
      <c r="A32" s="33"/>
      <c r="B32" s="34" t="s">
        <v>13</v>
      </c>
      <c r="C32" s="34"/>
      <c r="D32" s="34"/>
      <c r="E32" s="118"/>
      <c r="F32" s="35">
        <f>F31+F30</f>
        <v>0</v>
      </c>
      <c r="G32" s="81"/>
      <c r="H32" s="81"/>
      <c r="I32" s="82"/>
    </row>
    <row r="33" spans="7:10" ht="24" customHeight="1" x14ac:dyDescent="0.15">
      <c r="G33" s="81"/>
      <c r="H33" s="81"/>
      <c r="I33" s="82"/>
      <c r="J33" s="21"/>
    </row>
    <row r="34" spans="7:10" ht="12" customHeight="1" x14ac:dyDescent="0.15">
      <c r="G34" s="81"/>
      <c r="H34" s="81"/>
      <c r="I34" s="82"/>
      <c r="J34" s="21"/>
    </row>
    <row r="35" spans="7:10" ht="12" customHeight="1" x14ac:dyDescent="0.15">
      <c r="G35" s="81"/>
      <c r="H35" s="81"/>
      <c r="I35" s="82"/>
      <c r="J35" s="21"/>
    </row>
    <row r="36" spans="7:10" ht="12" customHeight="1" x14ac:dyDescent="0.15">
      <c r="G36" s="81"/>
      <c r="H36" s="81"/>
      <c r="I36" s="21"/>
      <c r="J36" s="21"/>
    </row>
    <row r="37" spans="7:10" ht="12" customHeight="1" x14ac:dyDescent="0.15">
      <c r="G37" s="81"/>
      <c r="H37" s="81"/>
      <c r="I37" s="21"/>
      <c r="J37" s="21"/>
    </row>
    <row r="38" spans="7:10" ht="12" customHeight="1" x14ac:dyDescent="0.15">
      <c r="G38" s="81"/>
      <c r="H38" s="81"/>
      <c r="I38" s="21"/>
      <c r="J38" s="21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92" orientation="landscape" blackAndWhite="1" r:id="rId1"/>
  <headerFooter alignWithMargins="0">
    <oddFooter>&amp;C   Strana &amp;P 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D2EEC-D27C-4059-BA68-8B4203C7E332}">
  <sheetPr>
    <pageSetUpPr fitToPage="1"/>
  </sheetPr>
  <dimension ref="A1:J38"/>
  <sheetViews>
    <sheetView showGridLines="0" topLeftCell="A6" workbookViewId="0">
      <selection activeCell="E20" sqref="E20:E29"/>
    </sheetView>
  </sheetViews>
  <sheetFormatPr defaultColWidth="10.5" defaultRowHeight="12" customHeight="1" x14ac:dyDescent="0.15"/>
  <cols>
    <col min="1" max="1" width="16.33203125" style="2" customWidth="1"/>
    <col min="2" max="2" width="92.33203125" style="3" customWidth="1"/>
    <col min="3" max="3" width="10.1640625" style="3" customWidth="1"/>
    <col min="4" max="4" width="15.33203125" style="3" customWidth="1"/>
    <col min="5" max="5" width="17.1640625" style="4" customWidth="1"/>
    <col min="6" max="6" width="23" style="5" customWidth="1"/>
    <col min="7" max="7" width="14.33203125" style="68" hidden="1" customWidth="1"/>
    <col min="8" max="8" width="10.5" style="63" hidden="1" customWidth="1"/>
    <col min="9" max="9" width="2.33203125" style="1" hidden="1" customWidth="1"/>
    <col min="10" max="10" width="9.1640625" style="1" hidden="1" customWidth="1"/>
    <col min="11" max="16384" width="10.5" style="1"/>
  </cols>
  <sheetData>
    <row r="1" spans="1:10" ht="27.75" customHeight="1" x14ac:dyDescent="0.15">
      <c r="A1" s="189" t="s">
        <v>5</v>
      </c>
      <c r="B1" s="189"/>
      <c r="C1" s="189"/>
      <c r="D1" s="189"/>
      <c r="E1" s="189"/>
      <c r="F1" s="189"/>
      <c r="G1" s="1"/>
    </row>
    <row r="2" spans="1:10" ht="12.75" customHeight="1" x14ac:dyDescent="0.2">
      <c r="A2" s="19" t="s">
        <v>69</v>
      </c>
      <c r="B2" s="6"/>
      <c r="C2" s="20" t="s">
        <v>5</v>
      </c>
      <c r="D2" s="6"/>
      <c r="E2" s="6"/>
      <c r="F2" s="6"/>
      <c r="G2" s="64"/>
    </row>
    <row r="3" spans="1:10" ht="12.75" customHeight="1" x14ac:dyDescent="0.2">
      <c r="A3" s="19" t="s">
        <v>117</v>
      </c>
      <c r="B3" s="6"/>
      <c r="C3" s="6"/>
      <c r="D3" s="6"/>
      <c r="E3" s="13"/>
      <c r="F3" s="6"/>
      <c r="G3" s="64"/>
    </row>
    <row r="4" spans="1:10" ht="13.5" customHeight="1" x14ac:dyDescent="0.2">
      <c r="A4" s="7"/>
      <c r="B4" s="6"/>
      <c r="C4" s="7"/>
      <c r="D4" s="6"/>
      <c r="E4" s="6"/>
      <c r="F4" s="6"/>
      <c r="G4" s="64"/>
    </row>
    <row r="5" spans="1:10" ht="1.5" customHeight="1" x14ac:dyDescent="0.15">
      <c r="A5" s="8"/>
      <c r="B5" s="9"/>
      <c r="C5" s="10"/>
      <c r="D5" s="9"/>
      <c r="E5" s="11"/>
      <c r="F5" s="12"/>
      <c r="G5" s="65"/>
    </row>
    <row r="6" spans="1:10" ht="20.25" customHeight="1" x14ac:dyDescent="0.25">
      <c r="A6" s="13" t="s">
        <v>14</v>
      </c>
      <c r="B6" s="13"/>
      <c r="C6" s="17"/>
      <c r="D6" s="13"/>
      <c r="E6" s="13"/>
      <c r="F6" s="13"/>
      <c r="G6" s="66"/>
    </row>
    <row r="7" spans="1:10" ht="12.75" customHeight="1" x14ac:dyDescent="0.2">
      <c r="A7" s="13" t="s">
        <v>1</v>
      </c>
      <c r="B7" s="13"/>
      <c r="C7" s="17"/>
      <c r="D7" s="13" t="s">
        <v>70</v>
      </c>
      <c r="E7" s="13"/>
      <c r="F7" s="61" t="s">
        <v>5</v>
      </c>
      <c r="G7" s="66" t="s">
        <v>70</v>
      </c>
    </row>
    <row r="8" spans="1:10" ht="12.75" customHeight="1" x14ac:dyDescent="0.2">
      <c r="A8" s="13" t="s">
        <v>67</v>
      </c>
      <c r="B8" s="14"/>
      <c r="C8" s="18"/>
      <c r="D8" s="14" t="s">
        <v>71</v>
      </c>
      <c r="E8" s="15"/>
      <c r="F8" s="62" t="s">
        <v>5</v>
      </c>
      <c r="G8" s="66" t="s">
        <v>71</v>
      </c>
    </row>
    <row r="9" spans="1:10" ht="6.75" customHeight="1" x14ac:dyDescent="0.2">
      <c r="A9" s="16"/>
      <c r="B9" s="16"/>
      <c r="C9" s="16"/>
      <c r="D9" s="16"/>
      <c r="E9" s="16"/>
      <c r="F9" s="16"/>
      <c r="G9" s="67"/>
    </row>
    <row r="10" spans="1:10" ht="24" customHeight="1" thickBot="1" x14ac:dyDescent="0.2">
      <c r="B10" s="3">
        <v>1</v>
      </c>
    </row>
    <row r="11" spans="1:10" s="21" customFormat="1" ht="35.25" customHeight="1" thickBot="1" x14ac:dyDescent="0.2">
      <c r="A11" s="112" t="s">
        <v>92</v>
      </c>
      <c r="B11" s="22" t="s">
        <v>7</v>
      </c>
      <c r="C11" s="23" t="s">
        <v>0</v>
      </c>
      <c r="D11" s="22" t="s">
        <v>8</v>
      </c>
      <c r="E11" s="129" t="s">
        <v>100</v>
      </c>
      <c r="F11" s="24" t="s">
        <v>9</v>
      </c>
      <c r="G11" s="69" t="s">
        <v>82</v>
      </c>
      <c r="H11" s="70" t="s">
        <v>83</v>
      </c>
      <c r="I11" s="57"/>
      <c r="J11" s="57" t="s">
        <v>72</v>
      </c>
    </row>
    <row r="12" spans="1:10" s="21" customFormat="1" ht="15" x14ac:dyDescent="0.15">
      <c r="A12" s="25" t="s">
        <v>10</v>
      </c>
      <c r="B12" s="26" t="s">
        <v>15</v>
      </c>
      <c r="C12" s="27" t="s">
        <v>11</v>
      </c>
      <c r="D12" s="86">
        <v>1</v>
      </c>
      <c r="E12" s="135"/>
      <c r="F12" s="124">
        <f t="shared" ref="F12:F29" si="0">E12*D12</f>
        <v>0</v>
      </c>
      <c r="G12" s="71"/>
      <c r="H12" s="72"/>
      <c r="I12" s="73"/>
      <c r="J12" s="57"/>
    </row>
    <row r="13" spans="1:10" s="21" customFormat="1" ht="15" x14ac:dyDescent="0.15">
      <c r="A13" s="28">
        <v>113728</v>
      </c>
      <c r="B13" s="29" t="s">
        <v>102</v>
      </c>
      <c r="C13" s="30" t="s">
        <v>73</v>
      </c>
      <c r="D13" s="87">
        <v>564</v>
      </c>
      <c r="E13" s="123"/>
      <c r="F13" s="125">
        <f t="shared" si="0"/>
        <v>0</v>
      </c>
      <c r="G13" s="74" t="s">
        <v>5</v>
      </c>
      <c r="H13" s="75" t="s">
        <v>5</v>
      </c>
      <c r="I13" s="76"/>
      <c r="J13" s="58"/>
    </row>
    <row r="14" spans="1:10" s="21" customFormat="1" ht="15" x14ac:dyDescent="0.15">
      <c r="A14" s="28">
        <v>919111</v>
      </c>
      <c r="B14" s="29" t="s">
        <v>80</v>
      </c>
      <c r="C14" s="30" t="s">
        <v>16</v>
      </c>
      <c r="D14" s="87">
        <v>24</v>
      </c>
      <c r="E14" s="123"/>
      <c r="F14" s="125">
        <f t="shared" si="0"/>
        <v>0</v>
      </c>
      <c r="G14" s="74"/>
      <c r="H14" s="77"/>
      <c r="I14" s="76"/>
      <c r="J14" s="58" t="s">
        <v>5</v>
      </c>
    </row>
    <row r="15" spans="1:10" s="21" customFormat="1" ht="15" x14ac:dyDescent="0.15">
      <c r="A15" s="28">
        <v>93818</v>
      </c>
      <c r="B15" s="29" t="s">
        <v>79</v>
      </c>
      <c r="C15" s="30" t="s">
        <v>2</v>
      </c>
      <c r="D15" s="87">
        <v>5640</v>
      </c>
      <c r="E15" s="123"/>
      <c r="F15" s="125">
        <f t="shared" si="0"/>
        <v>0</v>
      </c>
      <c r="G15" s="74"/>
      <c r="H15" s="77"/>
      <c r="I15" s="76"/>
      <c r="J15" s="58" t="s">
        <v>5</v>
      </c>
    </row>
    <row r="16" spans="1:10" s="21" customFormat="1" ht="15" x14ac:dyDescent="0.15">
      <c r="A16" s="28">
        <v>572223</v>
      </c>
      <c r="B16" s="29" t="s">
        <v>75</v>
      </c>
      <c r="C16" s="30" t="s">
        <v>2</v>
      </c>
      <c r="D16" s="87">
        <v>11280</v>
      </c>
      <c r="E16" s="123"/>
      <c r="F16" s="125">
        <f t="shared" si="0"/>
        <v>0</v>
      </c>
      <c r="G16" s="74"/>
      <c r="H16" s="77"/>
      <c r="I16" s="76"/>
      <c r="J16" s="58"/>
    </row>
    <row r="17" spans="1:10" s="21" customFormat="1" ht="15" x14ac:dyDescent="0.15">
      <c r="A17" s="28" t="s">
        <v>74</v>
      </c>
      <c r="B17" s="29" t="s">
        <v>98</v>
      </c>
      <c r="C17" s="30" t="s">
        <v>2</v>
      </c>
      <c r="D17" s="87">
        <v>5640</v>
      </c>
      <c r="E17" s="123"/>
      <c r="F17" s="125">
        <f t="shared" si="0"/>
        <v>0</v>
      </c>
      <c r="G17" s="74"/>
      <c r="H17" s="77"/>
      <c r="I17" s="76"/>
      <c r="J17" s="58"/>
    </row>
    <row r="18" spans="1:10" s="56" customFormat="1" ht="15" x14ac:dyDescent="0.15">
      <c r="A18" s="88" t="s">
        <v>97</v>
      </c>
      <c r="B18" s="89" t="s">
        <v>99</v>
      </c>
      <c r="C18" s="30" t="s">
        <v>2</v>
      </c>
      <c r="D18" s="90">
        <v>5640</v>
      </c>
      <c r="E18" s="136"/>
      <c r="F18" s="45">
        <f t="shared" si="0"/>
        <v>0</v>
      </c>
      <c r="G18" s="74"/>
      <c r="H18" s="77"/>
      <c r="I18" s="76"/>
      <c r="J18" s="58"/>
    </row>
    <row r="19" spans="1:10" s="21" customFormat="1" ht="21" customHeight="1" x14ac:dyDescent="0.15">
      <c r="A19" s="28" t="s">
        <v>10</v>
      </c>
      <c r="B19" s="89" t="s">
        <v>103</v>
      </c>
      <c r="C19" s="30" t="s">
        <v>2</v>
      </c>
      <c r="D19" s="90">
        <v>2265</v>
      </c>
      <c r="E19" s="115">
        <f>'sanace hl. 36 cm'!F11</f>
        <v>0</v>
      </c>
      <c r="F19" s="45">
        <f t="shared" si="0"/>
        <v>0</v>
      </c>
      <c r="G19" s="74"/>
      <c r="H19" s="77"/>
      <c r="I19" s="76"/>
      <c r="J19" s="60" t="s">
        <v>5</v>
      </c>
    </row>
    <row r="20" spans="1:10" s="21" customFormat="1" ht="15" x14ac:dyDescent="0.15">
      <c r="A20" s="28">
        <v>89921</v>
      </c>
      <c r="B20" s="29" t="s">
        <v>78</v>
      </c>
      <c r="C20" s="30" t="s">
        <v>68</v>
      </c>
      <c r="D20" s="87">
        <v>35</v>
      </c>
      <c r="E20" s="123"/>
      <c r="F20" s="125">
        <f t="shared" si="0"/>
        <v>0</v>
      </c>
      <c r="G20" s="78"/>
      <c r="H20" s="79"/>
      <c r="I20" s="80"/>
      <c r="J20" s="59"/>
    </row>
    <row r="21" spans="1:10" s="21" customFormat="1" ht="15" x14ac:dyDescent="0.15">
      <c r="A21" s="28">
        <v>89923</v>
      </c>
      <c r="B21" s="29" t="s">
        <v>81</v>
      </c>
      <c r="C21" s="30" t="s">
        <v>68</v>
      </c>
      <c r="D21" s="87">
        <v>36</v>
      </c>
      <c r="E21" s="123"/>
      <c r="F21" s="125">
        <f t="shared" si="0"/>
        <v>0</v>
      </c>
      <c r="G21" s="74"/>
      <c r="H21" s="77"/>
      <c r="I21" s="76"/>
      <c r="J21" s="60" t="s">
        <v>5</v>
      </c>
    </row>
    <row r="22" spans="1:10" s="21" customFormat="1" ht="15" x14ac:dyDescent="0.15">
      <c r="A22" s="28">
        <v>113761</v>
      </c>
      <c r="B22" s="29" t="s">
        <v>94</v>
      </c>
      <c r="C22" s="30" t="s">
        <v>4</v>
      </c>
      <c r="D22" s="87">
        <v>24</v>
      </c>
      <c r="E22" s="123"/>
      <c r="F22" s="125">
        <f t="shared" si="0"/>
        <v>0</v>
      </c>
      <c r="G22" s="74"/>
      <c r="H22" s="77"/>
      <c r="I22" s="76"/>
      <c r="J22" s="58" t="s">
        <v>5</v>
      </c>
    </row>
    <row r="23" spans="1:10" s="21" customFormat="1" ht="15" x14ac:dyDescent="0.15">
      <c r="A23" s="28">
        <v>931311</v>
      </c>
      <c r="B23" s="29" t="s">
        <v>95</v>
      </c>
      <c r="C23" s="30" t="s">
        <v>4</v>
      </c>
      <c r="D23" s="87">
        <v>24</v>
      </c>
      <c r="E23" s="123"/>
      <c r="F23" s="125">
        <f t="shared" si="0"/>
        <v>0</v>
      </c>
      <c r="G23" s="74"/>
      <c r="H23" s="77"/>
      <c r="I23" s="76"/>
      <c r="J23" s="58" t="s">
        <v>5</v>
      </c>
    </row>
    <row r="24" spans="1:10" s="21" customFormat="1" ht="15" x14ac:dyDescent="0.15">
      <c r="A24" s="28">
        <v>12922</v>
      </c>
      <c r="B24" s="29" t="s">
        <v>84</v>
      </c>
      <c r="C24" s="30" t="s">
        <v>2</v>
      </c>
      <c r="D24" s="87">
        <v>285</v>
      </c>
      <c r="E24" s="137"/>
      <c r="F24" s="125">
        <f t="shared" si="0"/>
        <v>0</v>
      </c>
      <c r="G24" s="74">
        <v>0.126</v>
      </c>
      <c r="H24" s="75">
        <f>D24*G24</f>
        <v>35.910000000000004</v>
      </c>
      <c r="I24" s="76"/>
      <c r="J24" s="58"/>
    </row>
    <row r="25" spans="1:10" s="21" customFormat="1" ht="15" x14ac:dyDescent="0.15">
      <c r="A25" s="28">
        <v>56962</v>
      </c>
      <c r="B25" s="29" t="s">
        <v>76</v>
      </c>
      <c r="C25" s="30" t="s">
        <v>2</v>
      </c>
      <c r="D25" s="87">
        <v>285</v>
      </c>
      <c r="E25" s="137"/>
      <c r="F25" s="125">
        <f t="shared" si="0"/>
        <v>0</v>
      </c>
      <c r="G25" s="74"/>
      <c r="H25" s="77"/>
      <c r="I25" s="76"/>
      <c r="J25" s="58"/>
    </row>
    <row r="26" spans="1:10" s="21" customFormat="1" ht="15" x14ac:dyDescent="0.15">
      <c r="A26" s="28">
        <v>12931</v>
      </c>
      <c r="B26" s="29" t="s">
        <v>86</v>
      </c>
      <c r="C26" s="30" t="s">
        <v>4</v>
      </c>
      <c r="D26" s="87">
        <v>570</v>
      </c>
      <c r="E26" s="137"/>
      <c r="F26" s="125">
        <f t="shared" si="0"/>
        <v>0</v>
      </c>
      <c r="G26" s="74">
        <v>0.3</v>
      </c>
      <c r="H26" s="75">
        <f>D26*G26</f>
        <v>171</v>
      </c>
      <c r="I26" s="76"/>
      <c r="J26" s="58"/>
    </row>
    <row r="27" spans="1:10" s="21" customFormat="1" ht="15" x14ac:dyDescent="0.15">
      <c r="A27" s="91" t="s">
        <v>96</v>
      </c>
      <c r="B27" s="29" t="s">
        <v>77</v>
      </c>
      <c r="C27" s="30" t="s">
        <v>3</v>
      </c>
      <c r="D27" s="87">
        <v>286</v>
      </c>
      <c r="E27" s="137"/>
      <c r="F27" s="125">
        <f t="shared" si="0"/>
        <v>0</v>
      </c>
      <c r="G27" s="74"/>
      <c r="H27" s="77"/>
      <c r="I27" s="76"/>
      <c r="J27" s="58"/>
    </row>
    <row r="28" spans="1:10" s="21" customFormat="1" ht="15" x14ac:dyDescent="0.15">
      <c r="A28" s="92">
        <v>915111</v>
      </c>
      <c r="B28" s="36" t="s">
        <v>104</v>
      </c>
      <c r="C28" s="37" t="s">
        <v>2</v>
      </c>
      <c r="D28" s="38">
        <v>221</v>
      </c>
      <c r="E28" s="138"/>
      <c r="F28" s="126">
        <f t="shared" si="0"/>
        <v>0</v>
      </c>
      <c r="G28" s="71"/>
      <c r="H28" s="72"/>
      <c r="I28" s="73"/>
      <c r="J28" s="57"/>
    </row>
    <row r="29" spans="1:10" s="21" customFormat="1" ht="15.75" thickBot="1" x14ac:dyDescent="0.2">
      <c r="A29" s="93">
        <v>915211</v>
      </c>
      <c r="B29" s="34" t="s">
        <v>105</v>
      </c>
      <c r="C29" s="94" t="s">
        <v>2</v>
      </c>
      <c r="D29" s="95">
        <v>221</v>
      </c>
      <c r="E29" s="139"/>
      <c r="F29" s="127">
        <f t="shared" si="0"/>
        <v>0</v>
      </c>
      <c r="G29" s="83"/>
      <c r="H29" s="83"/>
      <c r="I29" s="84"/>
      <c r="J29" s="85" t="s">
        <v>5</v>
      </c>
    </row>
    <row r="30" spans="1:10" s="21" customFormat="1" ht="15" x14ac:dyDescent="0.15">
      <c r="A30" s="96"/>
      <c r="B30" s="97" t="s">
        <v>12</v>
      </c>
      <c r="C30" s="97"/>
      <c r="D30" s="97"/>
      <c r="E30" s="116"/>
      <c r="F30" s="98">
        <f>SUM(F12:F29)</f>
        <v>0</v>
      </c>
      <c r="G30" s="81"/>
      <c r="H30" s="81"/>
      <c r="I30" s="82"/>
    </row>
    <row r="31" spans="1:10" s="21" customFormat="1" ht="15" x14ac:dyDescent="0.15">
      <c r="A31" s="31"/>
      <c r="B31" s="29" t="s">
        <v>6</v>
      </c>
      <c r="C31" s="29"/>
      <c r="D31" s="29"/>
      <c r="E31" s="117"/>
      <c r="F31" s="32">
        <f>F30*0.21</f>
        <v>0</v>
      </c>
      <c r="G31" s="81"/>
      <c r="H31" s="81"/>
      <c r="I31" s="82"/>
    </row>
    <row r="32" spans="1:10" s="21" customFormat="1" ht="15.75" thickBot="1" x14ac:dyDescent="0.2">
      <c r="A32" s="33"/>
      <c r="B32" s="34" t="s">
        <v>13</v>
      </c>
      <c r="C32" s="34"/>
      <c r="D32" s="34"/>
      <c r="E32" s="118"/>
      <c r="F32" s="35">
        <f>F31+F30</f>
        <v>0</v>
      </c>
      <c r="G32" s="81"/>
      <c r="H32" s="81"/>
      <c r="I32" s="82"/>
    </row>
    <row r="33" spans="7:10" ht="24" customHeight="1" x14ac:dyDescent="0.15">
      <c r="G33" s="81"/>
      <c r="H33" s="81"/>
      <c r="I33" s="82"/>
      <c r="J33" s="21"/>
    </row>
    <row r="34" spans="7:10" ht="12" customHeight="1" x14ac:dyDescent="0.15">
      <c r="G34" s="81"/>
      <c r="H34" s="81"/>
      <c r="I34" s="82"/>
      <c r="J34" s="21"/>
    </row>
    <row r="35" spans="7:10" ht="12" customHeight="1" x14ac:dyDescent="0.15">
      <c r="G35" s="81"/>
      <c r="H35" s="81"/>
      <c r="I35" s="82"/>
      <c r="J35" s="21"/>
    </row>
    <row r="36" spans="7:10" ht="12" customHeight="1" x14ac:dyDescent="0.15">
      <c r="G36" s="81"/>
      <c r="H36" s="81"/>
      <c r="I36" s="21"/>
      <c r="J36" s="21"/>
    </row>
    <row r="37" spans="7:10" ht="12" customHeight="1" x14ac:dyDescent="0.15">
      <c r="G37" s="81"/>
      <c r="H37" s="81"/>
      <c r="I37" s="21"/>
      <c r="J37" s="21"/>
    </row>
    <row r="38" spans="7:10" ht="12" customHeight="1" x14ac:dyDescent="0.15">
      <c r="G38" s="81"/>
      <c r="H38" s="81"/>
      <c r="I38" s="21"/>
      <c r="J38" s="21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92" orientation="landscape" blackAndWhite="1" r:id="rId1"/>
  <headerFooter alignWithMargins="0">
    <oddFooter>&amp;C   Strana &amp;P 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AC0B7-5947-478F-8F22-8C23185A53CD}">
  <sheetPr>
    <pageSetUpPr fitToPage="1"/>
  </sheetPr>
  <dimension ref="A1:J13"/>
  <sheetViews>
    <sheetView showGridLines="0" workbookViewId="0">
      <selection activeCell="E6" sqref="E6:E10"/>
    </sheetView>
  </sheetViews>
  <sheetFormatPr defaultColWidth="10.5" defaultRowHeight="12" customHeight="1" x14ac:dyDescent="0.15"/>
  <cols>
    <col min="1" max="1" width="16.33203125" style="2" customWidth="1"/>
    <col min="2" max="2" width="110.1640625" style="3" customWidth="1"/>
    <col min="3" max="3" width="10.1640625" style="3" customWidth="1"/>
    <col min="4" max="4" width="15.33203125" style="3" customWidth="1"/>
    <col min="5" max="5" width="17.1640625" style="4" customWidth="1"/>
    <col min="6" max="6" width="18.6640625" style="5" customWidth="1"/>
    <col min="7" max="8" width="10.5" style="1"/>
    <col min="9" max="9" width="31.33203125" style="1" customWidth="1"/>
    <col min="10" max="16384" width="10.5" style="1"/>
  </cols>
  <sheetData>
    <row r="1" spans="1:10" ht="27.75" customHeight="1" x14ac:dyDescent="0.15">
      <c r="A1" s="119" t="s">
        <v>5</v>
      </c>
      <c r="B1" s="119"/>
      <c r="C1" s="119"/>
      <c r="D1" s="119"/>
      <c r="E1" s="119"/>
      <c r="F1" s="119"/>
    </row>
    <row r="2" spans="1:10" ht="21.75" customHeight="1" x14ac:dyDescent="0.25">
      <c r="A2" s="99" t="s">
        <v>114</v>
      </c>
      <c r="B2" s="6"/>
      <c r="C2" s="20" t="s">
        <v>5</v>
      </c>
      <c r="D2" s="6"/>
      <c r="E2" s="6"/>
      <c r="F2" s="6"/>
    </row>
    <row r="3" spans="1:10" ht="21.75" customHeight="1" x14ac:dyDescent="0.25">
      <c r="A3" s="99"/>
      <c r="B3" s="6"/>
      <c r="C3" s="20"/>
      <c r="D3" s="6"/>
      <c r="E3" s="6"/>
      <c r="F3" s="6"/>
    </row>
    <row r="4" spans="1:10" ht="12.75" customHeight="1" thickBot="1" x14ac:dyDescent="0.25">
      <c r="A4" s="19" t="s">
        <v>5</v>
      </c>
      <c r="B4" s="6"/>
      <c r="C4" s="6"/>
      <c r="D4" s="6"/>
      <c r="E4" s="13"/>
      <c r="F4" s="6"/>
    </row>
    <row r="5" spans="1:10" s="21" customFormat="1" ht="35.25" customHeight="1" thickBot="1" x14ac:dyDescent="0.2">
      <c r="A5" s="112" t="s">
        <v>92</v>
      </c>
      <c r="B5" s="22" t="s">
        <v>7</v>
      </c>
      <c r="C5" s="23" t="s">
        <v>0</v>
      </c>
      <c r="D5" s="128" t="s">
        <v>8</v>
      </c>
      <c r="E5" s="129" t="s">
        <v>101</v>
      </c>
      <c r="F5" s="130" t="s">
        <v>9</v>
      </c>
    </row>
    <row r="6" spans="1:10" s="21" customFormat="1" ht="15" x14ac:dyDescent="0.15">
      <c r="A6" s="25">
        <v>21461</v>
      </c>
      <c r="B6" s="26" t="s">
        <v>87</v>
      </c>
      <c r="C6" s="27" t="s">
        <v>2</v>
      </c>
      <c r="D6" s="100">
        <v>1</v>
      </c>
      <c r="E6" s="120"/>
      <c r="F6" s="131">
        <f t="shared" ref="F6:F10" si="0">D6*E6</f>
        <v>0</v>
      </c>
      <c r="H6" s="82"/>
      <c r="J6" s="101"/>
    </row>
    <row r="7" spans="1:10" s="104" customFormat="1" ht="30" x14ac:dyDescent="0.15">
      <c r="A7" s="91" t="s">
        <v>91</v>
      </c>
      <c r="B7" s="102" t="s">
        <v>88</v>
      </c>
      <c r="C7" s="30" t="s">
        <v>3</v>
      </c>
      <c r="D7" s="103">
        <v>0.72</v>
      </c>
      <c r="E7" s="121"/>
      <c r="F7" s="45">
        <f t="shared" si="0"/>
        <v>0</v>
      </c>
      <c r="H7" s="105"/>
      <c r="J7" s="106"/>
    </row>
    <row r="8" spans="1:10" s="21" customFormat="1" ht="15" x14ac:dyDescent="0.15">
      <c r="A8" s="28">
        <v>122938</v>
      </c>
      <c r="B8" s="29" t="s">
        <v>89</v>
      </c>
      <c r="C8" s="30" t="s">
        <v>73</v>
      </c>
      <c r="D8" s="103">
        <v>0.36</v>
      </c>
      <c r="E8" s="121"/>
      <c r="F8" s="45">
        <f t="shared" si="0"/>
        <v>0</v>
      </c>
      <c r="H8" s="82"/>
      <c r="J8" s="101"/>
    </row>
    <row r="9" spans="1:10" s="21" customFormat="1" ht="15" x14ac:dyDescent="0.15">
      <c r="A9" s="28">
        <v>56336</v>
      </c>
      <c r="B9" s="29" t="s">
        <v>111</v>
      </c>
      <c r="C9" s="30" t="s">
        <v>2</v>
      </c>
      <c r="D9" s="103">
        <v>1</v>
      </c>
      <c r="E9" s="121"/>
      <c r="F9" s="45">
        <f t="shared" si="0"/>
        <v>0</v>
      </c>
      <c r="H9" s="82"/>
      <c r="J9" s="101"/>
    </row>
    <row r="10" spans="1:10" s="21" customFormat="1" ht="15.75" thickBot="1" x14ac:dyDescent="0.2">
      <c r="A10" s="91" t="s">
        <v>106</v>
      </c>
      <c r="B10" s="29" t="s">
        <v>107</v>
      </c>
      <c r="C10" s="30" t="s">
        <v>73</v>
      </c>
      <c r="D10" s="103">
        <v>0.06</v>
      </c>
      <c r="E10" s="121"/>
      <c r="F10" s="45">
        <f t="shared" si="0"/>
        <v>0</v>
      </c>
      <c r="H10" s="82"/>
      <c r="J10" s="101"/>
    </row>
    <row r="11" spans="1:10" s="111" customFormat="1" ht="16.5" thickBot="1" x14ac:dyDescent="0.2">
      <c r="A11" s="108"/>
      <c r="B11" s="109" t="s">
        <v>93</v>
      </c>
      <c r="C11" s="110" t="s">
        <v>2</v>
      </c>
      <c r="D11" s="113">
        <v>1</v>
      </c>
      <c r="E11" s="133"/>
      <c r="F11" s="132">
        <f>SUM(F6:F10)</f>
        <v>0</v>
      </c>
    </row>
    <row r="12" spans="1:10" ht="24" customHeight="1" x14ac:dyDescent="0.15"/>
    <row r="13" spans="1:10" ht="30" customHeight="1" x14ac:dyDescent="0.15"/>
  </sheetData>
  <pageMargins left="0.39370079040527345" right="0.39370079040527345" top="0.7874015808105469" bottom="0.7874015808105469" header="0" footer="0"/>
  <pageSetup paperSize="9" scale="61" fitToHeight="100" orientation="portrait" blackAndWhite="1" r:id="rId1"/>
  <headerFooter alignWithMargins="0">
    <oddFooter>&amp;C   Strana &amp;P 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A2921-F844-41AC-8698-7FDD913D36E8}">
  <sheetPr>
    <pageSetUpPr fitToPage="1"/>
  </sheetPr>
  <dimension ref="A1:J34"/>
  <sheetViews>
    <sheetView showGridLines="0" topLeftCell="A6" zoomScaleNormal="100" workbookViewId="0">
      <selection activeCell="E18" sqref="E18"/>
    </sheetView>
  </sheetViews>
  <sheetFormatPr defaultColWidth="10.5" defaultRowHeight="12" customHeight="1" x14ac:dyDescent="0.15"/>
  <cols>
    <col min="1" max="1" width="16.33203125" style="2" customWidth="1"/>
    <col min="2" max="2" width="92.33203125" style="3" customWidth="1"/>
    <col min="3" max="3" width="10.1640625" style="3" customWidth="1"/>
    <col min="4" max="4" width="15.33203125" style="3" customWidth="1"/>
    <col min="5" max="5" width="17.1640625" style="4" customWidth="1"/>
    <col min="6" max="6" width="23" style="5" customWidth="1"/>
    <col min="7" max="7" width="14.33203125" style="68" hidden="1" customWidth="1"/>
    <col min="8" max="8" width="10.5" style="63" hidden="1" customWidth="1"/>
    <col min="9" max="9" width="2.33203125" style="1" hidden="1" customWidth="1"/>
    <col min="10" max="10" width="9.1640625" style="1" hidden="1" customWidth="1"/>
    <col min="11" max="16384" width="10.5" style="1"/>
  </cols>
  <sheetData>
    <row r="1" spans="1:10" ht="27.75" customHeight="1" x14ac:dyDescent="0.15">
      <c r="A1" s="189" t="s">
        <v>5</v>
      </c>
      <c r="B1" s="189"/>
      <c r="C1" s="189"/>
      <c r="D1" s="189"/>
      <c r="E1" s="189"/>
      <c r="F1" s="189"/>
      <c r="G1" s="1"/>
    </row>
    <row r="2" spans="1:10" ht="12.75" customHeight="1" x14ac:dyDescent="0.2">
      <c r="A2" s="19" t="s">
        <v>69</v>
      </c>
      <c r="B2" s="6"/>
      <c r="C2" s="20" t="s">
        <v>5</v>
      </c>
      <c r="D2" s="6"/>
      <c r="E2" s="6"/>
      <c r="F2" s="6"/>
      <c r="G2" s="64"/>
    </row>
    <row r="3" spans="1:10" ht="12.75" customHeight="1" x14ac:dyDescent="0.2">
      <c r="A3" s="19" t="s">
        <v>121</v>
      </c>
      <c r="B3" s="6"/>
      <c r="C3" s="6"/>
      <c r="D3" s="6"/>
      <c r="E3" s="13"/>
      <c r="F3" s="6"/>
      <c r="G3" s="64"/>
    </row>
    <row r="4" spans="1:10" ht="13.5" customHeight="1" x14ac:dyDescent="0.2">
      <c r="A4" s="7"/>
      <c r="B4" s="6"/>
      <c r="C4" s="7"/>
      <c r="D4" s="6"/>
      <c r="E4" s="6"/>
      <c r="F4" s="6"/>
      <c r="G4" s="64"/>
    </row>
    <row r="5" spans="1:10" ht="1.5" customHeight="1" x14ac:dyDescent="0.15">
      <c r="A5" s="8"/>
      <c r="B5" s="9"/>
      <c r="C5" s="10"/>
      <c r="D5" s="9"/>
      <c r="E5" s="11"/>
      <c r="F5" s="12"/>
      <c r="G5" s="65"/>
    </row>
    <row r="6" spans="1:10" ht="20.25" customHeight="1" x14ac:dyDescent="0.25">
      <c r="A6" s="13" t="s">
        <v>14</v>
      </c>
      <c r="B6" s="13"/>
      <c r="C6" s="17"/>
      <c r="D6" s="13"/>
      <c r="E6" s="13"/>
      <c r="F6" s="13"/>
      <c r="G6" s="66"/>
    </row>
    <row r="7" spans="1:10" ht="12.75" customHeight="1" x14ac:dyDescent="0.2">
      <c r="A7" s="13" t="s">
        <v>1</v>
      </c>
      <c r="B7" s="13"/>
      <c r="C7" s="17"/>
      <c r="D7" s="13" t="s">
        <v>70</v>
      </c>
      <c r="E7" s="13"/>
      <c r="F7" s="61" t="s">
        <v>5</v>
      </c>
      <c r="G7" s="66" t="s">
        <v>70</v>
      </c>
    </row>
    <row r="8" spans="1:10" ht="12.75" customHeight="1" x14ac:dyDescent="0.2">
      <c r="A8" s="13" t="s">
        <v>67</v>
      </c>
      <c r="B8" s="14"/>
      <c r="C8" s="18"/>
      <c r="D8" s="14" t="s">
        <v>71</v>
      </c>
      <c r="E8" s="15"/>
      <c r="F8" s="62" t="s">
        <v>5</v>
      </c>
      <c r="G8" s="66" t="s">
        <v>71</v>
      </c>
    </row>
    <row r="9" spans="1:10" ht="6.75" customHeight="1" x14ac:dyDescent="0.2">
      <c r="A9" s="16"/>
      <c r="B9" s="16"/>
      <c r="C9" s="16"/>
      <c r="D9" s="16"/>
      <c r="E9" s="16"/>
      <c r="F9" s="16"/>
      <c r="G9" s="67"/>
    </row>
    <row r="10" spans="1:10" ht="24" customHeight="1" thickBot="1" x14ac:dyDescent="0.2">
      <c r="B10" s="3">
        <v>1</v>
      </c>
    </row>
    <row r="11" spans="1:10" s="21" customFormat="1" ht="35.25" customHeight="1" thickBot="1" x14ac:dyDescent="0.2">
      <c r="A11" s="112" t="s">
        <v>92</v>
      </c>
      <c r="B11" s="22" t="s">
        <v>7</v>
      </c>
      <c r="C11" s="23" t="s">
        <v>0</v>
      </c>
      <c r="D11" s="22" t="s">
        <v>8</v>
      </c>
      <c r="E11" s="129" t="s">
        <v>100</v>
      </c>
      <c r="F11" s="24" t="s">
        <v>9</v>
      </c>
      <c r="G11" s="69" t="s">
        <v>82</v>
      </c>
      <c r="H11" s="70" t="s">
        <v>83</v>
      </c>
      <c r="I11" s="57"/>
      <c r="J11" s="57" t="s">
        <v>72</v>
      </c>
    </row>
    <row r="12" spans="1:10" s="21" customFormat="1" ht="15" x14ac:dyDescent="0.15">
      <c r="A12" s="25" t="s">
        <v>10</v>
      </c>
      <c r="B12" s="26" t="s">
        <v>15</v>
      </c>
      <c r="C12" s="27" t="s">
        <v>11</v>
      </c>
      <c r="D12" s="86">
        <v>1</v>
      </c>
      <c r="E12" s="135"/>
      <c r="F12" s="124">
        <f t="shared" ref="F12:F25" si="0">E12*D12</f>
        <v>0</v>
      </c>
      <c r="G12" s="71"/>
      <c r="H12" s="72"/>
      <c r="I12" s="73"/>
      <c r="J12" s="57"/>
    </row>
    <row r="13" spans="1:10" s="21" customFormat="1" ht="15" x14ac:dyDescent="0.15">
      <c r="A13" s="28">
        <v>113728</v>
      </c>
      <c r="B13" s="29" t="s">
        <v>102</v>
      </c>
      <c r="C13" s="30" t="s">
        <v>73</v>
      </c>
      <c r="D13" s="87">
        <v>342</v>
      </c>
      <c r="E13" s="123"/>
      <c r="F13" s="125">
        <f t="shared" si="0"/>
        <v>0</v>
      </c>
      <c r="G13" s="74" t="s">
        <v>5</v>
      </c>
      <c r="H13" s="75" t="s">
        <v>5</v>
      </c>
      <c r="I13" s="76"/>
      <c r="J13" s="58"/>
    </row>
    <row r="14" spans="1:10" s="21" customFormat="1" ht="15" x14ac:dyDescent="0.15">
      <c r="A14" s="28">
        <v>919111</v>
      </c>
      <c r="B14" s="29" t="s">
        <v>80</v>
      </c>
      <c r="C14" s="30" t="s">
        <v>16</v>
      </c>
      <c r="D14" s="87">
        <v>24</v>
      </c>
      <c r="E14" s="123"/>
      <c r="F14" s="125">
        <f t="shared" si="0"/>
        <v>0</v>
      </c>
      <c r="G14" s="74"/>
      <c r="H14" s="77"/>
      <c r="I14" s="76"/>
      <c r="J14" s="58" t="s">
        <v>5</v>
      </c>
    </row>
    <row r="15" spans="1:10" s="21" customFormat="1" ht="15" x14ac:dyDescent="0.15">
      <c r="A15" s="28">
        <v>93818</v>
      </c>
      <c r="B15" s="29" t="s">
        <v>79</v>
      </c>
      <c r="C15" s="30" t="s">
        <v>2</v>
      </c>
      <c r="D15" s="87">
        <v>6845</v>
      </c>
      <c r="E15" s="123"/>
      <c r="F15" s="125">
        <f t="shared" si="0"/>
        <v>0</v>
      </c>
      <c r="G15" s="74"/>
      <c r="H15" s="77"/>
      <c r="I15" s="76"/>
      <c r="J15" s="58" t="s">
        <v>5</v>
      </c>
    </row>
    <row r="16" spans="1:10" s="21" customFormat="1" ht="15" x14ac:dyDescent="0.15">
      <c r="A16" s="28">
        <v>572223</v>
      </c>
      <c r="B16" s="29" t="s">
        <v>75</v>
      </c>
      <c r="C16" s="30" t="s">
        <v>2</v>
      </c>
      <c r="D16" s="87">
        <v>6845</v>
      </c>
      <c r="E16" s="123"/>
      <c r="F16" s="125">
        <f t="shared" si="0"/>
        <v>0</v>
      </c>
      <c r="G16" s="74"/>
      <c r="H16" s="77"/>
      <c r="I16" s="76"/>
      <c r="J16" s="58"/>
    </row>
    <row r="17" spans="1:10" s="21" customFormat="1" ht="15" x14ac:dyDescent="0.15">
      <c r="A17" s="28" t="s">
        <v>74</v>
      </c>
      <c r="B17" s="29" t="s">
        <v>98</v>
      </c>
      <c r="C17" s="30" t="s">
        <v>2</v>
      </c>
      <c r="D17" s="87">
        <v>6845</v>
      </c>
      <c r="E17" s="123"/>
      <c r="F17" s="125">
        <f t="shared" si="0"/>
        <v>0</v>
      </c>
      <c r="G17" s="74"/>
      <c r="H17" s="77"/>
      <c r="I17" s="76"/>
      <c r="J17" s="58"/>
    </row>
    <row r="18" spans="1:10" s="21" customFormat="1" ht="21" customHeight="1" x14ac:dyDescent="0.15">
      <c r="A18" s="28" t="s">
        <v>10</v>
      </c>
      <c r="B18" s="89" t="s">
        <v>103</v>
      </c>
      <c r="C18" s="30" t="s">
        <v>2</v>
      </c>
      <c r="D18" s="90">
        <v>3080</v>
      </c>
      <c r="E18" s="115">
        <f>'sanace 1154 a 00516'!F13</f>
        <v>0</v>
      </c>
      <c r="F18" s="45">
        <f t="shared" si="0"/>
        <v>0</v>
      </c>
      <c r="G18" s="74"/>
      <c r="H18" s="77"/>
      <c r="I18" s="76"/>
      <c r="J18" s="60" t="s">
        <v>5</v>
      </c>
    </row>
    <row r="19" spans="1:10" s="21" customFormat="1" ht="15" x14ac:dyDescent="0.15">
      <c r="A19" s="28">
        <v>89921</v>
      </c>
      <c r="B19" s="29" t="s">
        <v>78</v>
      </c>
      <c r="C19" s="30" t="s">
        <v>68</v>
      </c>
      <c r="D19" s="87">
        <v>51</v>
      </c>
      <c r="E19" s="123"/>
      <c r="F19" s="125">
        <f t="shared" si="0"/>
        <v>0</v>
      </c>
      <c r="G19" s="78"/>
      <c r="H19" s="79"/>
      <c r="I19" s="80"/>
      <c r="J19" s="59"/>
    </row>
    <row r="20" spans="1:10" s="21" customFormat="1" ht="15" x14ac:dyDescent="0.15">
      <c r="A20" s="28">
        <v>89923</v>
      </c>
      <c r="B20" s="29" t="s">
        <v>81</v>
      </c>
      <c r="C20" s="30" t="s">
        <v>68</v>
      </c>
      <c r="D20" s="87">
        <v>65</v>
      </c>
      <c r="E20" s="123"/>
      <c r="F20" s="125">
        <f t="shared" si="0"/>
        <v>0</v>
      </c>
      <c r="G20" s="74"/>
      <c r="H20" s="77"/>
      <c r="I20" s="76"/>
      <c r="J20" s="60" t="s">
        <v>5</v>
      </c>
    </row>
    <row r="21" spans="1:10" s="21" customFormat="1" ht="15" x14ac:dyDescent="0.15">
      <c r="A21" s="28">
        <v>113761</v>
      </c>
      <c r="B21" s="29" t="s">
        <v>94</v>
      </c>
      <c r="C21" s="30" t="s">
        <v>4</v>
      </c>
      <c r="D21" s="87">
        <v>60</v>
      </c>
      <c r="E21" s="123"/>
      <c r="F21" s="125">
        <f t="shared" si="0"/>
        <v>0</v>
      </c>
      <c r="G21" s="74"/>
      <c r="H21" s="77"/>
      <c r="I21" s="76"/>
      <c r="J21" s="58" t="s">
        <v>5</v>
      </c>
    </row>
    <row r="22" spans="1:10" s="21" customFormat="1" ht="15" x14ac:dyDescent="0.15">
      <c r="A22" s="28">
        <v>931311</v>
      </c>
      <c r="B22" s="29" t="s">
        <v>95</v>
      </c>
      <c r="C22" s="30" t="s">
        <v>4</v>
      </c>
      <c r="D22" s="87">
        <v>60</v>
      </c>
      <c r="E22" s="123"/>
      <c r="F22" s="125">
        <f t="shared" si="0"/>
        <v>0</v>
      </c>
      <c r="G22" s="74"/>
      <c r="H22" s="77"/>
      <c r="I22" s="76"/>
      <c r="J22" s="58" t="s">
        <v>5</v>
      </c>
    </row>
    <row r="23" spans="1:10" s="21" customFormat="1" ht="15" x14ac:dyDescent="0.15">
      <c r="A23" s="91" t="s">
        <v>96</v>
      </c>
      <c r="B23" s="29" t="s">
        <v>77</v>
      </c>
      <c r="C23" s="30" t="s">
        <v>3</v>
      </c>
      <c r="D23" s="87">
        <v>1</v>
      </c>
      <c r="E23" s="137"/>
      <c r="F23" s="125">
        <f t="shared" si="0"/>
        <v>0</v>
      </c>
      <c r="G23" s="74"/>
      <c r="H23" s="77"/>
      <c r="I23" s="76"/>
      <c r="J23" s="58"/>
    </row>
    <row r="24" spans="1:10" s="21" customFormat="1" ht="15" x14ac:dyDescent="0.15">
      <c r="A24" s="92">
        <v>915111</v>
      </c>
      <c r="B24" s="36" t="s">
        <v>104</v>
      </c>
      <c r="C24" s="37" t="s">
        <v>2</v>
      </c>
      <c r="D24" s="38">
        <v>328</v>
      </c>
      <c r="E24" s="138"/>
      <c r="F24" s="126">
        <f t="shared" si="0"/>
        <v>0</v>
      </c>
      <c r="G24" s="71"/>
      <c r="H24" s="72"/>
      <c r="I24" s="73"/>
      <c r="J24" s="57"/>
    </row>
    <row r="25" spans="1:10" s="21" customFormat="1" ht="15.75" thickBot="1" x14ac:dyDescent="0.2">
      <c r="A25" s="93">
        <v>915211</v>
      </c>
      <c r="B25" s="34" t="s">
        <v>105</v>
      </c>
      <c r="C25" s="94" t="s">
        <v>2</v>
      </c>
      <c r="D25" s="95">
        <v>328</v>
      </c>
      <c r="E25" s="139"/>
      <c r="F25" s="127">
        <f t="shared" si="0"/>
        <v>0</v>
      </c>
      <c r="G25" s="83"/>
      <c r="H25" s="83"/>
      <c r="I25" s="84"/>
      <c r="J25" s="85" t="s">
        <v>5</v>
      </c>
    </row>
    <row r="26" spans="1:10" s="21" customFormat="1" ht="15" x14ac:dyDescent="0.15">
      <c r="A26" s="96"/>
      <c r="B26" s="97" t="s">
        <v>12</v>
      </c>
      <c r="C26" s="97"/>
      <c r="D26" s="97"/>
      <c r="E26" s="116"/>
      <c r="F26" s="98">
        <f>SUM(F12:F25)</f>
        <v>0</v>
      </c>
      <c r="G26" s="81"/>
      <c r="H26" s="81"/>
      <c r="I26" s="82"/>
    </row>
    <row r="27" spans="1:10" s="21" customFormat="1" ht="15" x14ac:dyDescent="0.15">
      <c r="A27" s="31"/>
      <c r="B27" s="29" t="s">
        <v>6</v>
      </c>
      <c r="C27" s="29"/>
      <c r="D27" s="29"/>
      <c r="E27" s="117"/>
      <c r="F27" s="32">
        <f>F26*0.21</f>
        <v>0</v>
      </c>
      <c r="G27" s="81"/>
      <c r="H27" s="81"/>
      <c r="I27" s="82"/>
    </row>
    <row r="28" spans="1:10" s="21" customFormat="1" ht="15.75" thickBot="1" x14ac:dyDescent="0.2">
      <c r="A28" s="33"/>
      <c r="B28" s="34" t="s">
        <v>13</v>
      </c>
      <c r="C28" s="34"/>
      <c r="D28" s="34"/>
      <c r="E28" s="118"/>
      <c r="F28" s="35">
        <f>F27+F26</f>
        <v>0</v>
      </c>
      <c r="G28" s="81"/>
      <c r="H28" s="81"/>
      <c r="I28" s="82"/>
    </row>
    <row r="29" spans="1:10" ht="24" customHeight="1" x14ac:dyDescent="0.15">
      <c r="G29" s="81"/>
      <c r="H29" s="81"/>
      <c r="I29" s="82"/>
      <c r="J29" s="21"/>
    </row>
    <row r="30" spans="1:10" ht="12" customHeight="1" x14ac:dyDescent="0.15">
      <c r="G30" s="81"/>
      <c r="H30" s="81"/>
      <c r="I30" s="82"/>
      <c r="J30" s="21"/>
    </row>
    <row r="31" spans="1:10" ht="12" customHeight="1" x14ac:dyDescent="0.15">
      <c r="G31" s="81"/>
      <c r="H31" s="81"/>
      <c r="I31" s="82"/>
      <c r="J31" s="21"/>
    </row>
    <row r="32" spans="1:10" ht="12" customHeight="1" x14ac:dyDescent="0.15">
      <c r="G32" s="81"/>
      <c r="H32" s="81"/>
      <c r="I32" s="21"/>
      <c r="J32" s="21"/>
    </row>
    <row r="33" spans="7:10" ht="12" customHeight="1" x14ac:dyDescent="0.15">
      <c r="G33" s="81"/>
      <c r="H33" s="81"/>
      <c r="I33" s="21"/>
      <c r="J33" s="21"/>
    </row>
    <row r="34" spans="7:10" ht="12" customHeight="1" x14ac:dyDescent="0.15">
      <c r="G34" s="81"/>
      <c r="H34" s="81"/>
      <c r="I34" s="21"/>
      <c r="J34" s="21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92" orientation="landscape" blackAndWhite="1" r:id="rId1"/>
  <headerFooter alignWithMargins="0">
    <oddFooter>&amp;C   Strana &amp;P 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5D7B5-848C-4ADE-9956-64FB7540448C}">
  <sheetPr>
    <pageSetUpPr fitToPage="1"/>
  </sheetPr>
  <dimension ref="A1:J15"/>
  <sheetViews>
    <sheetView showGridLines="0" workbookViewId="0">
      <selection activeCell="E6" sqref="E6:E12"/>
    </sheetView>
  </sheetViews>
  <sheetFormatPr defaultColWidth="10.5" defaultRowHeight="12" customHeight="1" x14ac:dyDescent="0.15"/>
  <cols>
    <col min="1" max="1" width="16.33203125" style="2" customWidth="1"/>
    <col min="2" max="2" width="110.1640625" style="3" customWidth="1"/>
    <col min="3" max="3" width="10.1640625" style="3" customWidth="1"/>
    <col min="4" max="4" width="15.33203125" style="3" customWidth="1"/>
    <col min="5" max="5" width="17.1640625" style="4" customWidth="1"/>
    <col min="6" max="6" width="18.6640625" style="5" customWidth="1"/>
    <col min="7" max="8" width="10.5" style="1"/>
    <col min="9" max="9" width="31.33203125" style="1" customWidth="1"/>
    <col min="10" max="16384" width="10.5" style="1"/>
  </cols>
  <sheetData>
    <row r="1" spans="1:10" ht="27.75" customHeight="1" x14ac:dyDescent="0.15">
      <c r="A1" s="119" t="s">
        <v>5</v>
      </c>
      <c r="B1" s="119"/>
      <c r="C1" s="119"/>
      <c r="D1" s="119"/>
      <c r="E1" s="119"/>
      <c r="F1" s="119"/>
    </row>
    <row r="2" spans="1:10" ht="21.75" customHeight="1" x14ac:dyDescent="0.25">
      <c r="A2" s="99" t="s">
        <v>118</v>
      </c>
      <c r="B2" s="6"/>
      <c r="C2" s="20" t="s">
        <v>5</v>
      </c>
      <c r="D2" s="6"/>
      <c r="E2" s="6"/>
      <c r="F2" s="6"/>
    </row>
    <row r="3" spans="1:10" ht="21.75" customHeight="1" x14ac:dyDescent="0.25">
      <c r="A3" s="99"/>
      <c r="B3" s="6"/>
      <c r="C3" s="20"/>
      <c r="D3" s="6"/>
      <c r="E3" s="6"/>
      <c r="F3" s="6"/>
    </row>
    <row r="4" spans="1:10" ht="12.75" customHeight="1" thickBot="1" x14ac:dyDescent="0.25">
      <c r="A4" s="19" t="s">
        <v>5</v>
      </c>
      <c r="B4" s="6"/>
      <c r="C4" s="6"/>
      <c r="D4" s="6"/>
      <c r="E4" s="13"/>
      <c r="F4" s="6"/>
    </row>
    <row r="5" spans="1:10" s="21" customFormat="1" ht="35.25" customHeight="1" thickBot="1" x14ac:dyDescent="0.2">
      <c r="A5" s="112" t="s">
        <v>92</v>
      </c>
      <c r="B5" s="22" t="s">
        <v>7</v>
      </c>
      <c r="C5" s="23" t="s">
        <v>0</v>
      </c>
      <c r="D5" s="128" t="s">
        <v>8</v>
      </c>
      <c r="E5" s="129" t="s">
        <v>101</v>
      </c>
      <c r="F5" s="130" t="s">
        <v>9</v>
      </c>
    </row>
    <row r="6" spans="1:10" s="21" customFormat="1" ht="15" x14ac:dyDescent="0.15">
      <c r="A6" s="25">
        <v>21461</v>
      </c>
      <c r="B6" s="26" t="s">
        <v>87</v>
      </c>
      <c r="C6" s="27" t="s">
        <v>2</v>
      </c>
      <c r="D6" s="100">
        <v>1</v>
      </c>
      <c r="E6" s="120"/>
      <c r="F6" s="131">
        <f t="shared" ref="F6:F12" si="0">D6*E6</f>
        <v>0</v>
      </c>
      <c r="H6" s="82"/>
      <c r="J6" s="101"/>
    </row>
    <row r="7" spans="1:10" s="104" customFormat="1" ht="30" x14ac:dyDescent="0.15">
      <c r="A7" s="91" t="s">
        <v>91</v>
      </c>
      <c r="B7" s="102" t="s">
        <v>88</v>
      </c>
      <c r="C7" s="30" t="s">
        <v>3</v>
      </c>
      <c r="D7" s="103">
        <v>0.82</v>
      </c>
      <c r="E7" s="121"/>
      <c r="F7" s="45">
        <f t="shared" si="0"/>
        <v>0</v>
      </c>
      <c r="H7" s="105"/>
      <c r="J7" s="106"/>
    </row>
    <row r="8" spans="1:10" s="21" customFormat="1" ht="15" x14ac:dyDescent="0.15">
      <c r="A8" s="28">
        <v>122938</v>
      </c>
      <c r="B8" s="29" t="s">
        <v>89</v>
      </c>
      <c r="C8" s="30" t="s">
        <v>73</v>
      </c>
      <c r="D8" s="103">
        <v>0.41</v>
      </c>
      <c r="E8" s="121"/>
      <c r="F8" s="45">
        <f t="shared" si="0"/>
        <v>0</v>
      </c>
      <c r="H8" s="82"/>
      <c r="J8" s="101"/>
    </row>
    <row r="9" spans="1:10" s="21" customFormat="1" ht="15" x14ac:dyDescent="0.15">
      <c r="A9" s="28">
        <v>56336</v>
      </c>
      <c r="B9" s="29" t="s">
        <v>119</v>
      </c>
      <c r="C9" s="30" t="s">
        <v>2</v>
      </c>
      <c r="D9" s="103">
        <v>1</v>
      </c>
      <c r="E9" s="121"/>
      <c r="F9" s="45">
        <f t="shared" si="0"/>
        <v>0</v>
      </c>
      <c r="H9" s="82"/>
      <c r="J9" s="101"/>
    </row>
    <row r="10" spans="1:10" s="21" customFormat="1" ht="15" x14ac:dyDescent="0.15">
      <c r="A10" s="91" t="s">
        <v>106</v>
      </c>
      <c r="B10" s="29" t="s">
        <v>107</v>
      </c>
      <c r="C10" s="30" t="s">
        <v>73</v>
      </c>
      <c r="D10" s="103">
        <v>0.06</v>
      </c>
      <c r="E10" s="121"/>
      <c r="F10" s="45">
        <f t="shared" si="0"/>
        <v>0</v>
      </c>
      <c r="H10" s="82"/>
      <c r="J10" s="101"/>
    </row>
    <row r="11" spans="1:10" s="21" customFormat="1" ht="15" x14ac:dyDescent="0.15">
      <c r="A11" s="28">
        <v>572213</v>
      </c>
      <c r="B11" s="29" t="s">
        <v>90</v>
      </c>
      <c r="C11" s="30" t="s">
        <v>2</v>
      </c>
      <c r="D11" s="103">
        <v>1</v>
      </c>
      <c r="E11" s="121"/>
      <c r="F11" s="45">
        <f t="shared" si="0"/>
        <v>0</v>
      </c>
      <c r="H11" s="82"/>
      <c r="J11" s="101"/>
    </row>
    <row r="12" spans="1:10" s="21" customFormat="1" ht="15.75" thickBot="1" x14ac:dyDescent="0.2">
      <c r="A12" s="114" t="s">
        <v>85</v>
      </c>
      <c r="B12" s="36" t="s">
        <v>120</v>
      </c>
      <c r="C12" s="37" t="s">
        <v>73</v>
      </c>
      <c r="D12" s="107">
        <v>0.05</v>
      </c>
      <c r="E12" s="122"/>
      <c r="F12" s="134">
        <f t="shared" si="0"/>
        <v>0</v>
      </c>
      <c r="H12" s="82"/>
      <c r="J12" s="101"/>
    </row>
    <row r="13" spans="1:10" s="111" customFormat="1" ht="16.5" thickBot="1" x14ac:dyDescent="0.2">
      <c r="A13" s="108"/>
      <c r="B13" s="109" t="s">
        <v>93</v>
      </c>
      <c r="C13" s="110" t="s">
        <v>2</v>
      </c>
      <c r="D13" s="113">
        <v>1</v>
      </c>
      <c r="E13" s="133"/>
      <c r="F13" s="132">
        <f>SUM(F6:F12)</f>
        <v>0</v>
      </c>
    </row>
    <row r="14" spans="1:10" ht="24" customHeight="1" x14ac:dyDescent="0.15"/>
    <row r="15" spans="1:10" ht="30" customHeight="1" x14ac:dyDescent="0.15"/>
  </sheetData>
  <pageMargins left="0.39370079040527345" right="0.39370079040527345" top="0.7874015808105469" bottom="0.7874015808105469" header="0" footer="0"/>
  <pageSetup paperSize="9" scale="61" fitToHeight="100" orientation="portrait" blackAndWhite="1" r:id="rId1"/>
  <headerFooter alignWithMargins="0">
    <oddFooter>&amp;C   Strana &amp;P 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6dd5a07-00d3-4332-bc11-aec261a6a38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FE6D9B62CACC42B294C4110F99ED93" ma:contentTypeVersion="16" ma:contentTypeDescription="Create a new document." ma:contentTypeScope="" ma:versionID="43383ffb98eb4a072fae23c26d4843d2">
  <xsd:schema xmlns:xsd="http://www.w3.org/2001/XMLSchema" xmlns:xs="http://www.w3.org/2001/XMLSchema" xmlns:p="http://schemas.microsoft.com/office/2006/metadata/properties" xmlns:ns3="46dd5a07-00d3-4332-bc11-aec261a6a385" xmlns:ns4="33299e46-4b76-45b9-a7e0-b8fb339ba712" targetNamespace="http://schemas.microsoft.com/office/2006/metadata/properties" ma:root="true" ma:fieldsID="d94ae38b26ee39b406a737efafc56a1e" ns3:_="" ns4:_="">
    <xsd:import namespace="46dd5a07-00d3-4332-bc11-aec261a6a385"/>
    <xsd:import namespace="33299e46-4b76-45b9-a7e0-b8fb339ba7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LengthInSecond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dd5a07-00d3-4332-bc11-aec261a6a3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99e46-4b76-45b9-a7e0-b8fb339ba71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A0A2AC-F052-4330-A2AE-F216E4719DC0}">
  <ds:schemaRefs>
    <ds:schemaRef ds:uri="http://schemas.microsoft.com/office/2006/metadata/properties"/>
    <ds:schemaRef ds:uri="http://schemas.microsoft.com/office/infopath/2007/PartnerControls"/>
    <ds:schemaRef ds:uri="46dd5a07-00d3-4332-bc11-aec261a6a385"/>
  </ds:schemaRefs>
</ds:datastoreItem>
</file>

<file path=customXml/itemProps2.xml><?xml version="1.0" encoding="utf-8"?>
<ds:datastoreItem xmlns:ds="http://schemas.openxmlformats.org/officeDocument/2006/customXml" ds:itemID="{7087C352-9297-471E-AF55-6423947C4C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dd5a07-00d3-4332-bc11-aec261a6a385"/>
    <ds:schemaRef ds:uri="33299e46-4b76-45b9-a7e0-b8fb339ba7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1CB0EB-2548-4193-A804-89997A6F50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6</vt:i4>
      </vt:variant>
    </vt:vector>
  </HeadingPairs>
  <TitlesOfParts>
    <vt:vector size="16" baseType="lpstr">
      <vt:lpstr>Krycí list rozpočtu</vt:lpstr>
      <vt:lpstr>Hostivice 0064</vt:lpstr>
      <vt:lpstr>sanace 0064</vt:lpstr>
      <vt:lpstr>Hostivice 0065</vt:lpstr>
      <vt:lpstr>Chýně 00514</vt:lpstr>
      <vt:lpstr>Ptice 00521a</vt:lpstr>
      <vt:lpstr>Nučice 10124</vt:lpstr>
      <vt:lpstr>sanace hl. 36 cm</vt:lpstr>
      <vt:lpstr>Ořech 1154 a 00516</vt:lpstr>
      <vt:lpstr>sanace 1154 a 00516</vt:lpstr>
      <vt:lpstr>'Hostivice 0064'!Oblast_tisku</vt:lpstr>
      <vt:lpstr>'Hostivice 0065'!Oblast_tisku</vt:lpstr>
      <vt:lpstr>'Chýně 00514'!Oblast_tisku</vt:lpstr>
      <vt:lpstr>'Nučice 10124'!Oblast_tisku</vt:lpstr>
      <vt:lpstr>'Ořech 1154 a 00516'!Oblast_tisku</vt:lpstr>
      <vt:lpstr>'Ptice 00521a'!Oblast_tisku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Špaček Pavel</cp:lastModifiedBy>
  <cp:lastPrinted>2025-01-24T12:34:49Z</cp:lastPrinted>
  <dcterms:created xsi:type="dcterms:W3CDTF">2014-05-16T09:31:30Z</dcterms:created>
  <dcterms:modified xsi:type="dcterms:W3CDTF">2025-02-03T07:57:34Z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0x0101009CFE6D9B62CACC42B294C4110F99ED93</vt:lpwstr>
  </property>
</Properties>
</file>