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Users\KPj\_ASPE_ESTICON\22_075_11_Borec\03_odevzdani\odevzdani_2024_09_16\soupis\"/>
    </mc:Choice>
  </mc:AlternateContent>
  <bookViews>
    <workbookView xWindow="0" yWindow="0" windowWidth="0" windowHeight="0"/>
  </bookViews>
  <sheets>
    <sheet name="Rekapitulace" sheetId="5" r:id="rId1"/>
    <sheet name="SO 000" sheetId="2" r:id="rId2"/>
    <sheet name="SO 181" sheetId="3" r:id="rId3"/>
    <sheet name="SO 201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172"/>
  <c r="O215"/>
  <c r="I215"/>
  <c r="O212"/>
  <c r="I212"/>
  <c r="O209"/>
  <c r="I209"/>
  <c r="O206"/>
  <c r="I206"/>
  <c r="O203"/>
  <c r="I203"/>
  <c r="O200"/>
  <c r="I200"/>
  <c r="O197"/>
  <c r="I197"/>
  <c r="O194"/>
  <c r="I194"/>
  <c r="O191"/>
  <c r="I191"/>
  <c r="O188"/>
  <c r="I188"/>
  <c r="O185"/>
  <c r="I185"/>
  <c r="O182"/>
  <c r="I182"/>
  <c r="O179"/>
  <c r="I179"/>
  <c r="O176"/>
  <c r="I176"/>
  <c r="O173"/>
  <c r="I173"/>
  <c r="I165"/>
  <c r="O169"/>
  <c r="I169"/>
  <c r="O166"/>
  <c r="I166"/>
  <c r="I152"/>
  <c r="O162"/>
  <c r="I162"/>
  <c r="O159"/>
  <c r="I159"/>
  <c r="O156"/>
  <c r="I156"/>
  <c r="O153"/>
  <c r="I153"/>
  <c r="I124"/>
  <c r="O149"/>
  <c r="I149"/>
  <c r="O146"/>
  <c r="I146"/>
  <c r="O143"/>
  <c r="I143"/>
  <c r="O140"/>
  <c r="I140"/>
  <c r="O137"/>
  <c r="I137"/>
  <c r="O134"/>
  <c r="I134"/>
  <c r="O131"/>
  <c r="I131"/>
  <c r="O128"/>
  <c r="I128"/>
  <c r="O125"/>
  <c r="I125"/>
  <c r="I102"/>
  <c r="O121"/>
  <c r="I121"/>
  <c r="O118"/>
  <c r="I118"/>
  <c r="O115"/>
  <c r="I115"/>
  <c r="O112"/>
  <c r="I112"/>
  <c r="O109"/>
  <c r="I109"/>
  <c r="O106"/>
  <c r="I106"/>
  <c r="O103"/>
  <c r="I103"/>
  <c r="I83"/>
  <c r="O99"/>
  <c r="I99"/>
  <c r="O96"/>
  <c r="I96"/>
  <c r="O93"/>
  <c r="I93"/>
  <c r="O90"/>
  <c r="I90"/>
  <c r="O87"/>
  <c r="I87"/>
  <c r="O84"/>
  <c r="I84"/>
  <c r="I73"/>
  <c r="O80"/>
  <c r="I80"/>
  <c r="O77"/>
  <c r="I77"/>
  <c r="O74"/>
  <c r="I74"/>
  <c r="I21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I8"/>
  <c r="O18"/>
  <c r="I18"/>
  <c r="O15"/>
  <c r="I15"/>
  <c r="O12"/>
  <c r="I12"/>
  <c r="O9"/>
  <c r="I9"/>
  <c i="3" r="I3"/>
  <c r="I8"/>
  <c r="O9"/>
  <c r="I9"/>
  <c i="2" r="I3"/>
  <c r="I8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<sst xmlns="http://schemas.openxmlformats.org/spreadsheetml/2006/main">
  <si>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</si>
  <si>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</si>
  <si>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</si>
  <si>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22 075 11 - III/25920 Boreč, most ev. č. 2590-1 přes strouhu před obcí Boreč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</si>
  <si>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</si>
  <si>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</si>
  <si>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</si>
  <si>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</si>
  <si>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</si>
  <si>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</si>
  <si>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</si>
  <si>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</si>
  <si>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</si>
  <si>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181</t>
  </si>
  <si>
    <t>Dopravní opatření během stavby</t>
  </si>
  <si>
    <t>SO 201</t>
  </si>
  <si>
    <t>Propustek přes strouhu před obcí Boreč</t>
  </si>
  <si>
    <t>Soupis prací objektu</t>
  </si>
  <si>
    <t>S</t>
  </si>
  <si>
    <t>Stavba:</t>
  </si>
  <si>
    <t>22 075 11</t>
  </si>
  <si>
    <t>III/25920 Boreč, most ev. č. 2590-1 přes strouhu před obcí Boreč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</si>
  <si>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</si>
  <si>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</si>
  <si>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</si>
  <si>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</si>
  <si>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</si>
  <si>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</si>
  <si>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</si>
  <si>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</si>
  <si>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</si>
  <si>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</si>
  <si>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</si>
  <si>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</si>
  <si>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</si>
  <si>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</si>
  <si>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</si>
  <si>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</si>
  <si>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</si>
  <si>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</si>
  <si>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</si>
  <si>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</si>
  <si>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</si>
  <si>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</si>
  <si>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na:_x000d_
- ztížené výrobní podmínky související s umístěním stavby, provozními nebo_x000d_
dopravními omezeními_x000d_
- uvedení stavbou dotčených ploch a staveništní dopravou dotčených komunikací_x000d_
do původního nebo projektovaného stavu_x000d_
- zajištění bezpečnosti při provádění stavby ve smyslu bezpečnosti práce a_x000d_
ochrany životního prostředí_x000d_
- likvidace přebytečného stavebního materiálu odpovídajícím způsobem_x000d_
- péče o nepředané objekty a konstrukce stavby, jejich ošetřování_x000d_
- nutný rozsah stavebního pojištění budovaného díla na předmětné stavbě a_x000d_
pojištění odpovědnosti za škodu způsobenou dodavatelem třetí osobě_x000d_
- zajištění bankovních garancí_x000d_
- všechny další nutné náklady k řádnému a úplnému zhotovení předmětu díla_x000d_
zřejmé ze zadávací dokumentace nebo místních podmínek</t>
  </si>
  <si>
    <t>VV</t>
  </si>
  <si>
    <t>1 = 1,000 [A]</t>
  </si>
  <si>
    <t>00420R</t>
  </si>
  <si>
    <t>Ostatní náklady</t>
  </si>
  <si>
    <t>obsahují zejména náklady na:_x000d_
- úpravu příslušné dokumentace dle technologických postupů zhotovitele a dle při_x000d_
provádění díla zjištěných skutečností_x000d_
- zpracování Plánu havarijních opatření zařízení staveniště a mechanizace_x000d_
- zpracování Plánu bezpečnosti a ochrany zdraví při práci na staveništi (dle § 15,_x000d_
odst. 2 zákona č. 309/2006 Sb., kterým se upravují další požadavky BOZP)_x000d_
- zpracování technologických postupů a plánů kontrol_x000d_
- pasportizace stavbou dotčených ploch a objektů_x000d_
- všechny další nutné činnosti k řádnému a úplnému zhotovení předmětu díla_x000d_
zřejmé ze zadávací dokumentace nebo místních podmínek</t>
  </si>
  <si>
    <t>02520</t>
  </si>
  <si>
    <t>ZKOUŠENÍ MATERIÁLŮ NEZÁVISLOU ZKUŠEBNOU</t>
  </si>
  <si>
    <t>OTSKP_2024 ~ 2024</t>
  </si>
  <si>
    <t>dle TKP, ZTKP</t>
  </si>
  <si>
    <t>1 = 1,000 [A]_x000d_
Celkové množství = 1,000</t>
  </si>
  <si>
    <t>02730</t>
  </si>
  <si>
    <t>POMOC PRÁCE ZŘÍZ NEBO ZAJIŠŤ OCHRANU INŽENÝRSKÝCH SÍTÍ</t>
  </si>
  <si>
    <t>zajištění ochrany všech stávajících vedení sítí po dobu stavby</t>
  </si>
  <si>
    <t>02910</t>
  </si>
  <si>
    <t>A</t>
  </si>
  <si>
    <t>OSTATNÍ POŽADAVKY - ZEMĚMĚŘIČSKÁ MĚŘENÍ</t>
  </si>
  <si>
    <t>vytyčení stávajících IS</t>
  </si>
  <si>
    <t>B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</si>
  <si>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</si>
  <si>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</si>
  <si>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</si>
  <si>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</si>
  <si>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a_x000d_
její digitalizace_x000d_
vč. vypracování geometrického plánu</t>
  </si>
  <si>
    <t>02940</t>
  </si>
  <si>
    <t>OSTATNÍ POŽADAVKY - VYPRACOVÁNÍ DOKUMENTACE</t>
  </si>
  <si>
    <t>technické předpisy (betonáž, izolace, PKO apod.)</t>
  </si>
  <si>
    <t>VTD svodidla</t>
  </si>
  <si>
    <t>02943</t>
  </si>
  <si>
    <t>OSTATNÍ POŽADAVKY - VYPRACOVÁNÍ RDS</t>
  </si>
  <si>
    <t>RDS-Z-PDPS - pro celou stavbu</t>
  </si>
  <si>
    <t>02944</t>
  </si>
  <si>
    <t>OSTAT POŽADAVKY - DOKUMENTACE SKUTEČ PROVEDENÍ V DIGIT FORMĚ</t>
  </si>
  <si>
    <t>skutečného provedení stavby</t>
  </si>
  <si>
    <t>02946</t>
  </si>
  <si>
    <t>OSTAT POŽADAVKY - FOTODOKUMENTACE</t>
  </si>
  <si>
    <t>Včetně zdokumentování stávajícího stavu během demolice_x000d_
přilehlých ploch, okolí a konstrukcí</t>
  </si>
  <si>
    <t>02950</t>
  </si>
  <si>
    <t>OSTATNÍ POŽADAVKY - POSUDKY, KONTROLY, REVIZNÍ ZPRÁVY</t>
  </si>
  <si>
    <t>výpočet zatížitelnosti vč.vyhodnocení</t>
  </si>
  <si>
    <t>Povodňový a havarijní plán</t>
  </si>
  <si>
    <t>02991</t>
  </si>
  <si>
    <t>OSTATNÍ POŽADAVKY - INFORMAČNÍ TABULE</t>
  </si>
  <si>
    <t>Označení stavby dle směrnic investora</t>
  </si>
  <si>
    <t>2 = 2,000 [A]_x000d_
Celkové množství = 2,000</t>
  </si>
  <si>
    <t>03100</t>
  </si>
  <si>
    <t>ZAŘÍZENÍ STAVENIŠTĚ - ZŘÍZENÍ, PROVOZ, DEMONTÁŽ</t>
  </si>
  <si>
    <t>vč.oplocení staveniště, proviz.zábradlí a pod._x000d_
Vč. případného nájmu pozemku, vč. provizorních komunikací a případných záborů_x000d_
vč. buňkoviště, toalet a dalšího zařízení nezbytného pro provoz a řízení stavby po_x000d_
celou dobu její výstavby</t>
  </si>
  <si>
    <t>02720</t>
  </si>
  <si>
    <t>POMOC PRÁCE ZŘÍZ NEBO ZAJIŠŤ REGULACI A OCHRANU DOPRAVY</t>
  </si>
  <si>
    <t>položka zahrnuje dopravně inženýrská opatření v průběhu celé stavby (dle_x000d_
schváleného plánu ZOV a vyjádření DI PČR), zahrnuje osazení, přesuny a odvoz_x000d_
provizorního dopravního značení. Zahrnuje dočasné dopravní značení, dopravní_x000d_
zařízení (např. zvětšené_x000d_
i základní svislé značky, vodorovné značení z fólie,_x000d_
citybloky, provizorní betonová a ocelová svodidla, ochranná zábradlí, světelné_x000d_
výstražné zařízení atd.- viz příloha TZ), oplocení a všechny související práce po_x000d_
dobu trvání_x000d_
stavby Součástí položky je i údržba a péče o dopravně inženýrská opatření v_x000d_
průběhu celé stavby._x000d_
Součástí položky je vyřízení DIR včetně jeho projednání.</t>
  </si>
  <si>
    <t>014102R</t>
  </si>
  <si>
    <t>POPLATKY ZA SKLÁDKU KAMENIVO</t>
  </si>
  <si>
    <t>T</t>
  </si>
  <si>
    <t>zemina - obj. hmotnost 2000 kg/m3_x000d_
vozovkové vrstvy - obj. hmotnost 1900 kg/m3</t>
  </si>
  <si>
    <t>pol. 131738 33,185*2,0 = 66,370 [A]_x000d_
pol. 113328 12,719*1,9 = 24,166 [B]_x000d_
Celkové množství = 90,536</t>
  </si>
  <si>
    <t>POPLATKY ZA SKLÁDKU ASFALT</t>
  </si>
  <si>
    <t>objemová hmotnost 2400 kg/m3</t>
  </si>
  <si>
    <t>pol. 113138 17,770*2,4 = 42,648 [A]_x000d_
Celkové množství = 42,648</t>
  </si>
  <si>
    <t>C</t>
  </si>
  <si>
    <t>POPLATKY ZA SKLÁDKU BETON</t>
  </si>
  <si>
    <t>železobeton - obj. hmotnost 2500 kg/m3_x000d_
beton - obj. hmotnost 2300 kg/m3</t>
  </si>
  <si>
    <t>pol. 966168 22,632*2,5 = 56,580 [A]_x000d_
pol. 113348 4,644*2,3 = 10,681 [B]_x000d_
Celkové množství = 67,261</t>
  </si>
  <si>
    <t>014212</t>
  </si>
  <si>
    <t>POPLATKY ZA ZEMNÍK - ORNICE</t>
  </si>
  <si>
    <t>nákup ornice</t>
  </si>
  <si>
    <t>odhad 50,0*0,15*2,0 = 15,000 [A]_x000d_
Celkové množství = 15,000</t>
  </si>
  <si>
    <t>1</t>
  </si>
  <si>
    <t>Zemní práce</t>
  </si>
  <si>
    <t>111208</t>
  </si>
  <si>
    <t>ODSTRANĚNÍ KŘOVIN S ODVOZEM DO 20KM</t>
  </si>
  <si>
    <t>M2</t>
  </si>
  <si>
    <t>vč. ekologické likvidace v místě stavby štěpkováním</t>
  </si>
  <si>
    <t>odhad 25,0 = 25,000 [A]_x000d_
Celkové množství = 25,000</t>
  </si>
  <si>
    <t>113138</t>
  </si>
  <si>
    <t>ODSTRANĚNÍ KRYTU ZPEVNĚNÝCH PLOCH S ASFALT POJIVEM, ODVOZ DO 20KM</t>
  </si>
  <si>
    <t>M3</t>
  </si>
  <si>
    <t>podkladní živičné vrstvy_x000d_
vč. dopravy a uložení</t>
  </si>
  <si>
    <t>plocha z CADu - tl. 90 mm 197,445*0,090 = 17,770 [A]_x000d_
Celkové množství = 17,770</t>
  </si>
  <si>
    <t>113328</t>
  </si>
  <si>
    <t>ODSTRANĚNÍ PODKLADŮ ZPEVNĚNÝCH PLOCH Z KAMENIVA NESTMEL, ODVOZ DO 20KM</t>
  </si>
  <si>
    <t>podkladní vrstvy v přechodové oblasti tl. 300 mm</t>
  </si>
  <si>
    <t>3,05*6,95*0,30*2 = 12,719 [A]_x000d_
Celkové množství = 12,719</t>
  </si>
  <si>
    <t>113348</t>
  </si>
  <si>
    <t>ODSTRAN PODKL ZPEVNĚNÝCH PLOCH S CEM POJIVEM, ODVOZ DO 20KM</t>
  </si>
  <si>
    <t>podkladní vrstvy v místě mostu tl. 230 mm_x000d_
vč. odvozu a uložení na skládku</t>
  </si>
  <si>
    <t>3,0*6,73*0,23 = 4,644 [A]_x000d_
Celkové množství = 4,644</t>
  </si>
  <si>
    <t>113728</t>
  </si>
  <si>
    <t>FRÉZOVÁNÍ ZPEVNĚNÝCH PLOCH ASFALTOVÝCH, ODVOZ DO 20KM</t>
  </si>
  <si>
    <t>povinný odkup zhotovitelem</t>
  </si>
  <si>
    <t>plocha z CADu - tl. 100 mm 201,374*0,10 = 20,137 [A]_x000d_
Celkové množství = 20,137</t>
  </si>
  <si>
    <t>115260R</t>
  </si>
  <si>
    <t>PŘEVEDENÍ VODY PO DOBU STAVBY</t>
  </si>
  <si>
    <t>kompletní zajištění převedení vody stavbou dle možností a zkušeností zhotovitele_x000d_
(zahrnuje - zatrubnění, hrázkování, přesuny během výstavby, čerpání atd.)_x000d_
zřízení, odstranění, likvidace vzniklých odpadů a skládkovné</t>
  </si>
  <si>
    <t>125734</t>
  </si>
  <si>
    <t>a</t>
  </si>
  <si>
    <t>VYKOPÁVKY ZE ZEMNÍKŮ A SKLÁDEK TŘ. I, ODVOZ DO 5KM</t>
  </si>
  <si>
    <t>vykopávka zeminy pro zpětný zásyp</t>
  </si>
  <si>
    <t>viz pol. 17411 30,053 = 30,053 [A]_x000d_
Celkové množství = 30,053</t>
  </si>
  <si>
    <t>b</t>
  </si>
  <si>
    <t>vykopávka ornice</t>
  </si>
  <si>
    <t>50,0*0,15 = 7,500 [A]_x000d_
Celkové množství = 7,500</t>
  </si>
  <si>
    <t>12960</t>
  </si>
  <si>
    <t>ČIŠTĚNÍ VODOTEČÍ A MELIORAČ KANÁLŮ OD NÁNOSŮ</t>
  </si>
  <si>
    <t>pročištění koryta_x000d_
+ 3,0m na vtoku a výtoku_x000d_
předpokládaná prům.tl. odtěžených naplavenin 0,20m_x000d_
vč.likvidace vzniklých odpadů, uložení na vhodnou skládku a skládkovné</t>
  </si>
  <si>
    <t>3,0*0,2*(11,0+2*3,0) = 10,200 [A]_x000d_
Celkové množství = 10,200</t>
  </si>
  <si>
    <t>131734</t>
  </si>
  <si>
    <t>HLOUBENÍ JAM ZAPAŽ I NEPAŽ TŘ. I, ODVOZ DO 5KM</t>
  </si>
  <si>
    <t>zemina pro zpětný zásyp</t>
  </si>
  <si>
    <t>viz pol. 17411 33,056 = 33,056 [A]_x000d_
Celkové množství = 33,056</t>
  </si>
  <si>
    <t>131738</t>
  </si>
  <si>
    <t>HLOUBENÍ JAM ZAPAŽ I NEPAŽ TŘ. I, ODVOZ DO 20KM</t>
  </si>
  <si>
    <t>za opěrami (3,5+0,75)/2*(10,5+11,0) = 45,688 [A]_x000d_
pod stávajícím rámem 3,011*0,65*10,5 = 20,550 [B]_x000d_
odpočet zeminy pro zpětný zásyp -33,053 = -33,053 [C]_x000d_
Celkové množství = 33,185</t>
  </si>
  <si>
    <t>17120</t>
  </si>
  <si>
    <t>ULOŽENÍ SYPANINY DO NÁSYPŮ A NA SKLÁDKY BEZ ZHUTNĚNÍ</t>
  </si>
  <si>
    <t>uložení zeminy na skládku a meziskládku</t>
  </si>
  <si>
    <t>meziskládka (pol. 131734) 33,056 = 33,056 [A]_x000d_
skládka (pol. 131738) 33,185 = 33,185 [B]_x000d_
Celkové množství = 66,241</t>
  </si>
  <si>
    <t>17411</t>
  </si>
  <si>
    <t>ZÁSYP JAM A RÝH ZEMINOU SE ZHUTNĚNÍM</t>
  </si>
  <si>
    <t>zpětný zásyp</t>
  </si>
  <si>
    <t>O1 (1,7+0,56)/2*1,0*8,5 = 9,605 [A]_x000d_
O2 (1,7+0,56)/2*1,0*8,36 = 9,447 [B]_x000d_
svahové kužely ((1/4)*(1/3)*3,14*1,5^2*1,7)*4 = 4,004 [C]_x000d_
dosyp zeminy podél silnice - odhad 10,0 = 10,000 [D]_x000d_
Celkové množství = 33,056</t>
  </si>
  <si>
    <t>17481</t>
  </si>
  <si>
    <t>ZÁSYP JAM A RÝH Z NAKUPOVANÝCH MATERIÁLŮ</t>
  </si>
  <si>
    <t>O1 (2,45+1,8)/2*0,7*8,5 = 12,644 [A]_x000d_
O2 (2,45+1,8)/2*0,75*8,36 = 13,324 [B]_x000d_
Celkové množství = 25,968</t>
  </si>
  <si>
    <t>17581</t>
  </si>
  <si>
    <t>OBSYP POTRUBÍ A OBJEKTŮ Z NAKUPOVANÝCH MATERIÁLŮ</t>
  </si>
  <si>
    <t>ochranný zásyp s drenážní funkcí za opěrou</t>
  </si>
  <si>
    <t>O1 0,6*0,662*8,5 = 3,376 [A]_x000d_
O2 0,6*0,711*8,36 = 3,566 [B]_x000d_
Celkové množství = 6,942</t>
  </si>
  <si>
    <t>18222</t>
  </si>
  <si>
    <t>ROZPROSTŘENÍ ORNICE VE SVAHU V TL DO 0,15M</t>
  </si>
  <si>
    <t>odhad 50,0 = 50,000 [A]_x000d_
Celkové množství = 50,000</t>
  </si>
  <si>
    <t>18242</t>
  </si>
  <si>
    <t>ZALOŽENÍ TRÁVNÍKU HYDROOSEVEM NA ORNICI</t>
  </si>
  <si>
    <t>2</t>
  </si>
  <si>
    <t>Základy</t>
  </si>
  <si>
    <t>21331</t>
  </si>
  <si>
    <t>DRENÁŽNÍ VRSTVY Z BETONU MEZEROVITÉHO (DRENÁŽNÍHO)</t>
  </si>
  <si>
    <t>okolo drenáže</t>
  </si>
  <si>
    <t>0,3*0,35*(8,5+8,36) = 1,770 [A]_x000d_
Celkové množství = 1,770</t>
  </si>
  <si>
    <t>21341</t>
  </si>
  <si>
    <t>DRENÁŽNÍ VRSTVY Z PLASTBETONU (PLASTMALTY)</t>
  </si>
  <si>
    <t>proužek z drenážního plastbetonu</t>
  </si>
  <si>
    <t>0,150*0,035*9,564 = 0,050 [A]_x000d_
Celkové množství = 0,050</t>
  </si>
  <si>
    <t>28999</t>
  </si>
  <si>
    <t>OPLÁŠTĚNÍ (ZPEVNĚNÍ) Z FÓLIE</t>
  </si>
  <si>
    <t>těsnění za opěrou v úrovni drenáže</t>
  </si>
  <si>
    <t>2,2*8,5+2,2*8,36 = 37,092 [A]_x000d_
Celkové množství = 37,092</t>
  </si>
  <si>
    <t>3</t>
  </si>
  <si>
    <t>Svislé konstrukce</t>
  </si>
  <si>
    <t>317325</t>
  </si>
  <si>
    <t>ŘÍMSY ZE ŽELEZOBETONU DO C30/37 (B37)</t>
  </si>
  <si>
    <t>C30/37 - XF4, XD3, XC4_x000d_
kotvení říms pomocí ok výztuže vytažených z boku horní desky rámu_x000d_
na křídlech vyžena kotevní oka</t>
  </si>
  <si>
    <t>(0,8*0,23+0,25*0,42)*(11,27+9,564) = 6,021 [A]_x000d_
Celkové množství = 6,021</t>
  </si>
  <si>
    <t>317365</t>
  </si>
  <si>
    <t>VÝZTUŽ ŘÍMS Z OCELI 10505, B500B</t>
  </si>
  <si>
    <t>odhad vyztužení 160 kg/m3</t>
  </si>
  <si>
    <t>6,021*0,160 = 0,963 [A]_x000d_
Celkové množství = 0,963</t>
  </si>
  <si>
    <t>333325</t>
  </si>
  <si>
    <t>MOSTNÍ OPĚRY A KŘÍDLA ZE ŽELEZOVÉHO BETONU DO C30/37</t>
  </si>
  <si>
    <t>křídla tvaru "L" C30/37 - XF2, XD1, XC2_x000d_
(kotvení říms pomocí ok výztuže vytažených z boku horní desky rámu_x000d_
na křídlech vyžena kotevní oka)</t>
  </si>
  <si>
    <t>(0,8*0,35+0,35*0,45)*(1,777+1,794+1,734) = 2,321 [A]_x000d_
 (1,1*0,35+0,35*0,75)*3,025 = 1,959 [B]_x000d_
Celkové množství = 4,280</t>
  </si>
  <si>
    <t>333365</t>
  </si>
  <si>
    <t>VÝZTUŽ MOSTNÍCH OPĚR A KŘÍDEL Z OCELI 10505, B500B</t>
  </si>
  <si>
    <t>odhad vyztužení 180 kg/m3</t>
  </si>
  <si>
    <t>4,28*0,180 = 0,770 [A]_x000d_
Celkové množství = 0,770</t>
  </si>
  <si>
    <t>389325</t>
  </si>
  <si>
    <t>MOSTNÍ RÁMOVÉ KONSTRUKCE ZE ŽELEZOBETONU C30/37</t>
  </si>
  <si>
    <t>rámová konstrukce C30/37 - XF2, XD1, XC2_x000d_
vč. vyznačení letopočtu výstavby mostu a logo zhotovitele_x000d_
do křídla - otiskem matrice do betonu_x000d_
(kotvení říms pomocí ok výztuže vytažených z boku horní desky rámu_x000d_
na křídlech vyžena kotevní oka)</t>
  </si>
  <si>
    <t>základová deska 2,7*0,35*9,212 = 8,705 [A]_x000d_
horní deska 2,7*0,35*9,212 = 8,705 [B]_x000d_
stěny rámu (1,517+1,734)/2*9,212*0,35*2 = 10,482 [C]_x000d_
šikmá křídla _x000d_
 (1,487*0,8+(1,487*0,743)/2)*0,35 = 0,610 [E]_x000d_
 (1,355*0,8+(1,355*0,897)/2)*0,35 = 0,592 [F]_x000d_
 (1,516*0,8+(1,516*0,909)/2)*0,35 = 0,666 [G]_x000d_
 (1,919*1,1+(1,919*0,835)/2)*0,35 = 1,019 [H]_x000d_
Celkové množství = 30,779</t>
  </si>
  <si>
    <t>389365</t>
  </si>
  <si>
    <t>VÝZTUŽ MOSTNÍ RÁMOVÉ KONSTRUKCE Z OCELI 10505, B500B</t>
  </si>
  <si>
    <t>odhad vyztužení 220 kg/m3</t>
  </si>
  <si>
    <t>30,779*0,220 = 6,771 [A]_x000d_
Celkové množství = 6,771</t>
  </si>
  <si>
    <t>4</t>
  </si>
  <si>
    <t>Vodorovné konstrukce</t>
  </si>
  <si>
    <t>451312</t>
  </si>
  <si>
    <t>PODKLADNÍ A VÝPLŇOVÉ VRSTVY Z PROSTÉHO BETONU C12/15</t>
  </si>
  <si>
    <t>podkladní beton C12/15 - X0</t>
  </si>
  <si>
    <t>pod rám 3,7*0,15*9,612 = 5,335 [A]_x000d_
pod drenáž 0,35*1,0*(8,5+8,36) = 5,901 [B]_x000d_
Celkové množství = 11,236</t>
  </si>
  <si>
    <t>451313</t>
  </si>
  <si>
    <t>PODKLADNÍ A VÝPLŇOVÉ VRSTVY Z PROSTÉHO BETONU C16/20</t>
  </si>
  <si>
    <t>podkladní beton pod dlažbu_x000d_
C16/20n - XF1, tl. 200 mm</t>
  </si>
  <si>
    <t>pod mostem 0,585*8,6 = 5,031 [A]_x000d_
na vtoku a výtoku - koef. svahu 1,2 (16,13+16,40)*0,20*1,2 = 7,807 [B]_x000d_
na konci říms 3,0*1,05*0,20*2+2,5*1,05*0,20*2 = 2,310 [C]_x000d_
Celkové množství = 15,148</t>
  </si>
  <si>
    <t>45152</t>
  </si>
  <si>
    <t>PODKLADNÍ A VÝPLŇOVÉ VRSTVY Z KAMENIVA DRCENÉHO</t>
  </si>
  <si>
    <t>vrstva štěrkopísku (okolo těsnící folie) za rubem opěr - 2x 150mm</t>
  </si>
  <si>
    <t>(2,2*8,5+2,2*8,36)*0,15*2 = 11,128 [A]_x000d_
Celkové množství = 11,128</t>
  </si>
  <si>
    <t>46251</t>
  </si>
  <si>
    <t>ZÁHOZ Z LOMOVÉHO KAMENE</t>
  </si>
  <si>
    <t>(6,75+6,616)*0,3 = 4,010 [A]_x000d_
Celkové množství = 4,010</t>
  </si>
  <si>
    <t>465512</t>
  </si>
  <si>
    <t>DLAŽBY Z LOMOVÉHO KAMENE NA MC</t>
  </si>
  <si>
    <t>dlažba z lomového kamene tl. 200 mm</t>
  </si>
  <si>
    <t>pod mostem 2,1*9,78*0,20 = 4,108 [A]_x000d_
na vtoku a výtoku - koef. svahu 1,2 (16,13+16,40)*0,20*1,2 = 7,807 [B]_x000d_
Celkové množství = 11,915</t>
  </si>
  <si>
    <t>dlažba na konci říms z kamenné dlažby</t>
  </si>
  <si>
    <t>3,0*1,05*0,150*2 = 0,945 [A]_x000d_
 2,5*1,05*0,150*2 = 0,788 [B]_x000d_
Celkové množství = 1,733</t>
  </si>
  <si>
    <t>467314</t>
  </si>
  <si>
    <t>STUPNĚ A PRAHY VODNÍCH KORYT Z PROSTÉHO BETONU C25/30</t>
  </si>
  <si>
    <t xml:space="preserve">betonový práh 500/800   C25/30n - Xf3</t>
  </si>
  <si>
    <t>0,5*0,8*(3,823+4,611) = 3,374 [A]_x000d_
Celkové množství = 3,374</t>
  </si>
  <si>
    <t>5</t>
  </si>
  <si>
    <t>Komunikace</t>
  </si>
  <si>
    <t>56143G</t>
  </si>
  <si>
    <t xml:space="preserve">SMĚSI Z KAMENIVA STMELENÉ CEMENTEM  SC C 8/10 TL. DO 150MM</t>
  </si>
  <si>
    <t xml:space="preserve">SC C8/10  tl. 150 mm</t>
  </si>
  <si>
    <t>3,27*8,5+3,33*8,36 = 55,634 [A]_x000d_
Celkové množství = 55,634</t>
  </si>
  <si>
    <t>56333</t>
  </si>
  <si>
    <t>VOZOVKOVÉ VRSTVY ZE ŠTĚRKODRTI TL. DO 150MM</t>
  </si>
  <si>
    <t xml:space="preserve">ŠD 0-32  tl. 150 mm</t>
  </si>
  <si>
    <t>3,14*8,5+3,2*8,36 = 53,442 [A]_x000d_
Celkové množství = 53,442</t>
  </si>
  <si>
    <t>56933</t>
  </si>
  <si>
    <t>ZPEVNĚNÍ KRAJNIC ZE ŠTĚRKODRTI TL. DO 150MM</t>
  </si>
  <si>
    <t>1,5*17,18+1,6*16,92 = 52,842 [A]_x000d_
 1,5*17,48+1,5*13,53 = 46,515 [B]_x000d_
Celkové množství = 99,357</t>
  </si>
  <si>
    <t>572123</t>
  </si>
  <si>
    <t>INFILTRAČNÍ POSTŘIK Z EMULZE DO 1,0KG/M2</t>
  </si>
  <si>
    <t>pol. 574F88 258,147 = 258,147 [A]_x000d_
Celkové množství = 258,147</t>
  </si>
  <si>
    <t>572213</t>
  </si>
  <si>
    <t>SPOJOVACÍ POSTŘIK Z EMULZE DO 0,5KG/M2</t>
  </si>
  <si>
    <t xml:space="preserve">PS-EP  0,35 kg/m2</t>
  </si>
  <si>
    <t>pol. 574B34 283,614 = 283,614 [A]_x000d_
pol. 574D56 262,122 = 262,122 [B]_x000d_
Celkové množství = 545,736</t>
  </si>
  <si>
    <t>574B34</t>
  </si>
  <si>
    <t>ASFALTOVÝ BETON PRO OBRUSNÉ VRSTVY MODIFIK ACO 11+ TL. 40MM</t>
  </si>
  <si>
    <t>ACO 11+ tl. 40 mm</t>
  </si>
  <si>
    <t>plocha z CADu 283,614 = 283,614 [A]_x000d_
Celkové množství = 283,614</t>
  </si>
  <si>
    <t>574D56</t>
  </si>
  <si>
    <t>ASFALTOVÝ BETON PRO LOŽNÍ VRSTVY MODIFIK ACL 16+, 16S TL. 60MM</t>
  </si>
  <si>
    <t xml:space="preserve">ACL 16+  tl. 60 mm</t>
  </si>
  <si>
    <t>mimo most 283,614-2,7*7,96 = 262,122 [A]_x000d_
Celkové množství = 262,122</t>
  </si>
  <si>
    <t>574F88</t>
  </si>
  <si>
    <t>ASFALTOVÝ BETON PRO PODKLADNÍ VRSTVY MODIFIK ACP 22+, 22S TL. 90MM</t>
  </si>
  <si>
    <t xml:space="preserve">ACP 22+  tl. 90 mm</t>
  </si>
  <si>
    <t>mimo most 279,639-2,7*7,96 = 258,147 [A]_x000d_
Celkové množství = 258,147</t>
  </si>
  <si>
    <t>575F53</t>
  </si>
  <si>
    <t>LITÝ ASFALT MA IV (OCHRANA MOSTNÍ IZOLACE) 11 TL. 40MM MODIFIK</t>
  </si>
  <si>
    <t xml:space="preserve">MA 11 IV  tl. 40 mm</t>
  </si>
  <si>
    <t>2,7*7,96 = 21,492 [A]_x000d_
Celkové množství = 21,492</t>
  </si>
  <si>
    <t>7</t>
  </si>
  <si>
    <t>Přidružená stavební výroba</t>
  </si>
  <si>
    <t>711442</t>
  </si>
  <si>
    <t>IZOLACE MOSTOVEK CELOPLOŠNÁ ASFALTOVÝMI PÁSY S PEČETÍCÍ VRSTVOU</t>
  </si>
  <si>
    <t>na nosné konstrukci - celoplošně natavená</t>
  </si>
  <si>
    <t>NK 2,7*9,212 = 24,872 [A]_x000d_
přetažení na stěny rámu 1,5*9,212*2 = 27,636 [B]_x000d_
Celkové množství = 52,508</t>
  </si>
  <si>
    <t>711502</t>
  </si>
  <si>
    <t>OCHRANA IZOLACE NA POVRCHU ASFALTOVÝMI PÁSY</t>
  </si>
  <si>
    <t>pod římsami - asfaltový pás s hliníkovou vložkou, provedení dle VL4</t>
  </si>
  <si>
    <t>3,05*0,75*2 = 4,575 [A]_x000d_
Celkové množství = 4,575</t>
  </si>
  <si>
    <t>78382</t>
  </si>
  <si>
    <t>NÁTĚRY BETON KONSTR TYP S2 (OS-B)</t>
  </si>
  <si>
    <t>hrana NK pod římsou</t>
  </si>
  <si>
    <t>(3,07*0,35+2,274*0,3)*2 = 3,513 [A]_x000d_
Celkové množství = 3,513</t>
  </si>
  <si>
    <t>78383</t>
  </si>
  <si>
    <t>NÁTĚRY BETON KONSTR TYP S4 (OS-C)</t>
  </si>
  <si>
    <t>Horní plocha římsy a hrana k vozovce</t>
  </si>
  <si>
    <t>(0,15+0,15)*(11,27+9,564) = 6,250 [A]_x000d_
Celkové množství = 6,250</t>
  </si>
  <si>
    <t>8</t>
  </si>
  <si>
    <t>Potrubí</t>
  </si>
  <si>
    <t>87533</t>
  </si>
  <si>
    <t>POTRUBÍ DREN Z TRUB PLAST DN DO 150MM</t>
  </si>
  <si>
    <t>M</t>
  </si>
  <si>
    <t>drenáž na rubu opěr_x000d_
vyústěno skrz křídla</t>
  </si>
  <si>
    <t>9,5*2 = 19,000 [A]_x000d_
Celkové množství = 19,000</t>
  </si>
  <si>
    <t>87633</t>
  </si>
  <si>
    <t>CHRÁNIČKY Z TRUB PLASTOVÝCH DN DO 150MM</t>
  </si>
  <si>
    <t>chránička prof. 110/94</t>
  </si>
  <si>
    <t>11,27+1,0*2 = 13,270 [A]_x000d_
 9,564+1,0*2 = 11,564 [B]_x000d_
Celkové množství = 24,834</t>
  </si>
  <si>
    <t>9</t>
  </si>
  <si>
    <t>Ostatní konstrukce a práce</t>
  </si>
  <si>
    <t>9113C1</t>
  </si>
  <si>
    <t>SVODIDLO OCEL SILNIČ JEDNOSTR, ÚROVEŇ ZADRŽ H2 - DODÁVKA A MONTÁŽ</t>
  </si>
  <si>
    <t>silniční svodidlo před a za mostem</t>
  </si>
  <si>
    <t>20,0+20,0+20,0+16,0 = 76,000 [A]_x000d_
Celkové množství = 76,000</t>
  </si>
  <si>
    <t>9115C3</t>
  </si>
  <si>
    <t>SVODIDLO OCEL MOSTNÍ JEDNOSTR, ÚROVEŇ ZADRŽ H2 - DEMONTÁŽ S PŘESUNEM</t>
  </si>
  <si>
    <t>demontáž stávajícího svodidla</t>
  </si>
  <si>
    <t>odhad 10,0*2 = 20,000 [A]_x000d_
Celkové množství = 20,000</t>
  </si>
  <si>
    <t>9117C1</t>
  </si>
  <si>
    <t>SVOD OCEL ZÁBRADEL ÚROVEŇ ZADRŽ H2 - DODÁVKA A MONTÁŽ</t>
  </si>
  <si>
    <t>11,27+9,54 = 20,810 [A]_x000d_
Celkové množství = 20,810</t>
  </si>
  <si>
    <t>91355</t>
  </si>
  <si>
    <t>EVIDENČNÍ ČÍSLO MOSTU</t>
  </si>
  <si>
    <t>komplet</t>
  </si>
  <si>
    <t>914123</t>
  </si>
  <si>
    <t>DOPRAVNÍ ZNAČKY ZÁKLADNÍ VELIKOSTI OCELOVÉ FÓLIE TŘ 1 - DEMONTÁŽ</t>
  </si>
  <si>
    <t>E5 2 = 2,000 [A]_x000d_
ev. č. 2 = 2,000 [B]_x000d_
B13 2 = 2,000 [C]_x000d_
Celkové množství = 6,000</t>
  </si>
  <si>
    <t>914911</t>
  </si>
  <si>
    <t>SLOUPKY A STOJKY DOPRAVNÍCH ZNAČEK Z OCEL TRUBEK SE ZABETONOVÁNÍM - DODÁVKA A MONTÁŽ</t>
  </si>
  <si>
    <t>odstranění stávajících sloupků DZ</t>
  </si>
  <si>
    <t>915111</t>
  </si>
  <si>
    <t>VODOROVNÉ DOPRAVNÍ ZNAČENÍ BARVOU HLADKÉ - DODÁVKA A POKLÁDKA</t>
  </si>
  <si>
    <t>předznačení</t>
  </si>
  <si>
    <t>V4 (0,125) (51,9+50,9)*0,125 = 12,850 [A]_x000d_
Celkové množství = 12,850</t>
  </si>
  <si>
    <t>915211</t>
  </si>
  <si>
    <t>VODOROVNÉ DOPRAVNÍ ZNAČENÍ PLASTEM HLADKÉ - DODÁVKA A POKLÁDKA</t>
  </si>
  <si>
    <t>917212</t>
  </si>
  <si>
    <t>ZÁHONOVÉ OBRUBY Z BETONOVÝCH OBRUBNÍKŮ ŠÍŘ 80MM</t>
  </si>
  <si>
    <t>(1,15+2,92)+(1,15+2,87)+(1,15+2,4)+(1,15+2,38) = 15,170 [A]_x000d_
Celkové množství = 15,170</t>
  </si>
  <si>
    <t>917224</t>
  </si>
  <si>
    <t>SILNIČNÍ A CHODNÍKOVÉ OBRUBY Z BETONOVÝCH OBRUBNÍKŮ ŠÍŘ 150MM</t>
  </si>
  <si>
    <t>3,0*2+2,5*2 = 11,000 [A]_x000d_
Celkové množství = 11,000</t>
  </si>
  <si>
    <t>919111</t>
  </si>
  <si>
    <t>ŘEZÁNÍ ASFALTOVÉHO KRYTU VOZOVEK TL DO 50MM</t>
  </si>
  <si>
    <t>řezaná spára v místě napojení na stávající stav 3,9*2 = 7,800 [A]_x000d_
nad rubem rámu 7,93*2 = 15,860 [B]_x000d_
Celkové množství = 23,660</t>
  </si>
  <si>
    <t>931315</t>
  </si>
  <si>
    <t>TĚSNĚNÍ DILATAČ SPAR ASF ZÁLIVKOU PRŮŘ DO 600MM2</t>
  </si>
  <si>
    <t>těsnění řezané spáry v místě napojení na stávající stav 3,9*2 = 7,800 [A]_x000d_
nad rubem rámu 7,93*2 = 15,860 [B]_x000d_
těsnění spáry v spodní vrstvě podél římsy 11,27+9,564 = 20,834 [C]_x000d_
Celkové množství = 44,494</t>
  </si>
  <si>
    <t>s předtěsněním_x000d_
podél říms</t>
  </si>
  <si>
    <t>11,27+9,564 = 20,834 [A]_x000d_
Celkové množství = 20,834</t>
  </si>
  <si>
    <t>935212</t>
  </si>
  <si>
    <t>PŘÍKOPOVÉ ŽLABY Z BETON TVÁRNIC ŠÍŘ DO 600MM DO BETONU TL 100MM</t>
  </si>
  <si>
    <t>5,5 = 5,500 [A]_x000d_
Celkové množství = 5,500</t>
  </si>
  <si>
    <t>966168</t>
  </si>
  <si>
    <t>BOURÁNÍ KONSTRUKCÍ ZE ŽELEZOBETONU S ODVOZEM DO 20KM</t>
  </si>
  <si>
    <t>vybourání stávající rámové konstrukce_x000d_
vč. odvozu a uložení</t>
  </si>
  <si>
    <t>rám 1,918*10,12 = 19,410 [A]_x000d_
římsy 0,35*0,2*(6,779+3,42+6,76+3,35) = 1,422 [B]_x000d_
křídla 1,5*1,5/2*0,4*4 = 1,800 [C]_x000d_
Celkové množství = 22,632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</si>
</sst>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181'!I3</f>
        <v>0</v>
      </c>
      <c r="D11" s="9">
        <f>SUMIFS('SO 181'!O:O,'SO 181'!A:A,"P")</f>
        <v>0</v>
      </c>
      <c r="E11" s="9">
        <f>C11+D11</f>
        <v>0</v>
      </c>
    </row>
    <row r="12" ht="25.5">
      <c r="A12" s="8" t="s">
        <v>15</v>
      </c>
      <c r="B12" s="8" t="s">
        <v>16</v>
      </c>
      <c r="C12" s="9">
        <f>'SO 201'!I3</f>
        <v>0</v>
      </c>
      <c r="D12" s="9">
        <f>SUMIFS('SO 201'!O:O,'SO 201'!A:A,"P")</f>
        <v>0</v>
      </c>
      <c r="E12" s="9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 ht="30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11</v>
      </c>
      <c r="I3" s="23">
        <f>SUMIFS(I8:I56,A8:A56,"SD")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SUMIFS(I9:I56,A9:A56,"P")</f>
        <v>0</v>
      </c>
      <c r="J8" s="34"/>
    </row>
    <row r="9">
      <c r="A9" s="35" t="s">
        <v>38</v>
      </c>
      <c r="B9" s="35">
        <v>1</v>
      </c>
      <c r="C9" s="36" t="s">
        <v>39</v>
      </c>
      <c r="D9" s="35" t="s">
        <v>40</v>
      </c>
      <c r="E9" s="37" t="s">
        <v>41</v>
      </c>
      <c r="F9" s="38" t="s">
        <v>42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85">
      <c r="A10" s="35" t="s">
        <v>43</v>
      </c>
      <c r="B10" s="42"/>
      <c r="C10" s="43"/>
      <c r="D10" s="43"/>
      <c r="E10" s="37" t="s">
        <v>44</v>
      </c>
      <c r="F10" s="43"/>
      <c r="G10" s="43"/>
      <c r="H10" s="43"/>
      <c r="I10" s="43"/>
      <c r="J10" s="44"/>
    </row>
    <row r="11">
      <c r="A11" s="35" t="s">
        <v>45</v>
      </c>
      <c r="B11" s="42"/>
      <c r="C11" s="43"/>
      <c r="D11" s="43"/>
      <c r="E11" s="45" t="s">
        <v>46</v>
      </c>
      <c r="F11" s="43"/>
      <c r="G11" s="43"/>
      <c r="H11" s="43"/>
      <c r="I11" s="43"/>
      <c r="J11" s="44"/>
    </row>
    <row r="12">
      <c r="A12" s="35" t="s">
        <v>38</v>
      </c>
      <c r="B12" s="35">
        <v>2</v>
      </c>
      <c r="C12" s="36" t="s">
        <v>47</v>
      </c>
      <c r="D12" s="35" t="s">
        <v>40</v>
      </c>
      <c r="E12" s="37" t="s">
        <v>48</v>
      </c>
      <c r="F12" s="38" t="s">
        <v>42</v>
      </c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195">
      <c r="A13" s="35" t="s">
        <v>43</v>
      </c>
      <c r="B13" s="42"/>
      <c r="C13" s="43"/>
      <c r="D13" s="43"/>
      <c r="E13" s="37" t="s">
        <v>49</v>
      </c>
      <c r="F13" s="43"/>
      <c r="G13" s="43"/>
      <c r="H13" s="43"/>
      <c r="I13" s="43"/>
      <c r="J13" s="44"/>
    </row>
    <row r="14">
      <c r="A14" s="35" t="s">
        <v>45</v>
      </c>
      <c r="B14" s="42"/>
      <c r="C14" s="43"/>
      <c r="D14" s="43"/>
      <c r="E14" s="45" t="s">
        <v>46</v>
      </c>
      <c r="F14" s="43"/>
      <c r="G14" s="43"/>
      <c r="H14" s="43"/>
      <c r="I14" s="43"/>
      <c r="J14" s="44"/>
    </row>
    <row r="15">
      <c r="A15" s="35" t="s">
        <v>38</v>
      </c>
      <c r="B15" s="35">
        <v>3</v>
      </c>
      <c r="C15" s="36" t="s">
        <v>50</v>
      </c>
      <c r="D15" s="35" t="s">
        <v>40</v>
      </c>
      <c r="E15" s="37" t="s">
        <v>51</v>
      </c>
      <c r="F15" s="38" t="s">
        <v>42</v>
      </c>
      <c r="G15" s="39">
        <v>1</v>
      </c>
      <c r="H15" s="40">
        <v>0</v>
      </c>
      <c r="I15" s="40">
        <f>ROUND(G15*H15,P4)</f>
        <v>0</v>
      </c>
      <c r="J15" s="38" t="s">
        <v>52</v>
      </c>
      <c r="O15" s="41">
        <f>I15*0.21</f>
        <v>0</v>
      </c>
      <c r="P15">
        <v>3</v>
      </c>
    </row>
    <row r="16">
      <c r="A16" s="35" t="s">
        <v>43</v>
      </c>
      <c r="B16" s="42"/>
      <c r="C16" s="43"/>
      <c r="D16" s="43"/>
      <c r="E16" s="37" t="s">
        <v>53</v>
      </c>
      <c r="F16" s="43"/>
      <c r="G16" s="43"/>
      <c r="H16" s="43"/>
      <c r="I16" s="43"/>
      <c r="J16" s="44"/>
    </row>
    <row r="17" ht="30">
      <c r="A17" s="35" t="s">
        <v>45</v>
      </c>
      <c r="B17" s="42"/>
      <c r="C17" s="43"/>
      <c r="D17" s="43"/>
      <c r="E17" s="45" t="s">
        <v>54</v>
      </c>
      <c r="F17" s="43"/>
      <c r="G17" s="43"/>
      <c r="H17" s="43"/>
      <c r="I17" s="43"/>
      <c r="J17" s="44"/>
    </row>
    <row r="18">
      <c r="A18" s="35" t="s">
        <v>38</v>
      </c>
      <c r="B18" s="35">
        <v>4</v>
      </c>
      <c r="C18" s="36" t="s">
        <v>55</v>
      </c>
      <c r="D18" s="35" t="s">
        <v>40</v>
      </c>
      <c r="E18" s="37" t="s">
        <v>56</v>
      </c>
      <c r="F18" s="38" t="s">
        <v>42</v>
      </c>
      <c r="G18" s="39">
        <v>1</v>
      </c>
      <c r="H18" s="40">
        <v>0</v>
      </c>
      <c r="I18" s="40">
        <f>ROUND(G18*H18,P4)</f>
        <v>0</v>
      </c>
      <c r="J18" s="38" t="s">
        <v>52</v>
      </c>
      <c r="O18" s="41">
        <f>I18*0.21</f>
        <v>0</v>
      </c>
      <c r="P18">
        <v>3</v>
      </c>
    </row>
    <row r="19">
      <c r="A19" s="35" t="s">
        <v>43</v>
      </c>
      <c r="B19" s="42"/>
      <c r="C19" s="43"/>
      <c r="D19" s="43"/>
      <c r="E19" s="37" t="s">
        <v>57</v>
      </c>
      <c r="F19" s="43"/>
      <c r="G19" s="43"/>
      <c r="H19" s="43"/>
      <c r="I19" s="43"/>
      <c r="J19" s="44"/>
    </row>
    <row r="20" ht="30">
      <c r="A20" s="35" t="s">
        <v>45</v>
      </c>
      <c r="B20" s="42"/>
      <c r="C20" s="43"/>
      <c r="D20" s="43"/>
      <c r="E20" s="45" t="s">
        <v>54</v>
      </c>
      <c r="F20" s="43"/>
      <c r="G20" s="43"/>
      <c r="H20" s="43"/>
      <c r="I20" s="43"/>
      <c r="J20" s="44"/>
    </row>
    <row r="21">
      <c r="A21" s="35" t="s">
        <v>38</v>
      </c>
      <c r="B21" s="35">
        <v>5</v>
      </c>
      <c r="C21" s="36" t="s">
        <v>58</v>
      </c>
      <c r="D21" s="35" t="s">
        <v>59</v>
      </c>
      <c r="E21" s="37" t="s">
        <v>60</v>
      </c>
      <c r="F21" s="38" t="s">
        <v>42</v>
      </c>
      <c r="G21" s="39">
        <v>1</v>
      </c>
      <c r="H21" s="40">
        <v>0</v>
      </c>
      <c r="I21" s="40">
        <f>ROUND(G21*H21,P4)</f>
        <v>0</v>
      </c>
      <c r="J21" s="38" t="s">
        <v>52</v>
      </c>
      <c r="O21" s="41">
        <f>I21*0.21</f>
        <v>0</v>
      </c>
      <c r="P21">
        <v>3</v>
      </c>
    </row>
    <row r="22">
      <c r="A22" s="35" t="s">
        <v>43</v>
      </c>
      <c r="B22" s="42"/>
      <c r="C22" s="43"/>
      <c r="D22" s="43"/>
      <c r="E22" s="37" t="s">
        <v>61</v>
      </c>
      <c r="F22" s="43"/>
      <c r="G22" s="43"/>
      <c r="H22" s="43"/>
      <c r="I22" s="43"/>
      <c r="J22" s="44"/>
    </row>
    <row r="23">
      <c r="A23" s="35" t="s">
        <v>45</v>
      </c>
      <c r="B23" s="42"/>
      <c r="C23" s="43"/>
      <c r="D23" s="43"/>
      <c r="E23" s="45" t="s">
        <v>46</v>
      </c>
      <c r="F23" s="43"/>
      <c r="G23" s="43"/>
      <c r="H23" s="43"/>
      <c r="I23" s="43"/>
      <c r="J23" s="44"/>
    </row>
    <row r="24">
      <c r="A24" s="35" t="s">
        <v>38</v>
      </c>
      <c r="B24" s="35">
        <v>6</v>
      </c>
      <c r="C24" s="36" t="s">
        <v>58</v>
      </c>
      <c r="D24" s="35" t="s">
        <v>62</v>
      </c>
      <c r="E24" s="37" t="s">
        <v>60</v>
      </c>
      <c r="F24" s="38" t="s">
        <v>42</v>
      </c>
      <c r="G24" s="39">
        <v>1</v>
      </c>
      <c r="H24" s="40">
        <v>0</v>
      </c>
      <c r="I24" s="40">
        <f>ROUND(G24*H24,P4)</f>
        <v>0</v>
      </c>
      <c r="J24" s="38" t="s">
        <v>52</v>
      </c>
      <c r="O24" s="41">
        <f>I24*0.21</f>
        <v>0</v>
      </c>
      <c r="P24">
        <v>3</v>
      </c>
    </row>
    <row r="25" ht="30">
      <c r="A25" s="35" t="s">
        <v>43</v>
      </c>
      <c r="B25" s="42"/>
      <c r="C25" s="43"/>
      <c r="D25" s="43"/>
      <c r="E25" s="37" t="s">
        <v>63</v>
      </c>
      <c r="F25" s="43"/>
      <c r="G25" s="43"/>
      <c r="H25" s="43"/>
      <c r="I25" s="43"/>
      <c r="J25" s="44"/>
    </row>
    <row r="26" ht="30">
      <c r="A26" s="35" t="s">
        <v>45</v>
      </c>
      <c r="B26" s="42"/>
      <c r="C26" s="43"/>
      <c r="D26" s="43"/>
      <c r="E26" s="45" t="s">
        <v>54</v>
      </c>
      <c r="F26" s="43"/>
      <c r="G26" s="43"/>
      <c r="H26" s="43"/>
      <c r="I26" s="43"/>
      <c r="J26" s="44"/>
    </row>
    <row r="27">
      <c r="A27" s="35" t="s">
        <v>38</v>
      </c>
      <c r="B27" s="35">
        <v>7</v>
      </c>
      <c r="C27" s="36" t="s">
        <v>64</v>
      </c>
      <c r="D27" s="35" t="s">
        <v>40</v>
      </c>
      <c r="E27" s="37" t="s">
        <v>65</v>
      </c>
      <c r="F27" s="38" t="s">
        <v>66</v>
      </c>
      <c r="G27" s="39">
        <v>1</v>
      </c>
      <c r="H27" s="40">
        <v>0</v>
      </c>
      <c r="I27" s="40">
        <f>ROUND(G27*H27,P4)</f>
        <v>0</v>
      </c>
      <c r="J27" s="38" t="s">
        <v>52</v>
      </c>
      <c r="O27" s="41">
        <f>I27*0.21</f>
        <v>0</v>
      </c>
      <c r="P27">
        <v>3</v>
      </c>
    </row>
    <row r="28" ht="60">
      <c r="A28" s="35" t="s">
        <v>43</v>
      </c>
      <c r="B28" s="42"/>
      <c r="C28" s="43"/>
      <c r="D28" s="43"/>
      <c r="E28" s="37" t="s">
        <v>67</v>
      </c>
      <c r="F28" s="43"/>
      <c r="G28" s="43"/>
      <c r="H28" s="43"/>
      <c r="I28" s="43"/>
      <c r="J28" s="44"/>
    </row>
    <row r="29" ht="30">
      <c r="A29" s="35" t="s">
        <v>45</v>
      </c>
      <c r="B29" s="42"/>
      <c r="C29" s="43"/>
      <c r="D29" s="43"/>
      <c r="E29" s="45" t="s">
        <v>54</v>
      </c>
      <c r="F29" s="43"/>
      <c r="G29" s="43"/>
      <c r="H29" s="43"/>
      <c r="I29" s="43"/>
      <c r="J29" s="44"/>
    </row>
    <row r="30">
      <c r="A30" s="35" t="s">
        <v>38</v>
      </c>
      <c r="B30" s="35">
        <v>8</v>
      </c>
      <c r="C30" s="36" t="s">
        <v>68</v>
      </c>
      <c r="D30" s="35" t="s">
        <v>59</v>
      </c>
      <c r="E30" s="37" t="s">
        <v>69</v>
      </c>
      <c r="F30" s="38" t="s">
        <v>42</v>
      </c>
      <c r="G30" s="39">
        <v>1</v>
      </c>
      <c r="H30" s="40">
        <v>0</v>
      </c>
      <c r="I30" s="40">
        <f>ROUND(G30*H30,P4)</f>
        <v>0</v>
      </c>
      <c r="J30" s="38" t="s">
        <v>52</v>
      </c>
      <c r="O30" s="41">
        <f>I30*0.21</f>
        <v>0</v>
      </c>
      <c r="P30">
        <v>3</v>
      </c>
    </row>
    <row r="31">
      <c r="A31" s="35" t="s">
        <v>43</v>
      </c>
      <c r="B31" s="42"/>
      <c r="C31" s="43"/>
      <c r="D31" s="43"/>
      <c r="E31" s="37" t="s">
        <v>70</v>
      </c>
      <c r="F31" s="43"/>
      <c r="G31" s="43"/>
      <c r="H31" s="43"/>
      <c r="I31" s="43"/>
      <c r="J31" s="44"/>
    </row>
    <row r="32" ht="30">
      <c r="A32" s="35" t="s">
        <v>45</v>
      </c>
      <c r="B32" s="42"/>
      <c r="C32" s="43"/>
      <c r="D32" s="43"/>
      <c r="E32" s="45" t="s">
        <v>54</v>
      </c>
      <c r="F32" s="43"/>
      <c r="G32" s="43"/>
      <c r="H32" s="43"/>
      <c r="I32" s="43"/>
      <c r="J32" s="44"/>
    </row>
    <row r="33">
      <c r="A33" s="35" t="s">
        <v>38</v>
      </c>
      <c r="B33" s="35">
        <v>9</v>
      </c>
      <c r="C33" s="36" t="s">
        <v>68</v>
      </c>
      <c r="D33" s="35" t="s">
        <v>62</v>
      </c>
      <c r="E33" s="37" t="s">
        <v>69</v>
      </c>
      <c r="F33" s="38" t="s">
        <v>42</v>
      </c>
      <c r="G33" s="39">
        <v>1</v>
      </c>
      <c r="H33" s="40">
        <v>0</v>
      </c>
      <c r="I33" s="40">
        <f>ROUND(G33*H33,P4)</f>
        <v>0</v>
      </c>
      <c r="J33" s="38" t="s">
        <v>52</v>
      </c>
      <c r="O33" s="41">
        <f>I33*0.21</f>
        <v>0</v>
      </c>
      <c r="P33">
        <v>3</v>
      </c>
    </row>
    <row r="34">
      <c r="A34" s="35" t="s">
        <v>43</v>
      </c>
      <c r="B34" s="42"/>
      <c r="C34" s="43"/>
      <c r="D34" s="43"/>
      <c r="E34" s="37" t="s">
        <v>71</v>
      </c>
      <c r="F34" s="43"/>
      <c r="G34" s="43"/>
      <c r="H34" s="43"/>
      <c r="I34" s="43"/>
      <c r="J34" s="44"/>
    </row>
    <row r="35" ht="30">
      <c r="A35" s="35" t="s">
        <v>45</v>
      </c>
      <c r="B35" s="42"/>
      <c r="C35" s="43"/>
      <c r="D35" s="43"/>
      <c r="E35" s="45" t="s">
        <v>54</v>
      </c>
      <c r="F35" s="43"/>
      <c r="G35" s="43"/>
      <c r="H35" s="43"/>
      <c r="I35" s="43"/>
      <c r="J35" s="44"/>
    </row>
    <row r="36">
      <c r="A36" s="35" t="s">
        <v>38</v>
      </c>
      <c r="B36" s="35">
        <v>10</v>
      </c>
      <c r="C36" s="36" t="s">
        <v>72</v>
      </c>
      <c r="D36" s="35" t="s">
        <v>40</v>
      </c>
      <c r="E36" s="37" t="s">
        <v>73</v>
      </c>
      <c r="F36" s="38" t="s">
        <v>42</v>
      </c>
      <c r="G36" s="39">
        <v>1</v>
      </c>
      <c r="H36" s="40">
        <v>0</v>
      </c>
      <c r="I36" s="40">
        <f>ROUND(G36*H36,P4)</f>
        <v>0</v>
      </c>
      <c r="J36" s="38" t="s">
        <v>52</v>
      </c>
      <c r="O36" s="41">
        <f>I36*0.21</f>
        <v>0</v>
      </c>
      <c r="P36">
        <v>3</v>
      </c>
    </row>
    <row r="37">
      <c r="A37" s="35" t="s">
        <v>43</v>
      </c>
      <c r="B37" s="42"/>
      <c r="C37" s="43"/>
      <c r="D37" s="43"/>
      <c r="E37" s="37" t="s">
        <v>74</v>
      </c>
      <c r="F37" s="43"/>
      <c r="G37" s="43"/>
      <c r="H37" s="43"/>
      <c r="I37" s="43"/>
      <c r="J37" s="44"/>
    </row>
    <row r="38" ht="30">
      <c r="A38" s="35" t="s">
        <v>45</v>
      </c>
      <c r="B38" s="42"/>
      <c r="C38" s="43"/>
      <c r="D38" s="43"/>
      <c r="E38" s="45" t="s">
        <v>54</v>
      </c>
      <c r="F38" s="43"/>
      <c r="G38" s="43"/>
      <c r="H38" s="43"/>
      <c r="I38" s="43"/>
      <c r="J38" s="44"/>
    </row>
    <row r="39">
      <c r="A39" s="35" t="s">
        <v>38</v>
      </c>
      <c r="B39" s="35">
        <v>11</v>
      </c>
      <c r="C39" s="36" t="s">
        <v>75</v>
      </c>
      <c r="D39" s="35" t="s">
        <v>40</v>
      </c>
      <c r="E39" s="37" t="s">
        <v>76</v>
      </c>
      <c r="F39" s="38" t="s">
        <v>42</v>
      </c>
      <c r="G39" s="39">
        <v>1</v>
      </c>
      <c r="H39" s="40">
        <v>0</v>
      </c>
      <c r="I39" s="40">
        <f>ROUND(G39*H39,P4)</f>
        <v>0</v>
      </c>
      <c r="J39" s="38" t="s">
        <v>52</v>
      </c>
      <c r="O39" s="41">
        <f>I39*0.21</f>
        <v>0</v>
      </c>
      <c r="P39">
        <v>3</v>
      </c>
    </row>
    <row r="40">
      <c r="A40" s="35" t="s">
        <v>43</v>
      </c>
      <c r="B40" s="42"/>
      <c r="C40" s="43"/>
      <c r="D40" s="43"/>
      <c r="E40" s="37" t="s">
        <v>77</v>
      </c>
      <c r="F40" s="43"/>
      <c r="G40" s="43"/>
      <c r="H40" s="43"/>
      <c r="I40" s="43"/>
      <c r="J40" s="44"/>
    </row>
    <row r="41" ht="30">
      <c r="A41" s="35" t="s">
        <v>45</v>
      </c>
      <c r="B41" s="42"/>
      <c r="C41" s="43"/>
      <c r="D41" s="43"/>
      <c r="E41" s="45" t="s">
        <v>54</v>
      </c>
      <c r="F41" s="43"/>
      <c r="G41" s="43"/>
      <c r="H41" s="43"/>
      <c r="I41" s="43"/>
      <c r="J41" s="44"/>
    </row>
    <row r="42">
      <c r="A42" s="35" t="s">
        <v>38</v>
      </c>
      <c r="B42" s="35">
        <v>12</v>
      </c>
      <c r="C42" s="36" t="s">
        <v>78</v>
      </c>
      <c r="D42" s="35" t="s">
        <v>40</v>
      </c>
      <c r="E42" s="37" t="s">
        <v>79</v>
      </c>
      <c r="F42" s="38" t="s">
        <v>42</v>
      </c>
      <c r="G42" s="39">
        <v>1</v>
      </c>
      <c r="H42" s="40">
        <v>0</v>
      </c>
      <c r="I42" s="40">
        <f>ROUND(G42*H42,P4)</f>
        <v>0</v>
      </c>
      <c r="J42" s="38" t="s">
        <v>52</v>
      </c>
      <c r="O42" s="41">
        <f>I42*0.21</f>
        <v>0</v>
      </c>
      <c r="P42">
        <v>3</v>
      </c>
    </row>
    <row r="43" ht="30">
      <c r="A43" s="35" t="s">
        <v>43</v>
      </c>
      <c r="B43" s="42"/>
      <c r="C43" s="43"/>
      <c r="D43" s="43"/>
      <c r="E43" s="37" t="s">
        <v>80</v>
      </c>
      <c r="F43" s="43"/>
      <c r="G43" s="43"/>
      <c r="H43" s="43"/>
      <c r="I43" s="43"/>
      <c r="J43" s="44"/>
    </row>
    <row r="44" ht="30">
      <c r="A44" s="35" t="s">
        <v>45</v>
      </c>
      <c r="B44" s="42"/>
      <c r="C44" s="43"/>
      <c r="D44" s="43"/>
      <c r="E44" s="45" t="s">
        <v>54</v>
      </c>
      <c r="F44" s="43"/>
      <c r="G44" s="43"/>
      <c r="H44" s="43"/>
      <c r="I44" s="43"/>
      <c r="J44" s="44"/>
    </row>
    <row r="45">
      <c r="A45" s="35" t="s">
        <v>38</v>
      </c>
      <c r="B45" s="35">
        <v>13</v>
      </c>
      <c r="C45" s="36" t="s">
        <v>81</v>
      </c>
      <c r="D45" s="35" t="s">
        <v>59</v>
      </c>
      <c r="E45" s="37" t="s">
        <v>82</v>
      </c>
      <c r="F45" s="38" t="s">
        <v>42</v>
      </c>
      <c r="G45" s="39">
        <v>1</v>
      </c>
      <c r="H45" s="40">
        <v>0</v>
      </c>
      <c r="I45" s="40">
        <f>ROUND(G45*H45,P4)</f>
        <v>0</v>
      </c>
      <c r="J45" s="38" t="s">
        <v>52</v>
      </c>
      <c r="O45" s="41">
        <f>I45*0.21</f>
        <v>0</v>
      </c>
      <c r="P45">
        <v>3</v>
      </c>
    </row>
    <row r="46">
      <c r="A46" s="35" t="s">
        <v>43</v>
      </c>
      <c r="B46" s="42"/>
      <c r="C46" s="43"/>
      <c r="D46" s="43"/>
      <c r="E46" s="37" t="s">
        <v>83</v>
      </c>
      <c r="F46" s="43"/>
      <c r="G46" s="43"/>
      <c r="H46" s="43"/>
      <c r="I46" s="43"/>
      <c r="J46" s="44"/>
    </row>
    <row r="47" ht="30">
      <c r="A47" s="35" t="s">
        <v>45</v>
      </c>
      <c r="B47" s="42"/>
      <c r="C47" s="43"/>
      <c r="D47" s="43"/>
      <c r="E47" s="45" t="s">
        <v>54</v>
      </c>
      <c r="F47" s="43"/>
      <c r="G47" s="43"/>
      <c r="H47" s="43"/>
      <c r="I47" s="43"/>
      <c r="J47" s="44"/>
    </row>
    <row r="48">
      <c r="A48" s="35" t="s">
        <v>38</v>
      </c>
      <c r="B48" s="35">
        <v>14</v>
      </c>
      <c r="C48" s="36" t="s">
        <v>81</v>
      </c>
      <c r="D48" s="35" t="s">
        <v>62</v>
      </c>
      <c r="E48" s="37" t="s">
        <v>82</v>
      </c>
      <c r="F48" s="38" t="s">
        <v>42</v>
      </c>
      <c r="G48" s="39">
        <v>1</v>
      </c>
      <c r="H48" s="40">
        <v>0</v>
      </c>
      <c r="I48" s="40">
        <f>ROUND(G48*H48,P4)</f>
        <v>0</v>
      </c>
      <c r="J48" s="38" t="s">
        <v>52</v>
      </c>
      <c r="O48" s="41">
        <f>I48*0.21</f>
        <v>0</v>
      </c>
      <c r="P48">
        <v>3</v>
      </c>
    </row>
    <row r="49">
      <c r="A49" s="35" t="s">
        <v>43</v>
      </c>
      <c r="B49" s="42"/>
      <c r="C49" s="43"/>
      <c r="D49" s="43"/>
      <c r="E49" s="37" t="s">
        <v>84</v>
      </c>
      <c r="F49" s="43"/>
      <c r="G49" s="43"/>
      <c r="H49" s="43"/>
      <c r="I49" s="43"/>
      <c r="J49" s="44"/>
    </row>
    <row r="50" ht="30">
      <c r="A50" s="35" t="s">
        <v>45</v>
      </c>
      <c r="B50" s="42"/>
      <c r="C50" s="43"/>
      <c r="D50" s="43"/>
      <c r="E50" s="45" t="s">
        <v>54</v>
      </c>
      <c r="F50" s="43"/>
      <c r="G50" s="43"/>
      <c r="H50" s="43"/>
      <c r="I50" s="43"/>
      <c r="J50" s="44"/>
    </row>
    <row r="51">
      <c r="A51" s="35" t="s">
        <v>38</v>
      </c>
      <c r="B51" s="35">
        <v>15</v>
      </c>
      <c r="C51" s="36" t="s">
        <v>85</v>
      </c>
      <c r="D51" s="35" t="s">
        <v>40</v>
      </c>
      <c r="E51" s="37" t="s">
        <v>86</v>
      </c>
      <c r="F51" s="38" t="s">
        <v>66</v>
      </c>
      <c r="G51" s="39">
        <v>2</v>
      </c>
      <c r="H51" s="40">
        <v>0</v>
      </c>
      <c r="I51" s="40">
        <f>ROUND(G51*H51,P4)</f>
        <v>0</v>
      </c>
      <c r="J51" s="38" t="s">
        <v>52</v>
      </c>
      <c r="O51" s="41">
        <f>I51*0.21</f>
        <v>0</v>
      </c>
      <c r="P51">
        <v>3</v>
      </c>
    </row>
    <row r="52">
      <c r="A52" s="35" t="s">
        <v>43</v>
      </c>
      <c r="B52" s="42"/>
      <c r="C52" s="43"/>
      <c r="D52" s="43"/>
      <c r="E52" s="37" t="s">
        <v>87</v>
      </c>
      <c r="F52" s="43"/>
      <c r="G52" s="43"/>
      <c r="H52" s="43"/>
      <c r="I52" s="43"/>
      <c r="J52" s="44"/>
    </row>
    <row r="53" ht="30">
      <c r="A53" s="35" t="s">
        <v>45</v>
      </c>
      <c r="B53" s="42"/>
      <c r="C53" s="43"/>
      <c r="D53" s="43"/>
      <c r="E53" s="45" t="s">
        <v>88</v>
      </c>
      <c r="F53" s="43"/>
      <c r="G53" s="43"/>
      <c r="H53" s="43"/>
      <c r="I53" s="43"/>
      <c r="J53" s="44"/>
    </row>
    <row r="54">
      <c r="A54" s="35" t="s">
        <v>38</v>
      </c>
      <c r="B54" s="35">
        <v>16</v>
      </c>
      <c r="C54" s="36" t="s">
        <v>89</v>
      </c>
      <c r="D54" s="35" t="s">
        <v>40</v>
      </c>
      <c r="E54" s="37" t="s">
        <v>90</v>
      </c>
      <c r="F54" s="38" t="s">
        <v>42</v>
      </c>
      <c r="G54" s="39">
        <v>1</v>
      </c>
      <c r="H54" s="40">
        <v>0</v>
      </c>
      <c r="I54" s="40">
        <f>ROUND(G54*H54,P4)</f>
        <v>0</v>
      </c>
      <c r="J54" s="38" t="s">
        <v>52</v>
      </c>
      <c r="O54" s="41">
        <f>I54*0.21</f>
        <v>0</v>
      </c>
      <c r="P54">
        <v>3</v>
      </c>
    </row>
    <row r="55" ht="90">
      <c r="A55" s="35" t="s">
        <v>43</v>
      </c>
      <c r="B55" s="42"/>
      <c r="C55" s="43"/>
      <c r="D55" s="43"/>
      <c r="E55" s="37" t="s">
        <v>91</v>
      </c>
      <c r="F55" s="43"/>
      <c r="G55" s="43"/>
      <c r="H55" s="43"/>
      <c r="I55" s="43"/>
      <c r="J55" s="44"/>
    </row>
    <row r="56" ht="30">
      <c r="A56" s="35" t="s">
        <v>45</v>
      </c>
      <c r="B56" s="46"/>
      <c r="C56" s="47"/>
      <c r="D56" s="47"/>
      <c r="E56" s="45" t="s">
        <v>54</v>
      </c>
      <c r="F56" s="47"/>
      <c r="G56" s="47"/>
      <c r="H56" s="47"/>
      <c r="I56" s="47"/>
      <c r="J5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 ht="30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13</v>
      </c>
      <c r="I3" s="23">
        <f>SUMIFS(I8:I11,A8:A11,"SD")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SUMIFS(I9:I11,A9:A11,"P")</f>
        <v>0</v>
      </c>
      <c r="J8" s="34"/>
    </row>
    <row r="9">
      <c r="A9" s="35" t="s">
        <v>38</v>
      </c>
      <c r="B9" s="35">
        <v>1</v>
      </c>
      <c r="C9" s="36" t="s">
        <v>92</v>
      </c>
      <c r="D9" s="35" t="s">
        <v>40</v>
      </c>
      <c r="E9" s="37" t="s">
        <v>93</v>
      </c>
      <c r="F9" s="38" t="s">
        <v>42</v>
      </c>
      <c r="G9" s="39">
        <v>1</v>
      </c>
      <c r="H9" s="40">
        <v>0</v>
      </c>
      <c r="I9" s="40">
        <f>ROUND(G9*H9,P4)</f>
        <v>0</v>
      </c>
      <c r="J9" s="38" t="s">
        <v>52</v>
      </c>
      <c r="O9" s="41">
        <f>I9*0.21</f>
        <v>0</v>
      </c>
      <c r="P9">
        <v>3</v>
      </c>
    </row>
    <row r="10" ht="255">
      <c r="A10" s="35" t="s">
        <v>43</v>
      </c>
      <c r="B10" s="42"/>
      <c r="C10" s="43"/>
      <c r="D10" s="43"/>
      <c r="E10" s="37" t="s">
        <v>94</v>
      </c>
      <c r="F10" s="43"/>
      <c r="G10" s="43"/>
      <c r="H10" s="43"/>
      <c r="I10" s="43"/>
      <c r="J10" s="44"/>
    </row>
    <row r="11" ht="30">
      <c r="A11" s="35" t="s">
        <v>45</v>
      </c>
      <c r="B11" s="46"/>
      <c r="C11" s="47"/>
      <c r="D11" s="47"/>
      <c r="E11" s="45" t="s">
        <v>54</v>
      </c>
      <c r="F11" s="47"/>
      <c r="G11" s="47"/>
      <c r="H11" s="47"/>
      <c r="I11" s="47"/>
      <c r="J1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 ht="30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15</v>
      </c>
      <c r="I3" s="23">
        <f>SUMIFS(I8:I217,A8:A217,"SD")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SUMIFS(I9:I20,A9:A20,"P")</f>
        <v>0</v>
      </c>
      <c r="J8" s="34"/>
    </row>
    <row r="9">
      <c r="A9" s="35" t="s">
        <v>38</v>
      </c>
      <c r="B9" s="35">
        <v>1</v>
      </c>
      <c r="C9" s="36" t="s">
        <v>95</v>
      </c>
      <c r="D9" s="35" t="s">
        <v>59</v>
      </c>
      <c r="E9" s="37" t="s">
        <v>96</v>
      </c>
      <c r="F9" s="38" t="s">
        <v>97</v>
      </c>
      <c r="G9" s="39">
        <v>90.536000000000001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30">
      <c r="A10" s="35" t="s">
        <v>43</v>
      </c>
      <c r="B10" s="42"/>
      <c r="C10" s="43"/>
      <c r="D10" s="43"/>
      <c r="E10" s="37" t="s">
        <v>98</v>
      </c>
      <c r="F10" s="43"/>
      <c r="G10" s="43"/>
      <c r="H10" s="43"/>
      <c r="I10" s="43"/>
      <c r="J10" s="44"/>
    </row>
    <row r="11" ht="45">
      <c r="A11" s="35" t="s">
        <v>45</v>
      </c>
      <c r="B11" s="42"/>
      <c r="C11" s="43"/>
      <c r="D11" s="43"/>
      <c r="E11" s="45" t="s">
        <v>99</v>
      </c>
      <c r="F11" s="43"/>
      <c r="G11" s="43"/>
      <c r="H11" s="43"/>
      <c r="I11" s="43"/>
      <c r="J11" s="44"/>
    </row>
    <row r="12">
      <c r="A12" s="35" t="s">
        <v>38</v>
      </c>
      <c r="B12" s="35">
        <v>2</v>
      </c>
      <c r="C12" s="36" t="s">
        <v>95</v>
      </c>
      <c r="D12" s="35" t="s">
        <v>62</v>
      </c>
      <c r="E12" s="37" t="s">
        <v>100</v>
      </c>
      <c r="F12" s="38" t="s">
        <v>97</v>
      </c>
      <c r="G12" s="39">
        <v>42.648000000000003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43</v>
      </c>
      <c r="B13" s="42"/>
      <c r="C13" s="43"/>
      <c r="D13" s="43"/>
      <c r="E13" s="37" t="s">
        <v>101</v>
      </c>
      <c r="F13" s="43"/>
      <c r="G13" s="43"/>
      <c r="H13" s="43"/>
      <c r="I13" s="43"/>
      <c r="J13" s="44"/>
    </row>
    <row r="14" ht="30">
      <c r="A14" s="35" t="s">
        <v>45</v>
      </c>
      <c r="B14" s="42"/>
      <c r="C14" s="43"/>
      <c r="D14" s="43"/>
      <c r="E14" s="45" t="s">
        <v>102</v>
      </c>
      <c r="F14" s="43"/>
      <c r="G14" s="43"/>
      <c r="H14" s="43"/>
      <c r="I14" s="43"/>
      <c r="J14" s="44"/>
    </row>
    <row r="15">
      <c r="A15" s="35" t="s">
        <v>38</v>
      </c>
      <c r="B15" s="35">
        <v>3</v>
      </c>
      <c r="C15" s="36" t="s">
        <v>95</v>
      </c>
      <c r="D15" s="35" t="s">
        <v>103</v>
      </c>
      <c r="E15" s="37" t="s">
        <v>104</v>
      </c>
      <c r="F15" s="38" t="s">
        <v>97</v>
      </c>
      <c r="G15" s="39">
        <v>67.260999999999996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 ht="30">
      <c r="A16" s="35" t="s">
        <v>43</v>
      </c>
      <c r="B16" s="42"/>
      <c r="C16" s="43"/>
      <c r="D16" s="43"/>
      <c r="E16" s="37" t="s">
        <v>105</v>
      </c>
      <c r="F16" s="43"/>
      <c r="G16" s="43"/>
      <c r="H16" s="43"/>
      <c r="I16" s="43"/>
      <c r="J16" s="44"/>
    </row>
    <row r="17" ht="45">
      <c r="A17" s="35" t="s">
        <v>45</v>
      </c>
      <c r="B17" s="42"/>
      <c r="C17" s="43"/>
      <c r="D17" s="43"/>
      <c r="E17" s="45" t="s">
        <v>106</v>
      </c>
      <c r="F17" s="43"/>
      <c r="G17" s="43"/>
      <c r="H17" s="43"/>
      <c r="I17" s="43"/>
      <c r="J17" s="44"/>
    </row>
    <row r="18">
      <c r="A18" s="35" t="s">
        <v>38</v>
      </c>
      <c r="B18" s="35">
        <v>4</v>
      </c>
      <c r="C18" s="36" t="s">
        <v>107</v>
      </c>
      <c r="D18" s="35" t="s">
        <v>40</v>
      </c>
      <c r="E18" s="37" t="s">
        <v>108</v>
      </c>
      <c r="F18" s="38" t="s">
        <v>97</v>
      </c>
      <c r="G18" s="39">
        <v>15</v>
      </c>
      <c r="H18" s="40">
        <v>0</v>
      </c>
      <c r="I18" s="40">
        <f>ROUND(G18*H18,P4)</f>
        <v>0</v>
      </c>
      <c r="J18" s="38" t="s">
        <v>52</v>
      </c>
      <c r="O18" s="41">
        <f>I18*0.21</f>
        <v>0</v>
      </c>
      <c r="P18">
        <v>3</v>
      </c>
    </row>
    <row r="19">
      <c r="A19" s="35" t="s">
        <v>43</v>
      </c>
      <c r="B19" s="42"/>
      <c r="C19" s="43"/>
      <c r="D19" s="43"/>
      <c r="E19" s="37" t="s">
        <v>109</v>
      </c>
      <c r="F19" s="43"/>
      <c r="G19" s="43"/>
      <c r="H19" s="43"/>
      <c r="I19" s="43"/>
      <c r="J19" s="44"/>
    </row>
    <row r="20" ht="30">
      <c r="A20" s="35" t="s">
        <v>45</v>
      </c>
      <c r="B20" s="42"/>
      <c r="C20" s="43"/>
      <c r="D20" s="43"/>
      <c r="E20" s="45" t="s">
        <v>110</v>
      </c>
      <c r="F20" s="43"/>
      <c r="G20" s="43"/>
      <c r="H20" s="43"/>
      <c r="I20" s="43"/>
      <c r="J20" s="44"/>
    </row>
    <row r="21">
      <c r="A21" s="29" t="s">
        <v>35</v>
      </c>
      <c r="B21" s="30"/>
      <c r="C21" s="31" t="s">
        <v>111</v>
      </c>
      <c r="D21" s="32"/>
      <c r="E21" s="29" t="s">
        <v>112</v>
      </c>
      <c r="F21" s="32"/>
      <c r="G21" s="32"/>
      <c r="H21" s="32"/>
      <c r="I21" s="33">
        <f>SUMIFS(I22:I72,A22:A72,"P")</f>
        <v>0</v>
      </c>
      <c r="J21" s="34"/>
    </row>
    <row r="22">
      <c r="A22" s="35" t="s">
        <v>38</v>
      </c>
      <c r="B22" s="35">
        <v>5</v>
      </c>
      <c r="C22" s="36" t="s">
        <v>113</v>
      </c>
      <c r="D22" s="35" t="s">
        <v>40</v>
      </c>
      <c r="E22" s="37" t="s">
        <v>114</v>
      </c>
      <c r="F22" s="38" t="s">
        <v>115</v>
      </c>
      <c r="G22" s="39">
        <v>25</v>
      </c>
      <c r="H22" s="40">
        <v>0</v>
      </c>
      <c r="I22" s="40">
        <f>ROUND(G22*H22,P4)</f>
        <v>0</v>
      </c>
      <c r="J22" s="38" t="s">
        <v>52</v>
      </c>
      <c r="O22" s="41">
        <f>I22*0.21</f>
        <v>0</v>
      </c>
      <c r="P22">
        <v>3</v>
      </c>
    </row>
    <row r="23">
      <c r="A23" s="35" t="s">
        <v>43</v>
      </c>
      <c r="B23" s="42"/>
      <c r="C23" s="43"/>
      <c r="D23" s="43"/>
      <c r="E23" s="37" t="s">
        <v>116</v>
      </c>
      <c r="F23" s="43"/>
      <c r="G23" s="43"/>
      <c r="H23" s="43"/>
      <c r="I23" s="43"/>
      <c r="J23" s="44"/>
    </row>
    <row r="24" ht="30">
      <c r="A24" s="35" t="s">
        <v>45</v>
      </c>
      <c r="B24" s="42"/>
      <c r="C24" s="43"/>
      <c r="D24" s="43"/>
      <c r="E24" s="45" t="s">
        <v>117</v>
      </c>
      <c r="F24" s="43"/>
      <c r="G24" s="43"/>
      <c r="H24" s="43"/>
      <c r="I24" s="43"/>
      <c r="J24" s="44"/>
    </row>
    <row r="25" ht="30">
      <c r="A25" s="35" t="s">
        <v>38</v>
      </c>
      <c r="B25" s="35">
        <v>6</v>
      </c>
      <c r="C25" s="36" t="s">
        <v>118</v>
      </c>
      <c r="D25" s="35" t="s">
        <v>40</v>
      </c>
      <c r="E25" s="37" t="s">
        <v>119</v>
      </c>
      <c r="F25" s="38" t="s">
        <v>120</v>
      </c>
      <c r="G25" s="39">
        <v>17.77</v>
      </c>
      <c r="H25" s="40">
        <v>0</v>
      </c>
      <c r="I25" s="40">
        <f>ROUND(G25*H25,P4)</f>
        <v>0</v>
      </c>
      <c r="J25" s="38" t="s">
        <v>52</v>
      </c>
      <c r="O25" s="41">
        <f>I25*0.21</f>
        <v>0</v>
      </c>
      <c r="P25">
        <v>3</v>
      </c>
    </row>
    <row r="26" ht="30">
      <c r="A26" s="35" t="s">
        <v>43</v>
      </c>
      <c r="B26" s="42"/>
      <c r="C26" s="43"/>
      <c r="D26" s="43"/>
      <c r="E26" s="37" t="s">
        <v>121</v>
      </c>
      <c r="F26" s="43"/>
      <c r="G26" s="43"/>
      <c r="H26" s="43"/>
      <c r="I26" s="43"/>
      <c r="J26" s="44"/>
    </row>
    <row r="27" ht="30">
      <c r="A27" s="35" t="s">
        <v>45</v>
      </c>
      <c r="B27" s="42"/>
      <c r="C27" s="43"/>
      <c r="D27" s="43"/>
      <c r="E27" s="45" t="s">
        <v>122</v>
      </c>
      <c r="F27" s="43"/>
      <c r="G27" s="43"/>
      <c r="H27" s="43"/>
      <c r="I27" s="43"/>
      <c r="J27" s="44"/>
    </row>
    <row r="28" ht="30">
      <c r="A28" s="35" t="s">
        <v>38</v>
      </c>
      <c r="B28" s="35">
        <v>7</v>
      </c>
      <c r="C28" s="36" t="s">
        <v>123</v>
      </c>
      <c r="D28" s="35" t="s">
        <v>40</v>
      </c>
      <c r="E28" s="37" t="s">
        <v>124</v>
      </c>
      <c r="F28" s="38" t="s">
        <v>120</v>
      </c>
      <c r="G28" s="39">
        <v>12.718999999999999</v>
      </c>
      <c r="H28" s="40">
        <v>0</v>
      </c>
      <c r="I28" s="40">
        <f>ROUND(G28*H28,P4)</f>
        <v>0</v>
      </c>
      <c r="J28" s="38" t="s">
        <v>52</v>
      </c>
      <c r="O28" s="41">
        <f>I28*0.21</f>
        <v>0</v>
      </c>
      <c r="P28">
        <v>3</v>
      </c>
    </row>
    <row r="29">
      <c r="A29" s="35" t="s">
        <v>43</v>
      </c>
      <c r="B29" s="42"/>
      <c r="C29" s="43"/>
      <c r="D29" s="43"/>
      <c r="E29" s="37" t="s">
        <v>125</v>
      </c>
      <c r="F29" s="43"/>
      <c r="G29" s="43"/>
      <c r="H29" s="43"/>
      <c r="I29" s="43"/>
      <c r="J29" s="44"/>
    </row>
    <row r="30" ht="30">
      <c r="A30" s="35" t="s">
        <v>45</v>
      </c>
      <c r="B30" s="42"/>
      <c r="C30" s="43"/>
      <c r="D30" s="43"/>
      <c r="E30" s="45" t="s">
        <v>126</v>
      </c>
      <c r="F30" s="43"/>
      <c r="G30" s="43"/>
      <c r="H30" s="43"/>
      <c r="I30" s="43"/>
      <c r="J30" s="44"/>
    </row>
    <row r="31">
      <c r="A31" s="35" t="s">
        <v>38</v>
      </c>
      <c r="B31" s="35">
        <v>8</v>
      </c>
      <c r="C31" s="36" t="s">
        <v>127</v>
      </c>
      <c r="D31" s="35" t="s">
        <v>40</v>
      </c>
      <c r="E31" s="37" t="s">
        <v>128</v>
      </c>
      <c r="F31" s="38" t="s">
        <v>120</v>
      </c>
      <c r="G31" s="39">
        <v>4.6440000000000001</v>
      </c>
      <c r="H31" s="40">
        <v>0</v>
      </c>
      <c r="I31" s="40">
        <f>ROUND(G31*H31,P4)</f>
        <v>0</v>
      </c>
      <c r="J31" s="38" t="s">
        <v>52</v>
      </c>
      <c r="O31" s="41">
        <f>I31*0.21</f>
        <v>0</v>
      </c>
      <c r="P31">
        <v>3</v>
      </c>
    </row>
    <row r="32" ht="30">
      <c r="A32" s="35" t="s">
        <v>43</v>
      </c>
      <c r="B32" s="42"/>
      <c r="C32" s="43"/>
      <c r="D32" s="43"/>
      <c r="E32" s="37" t="s">
        <v>129</v>
      </c>
      <c r="F32" s="43"/>
      <c r="G32" s="43"/>
      <c r="H32" s="43"/>
      <c r="I32" s="43"/>
      <c r="J32" s="44"/>
    </row>
    <row r="33" ht="30">
      <c r="A33" s="35" t="s">
        <v>45</v>
      </c>
      <c r="B33" s="42"/>
      <c r="C33" s="43"/>
      <c r="D33" s="43"/>
      <c r="E33" s="45" t="s">
        <v>130</v>
      </c>
      <c r="F33" s="43"/>
      <c r="G33" s="43"/>
      <c r="H33" s="43"/>
      <c r="I33" s="43"/>
      <c r="J33" s="44"/>
    </row>
    <row r="34">
      <c r="A34" s="35" t="s">
        <v>38</v>
      </c>
      <c r="B34" s="35">
        <v>9</v>
      </c>
      <c r="C34" s="36" t="s">
        <v>131</v>
      </c>
      <c r="D34" s="35" t="s">
        <v>40</v>
      </c>
      <c r="E34" s="37" t="s">
        <v>132</v>
      </c>
      <c r="F34" s="38" t="s">
        <v>120</v>
      </c>
      <c r="G34" s="39">
        <v>20.137</v>
      </c>
      <c r="H34" s="40">
        <v>0</v>
      </c>
      <c r="I34" s="40">
        <f>ROUND(G34*H34,P4)</f>
        <v>0</v>
      </c>
      <c r="J34" s="38" t="s">
        <v>52</v>
      </c>
      <c r="O34" s="41">
        <f>I34*0.21</f>
        <v>0</v>
      </c>
      <c r="P34">
        <v>3</v>
      </c>
    </row>
    <row r="35">
      <c r="A35" s="35" t="s">
        <v>43</v>
      </c>
      <c r="B35" s="42"/>
      <c r="C35" s="43"/>
      <c r="D35" s="43"/>
      <c r="E35" s="37" t="s">
        <v>133</v>
      </c>
      <c r="F35" s="43"/>
      <c r="G35" s="43"/>
      <c r="H35" s="43"/>
      <c r="I35" s="43"/>
      <c r="J35" s="44"/>
    </row>
    <row r="36" ht="30">
      <c r="A36" s="35" t="s">
        <v>45</v>
      </c>
      <c r="B36" s="42"/>
      <c r="C36" s="43"/>
      <c r="D36" s="43"/>
      <c r="E36" s="45" t="s">
        <v>134</v>
      </c>
      <c r="F36" s="43"/>
      <c r="G36" s="43"/>
      <c r="H36" s="43"/>
      <c r="I36" s="43"/>
      <c r="J36" s="44"/>
    </row>
    <row r="37">
      <c r="A37" s="35" t="s">
        <v>38</v>
      </c>
      <c r="B37" s="35">
        <v>10</v>
      </c>
      <c r="C37" s="36" t="s">
        <v>135</v>
      </c>
      <c r="D37" s="35" t="s">
        <v>40</v>
      </c>
      <c r="E37" s="37" t="s">
        <v>136</v>
      </c>
      <c r="F37" s="38" t="s">
        <v>42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 ht="75">
      <c r="A38" s="35" t="s">
        <v>43</v>
      </c>
      <c r="B38" s="42"/>
      <c r="C38" s="43"/>
      <c r="D38" s="43"/>
      <c r="E38" s="37" t="s">
        <v>137</v>
      </c>
      <c r="F38" s="43"/>
      <c r="G38" s="43"/>
      <c r="H38" s="43"/>
      <c r="I38" s="43"/>
      <c r="J38" s="44"/>
    </row>
    <row r="39" ht="30">
      <c r="A39" s="35" t="s">
        <v>45</v>
      </c>
      <c r="B39" s="42"/>
      <c r="C39" s="43"/>
      <c r="D39" s="43"/>
      <c r="E39" s="45" t="s">
        <v>54</v>
      </c>
      <c r="F39" s="43"/>
      <c r="G39" s="43"/>
      <c r="H39" s="43"/>
      <c r="I39" s="43"/>
      <c r="J39" s="44"/>
    </row>
    <row r="40">
      <c r="A40" s="35" t="s">
        <v>38</v>
      </c>
      <c r="B40" s="35">
        <v>11</v>
      </c>
      <c r="C40" s="36" t="s">
        <v>138</v>
      </c>
      <c r="D40" s="35" t="s">
        <v>139</v>
      </c>
      <c r="E40" s="37" t="s">
        <v>140</v>
      </c>
      <c r="F40" s="38" t="s">
        <v>120</v>
      </c>
      <c r="G40" s="39">
        <v>30.053000000000001</v>
      </c>
      <c r="H40" s="40">
        <v>0</v>
      </c>
      <c r="I40" s="40">
        <f>ROUND(G40*H40,P4)</f>
        <v>0</v>
      </c>
      <c r="J40" s="38" t="s">
        <v>52</v>
      </c>
      <c r="O40" s="41">
        <f>I40*0.21</f>
        <v>0</v>
      </c>
      <c r="P40">
        <v>3</v>
      </c>
    </row>
    <row r="41">
      <c r="A41" s="35" t="s">
        <v>43</v>
      </c>
      <c r="B41" s="42"/>
      <c r="C41" s="43"/>
      <c r="D41" s="43"/>
      <c r="E41" s="37" t="s">
        <v>141</v>
      </c>
      <c r="F41" s="43"/>
      <c r="G41" s="43"/>
      <c r="H41" s="43"/>
      <c r="I41" s="43"/>
      <c r="J41" s="44"/>
    </row>
    <row r="42" ht="30">
      <c r="A42" s="35" t="s">
        <v>45</v>
      </c>
      <c r="B42" s="42"/>
      <c r="C42" s="43"/>
      <c r="D42" s="43"/>
      <c r="E42" s="45" t="s">
        <v>142</v>
      </c>
      <c r="F42" s="43"/>
      <c r="G42" s="43"/>
      <c r="H42" s="43"/>
      <c r="I42" s="43"/>
      <c r="J42" s="44"/>
    </row>
    <row r="43">
      <c r="A43" s="35" t="s">
        <v>38</v>
      </c>
      <c r="B43" s="35">
        <v>12</v>
      </c>
      <c r="C43" s="36" t="s">
        <v>138</v>
      </c>
      <c r="D43" s="35" t="s">
        <v>143</v>
      </c>
      <c r="E43" s="37" t="s">
        <v>140</v>
      </c>
      <c r="F43" s="38" t="s">
        <v>120</v>
      </c>
      <c r="G43" s="39">
        <v>7.5</v>
      </c>
      <c r="H43" s="40">
        <v>0</v>
      </c>
      <c r="I43" s="40">
        <f>ROUND(G43*H43,P4)</f>
        <v>0</v>
      </c>
      <c r="J43" s="38" t="s">
        <v>52</v>
      </c>
      <c r="O43" s="41">
        <f>I43*0.21</f>
        <v>0</v>
      </c>
      <c r="P43">
        <v>3</v>
      </c>
    </row>
    <row r="44">
      <c r="A44" s="35" t="s">
        <v>43</v>
      </c>
      <c r="B44" s="42"/>
      <c r="C44" s="43"/>
      <c r="D44" s="43"/>
      <c r="E44" s="37" t="s">
        <v>144</v>
      </c>
      <c r="F44" s="43"/>
      <c r="G44" s="43"/>
      <c r="H44" s="43"/>
      <c r="I44" s="43"/>
      <c r="J44" s="44"/>
    </row>
    <row r="45" ht="30">
      <c r="A45" s="35" t="s">
        <v>45</v>
      </c>
      <c r="B45" s="42"/>
      <c r="C45" s="43"/>
      <c r="D45" s="43"/>
      <c r="E45" s="45" t="s">
        <v>145</v>
      </c>
      <c r="F45" s="43"/>
      <c r="G45" s="43"/>
      <c r="H45" s="43"/>
      <c r="I45" s="43"/>
      <c r="J45" s="44"/>
    </row>
    <row r="46">
      <c r="A46" s="35" t="s">
        <v>38</v>
      </c>
      <c r="B46" s="35">
        <v>13</v>
      </c>
      <c r="C46" s="36" t="s">
        <v>146</v>
      </c>
      <c r="D46" s="35" t="s">
        <v>40</v>
      </c>
      <c r="E46" s="37" t="s">
        <v>147</v>
      </c>
      <c r="F46" s="38" t="s">
        <v>120</v>
      </c>
      <c r="G46" s="39">
        <v>10.199999999999999</v>
      </c>
      <c r="H46" s="40">
        <v>0</v>
      </c>
      <c r="I46" s="40">
        <f>ROUND(G46*H46,P4)</f>
        <v>0</v>
      </c>
      <c r="J46" s="38" t="s">
        <v>52</v>
      </c>
      <c r="O46" s="41">
        <f>I46*0.21</f>
        <v>0</v>
      </c>
      <c r="P46">
        <v>3</v>
      </c>
    </row>
    <row r="47" ht="60">
      <c r="A47" s="35" t="s">
        <v>43</v>
      </c>
      <c r="B47" s="42"/>
      <c r="C47" s="43"/>
      <c r="D47" s="43"/>
      <c r="E47" s="37" t="s">
        <v>148</v>
      </c>
      <c r="F47" s="43"/>
      <c r="G47" s="43"/>
      <c r="H47" s="43"/>
      <c r="I47" s="43"/>
      <c r="J47" s="44"/>
    </row>
    <row r="48" ht="30">
      <c r="A48" s="35" t="s">
        <v>45</v>
      </c>
      <c r="B48" s="42"/>
      <c r="C48" s="43"/>
      <c r="D48" s="43"/>
      <c r="E48" s="45" t="s">
        <v>149</v>
      </c>
      <c r="F48" s="43"/>
      <c r="G48" s="43"/>
      <c r="H48" s="43"/>
      <c r="I48" s="43"/>
      <c r="J48" s="44"/>
    </row>
    <row r="49">
      <c r="A49" s="35" t="s">
        <v>38</v>
      </c>
      <c r="B49" s="35">
        <v>14</v>
      </c>
      <c r="C49" s="36" t="s">
        <v>150</v>
      </c>
      <c r="D49" s="35" t="s">
        <v>40</v>
      </c>
      <c r="E49" s="37" t="s">
        <v>151</v>
      </c>
      <c r="F49" s="38" t="s">
        <v>120</v>
      </c>
      <c r="G49" s="39">
        <v>33.055999999999997</v>
      </c>
      <c r="H49" s="40">
        <v>0</v>
      </c>
      <c r="I49" s="40">
        <f>ROUND(G49*H49,P4)</f>
        <v>0</v>
      </c>
      <c r="J49" s="38" t="s">
        <v>52</v>
      </c>
      <c r="O49" s="41">
        <f>I49*0.21</f>
        <v>0</v>
      </c>
      <c r="P49">
        <v>3</v>
      </c>
    </row>
    <row r="50">
      <c r="A50" s="35" t="s">
        <v>43</v>
      </c>
      <c r="B50" s="42"/>
      <c r="C50" s="43"/>
      <c r="D50" s="43"/>
      <c r="E50" s="37" t="s">
        <v>152</v>
      </c>
      <c r="F50" s="43"/>
      <c r="G50" s="43"/>
      <c r="H50" s="43"/>
      <c r="I50" s="43"/>
      <c r="J50" s="44"/>
    </row>
    <row r="51" ht="30">
      <c r="A51" s="35" t="s">
        <v>45</v>
      </c>
      <c r="B51" s="42"/>
      <c r="C51" s="43"/>
      <c r="D51" s="43"/>
      <c r="E51" s="45" t="s">
        <v>153</v>
      </c>
      <c r="F51" s="43"/>
      <c r="G51" s="43"/>
      <c r="H51" s="43"/>
      <c r="I51" s="43"/>
      <c r="J51" s="44"/>
    </row>
    <row r="52">
      <c r="A52" s="35" t="s">
        <v>38</v>
      </c>
      <c r="B52" s="35">
        <v>15</v>
      </c>
      <c r="C52" s="36" t="s">
        <v>154</v>
      </c>
      <c r="D52" s="35" t="s">
        <v>40</v>
      </c>
      <c r="E52" s="37" t="s">
        <v>155</v>
      </c>
      <c r="F52" s="38" t="s">
        <v>120</v>
      </c>
      <c r="G52" s="39">
        <v>33.185000000000002</v>
      </c>
      <c r="H52" s="40">
        <v>0</v>
      </c>
      <c r="I52" s="40">
        <f>ROUND(G52*H52,P4)</f>
        <v>0</v>
      </c>
      <c r="J52" s="38" t="s">
        <v>52</v>
      </c>
      <c r="O52" s="41">
        <f>I52*0.21</f>
        <v>0</v>
      </c>
      <c r="P52">
        <v>3</v>
      </c>
    </row>
    <row r="53">
      <c r="A53" s="35" t="s">
        <v>43</v>
      </c>
      <c r="B53" s="42"/>
      <c r="C53" s="43"/>
      <c r="D53" s="43"/>
      <c r="E53" s="49" t="s">
        <v>40</v>
      </c>
      <c r="F53" s="43"/>
      <c r="G53" s="43"/>
      <c r="H53" s="43"/>
      <c r="I53" s="43"/>
      <c r="J53" s="44"/>
    </row>
    <row r="54" ht="60">
      <c r="A54" s="35" t="s">
        <v>45</v>
      </c>
      <c r="B54" s="42"/>
      <c r="C54" s="43"/>
      <c r="D54" s="43"/>
      <c r="E54" s="45" t="s">
        <v>156</v>
      </c>
      <c r="F54" s="43"/>
      <c r="G54" s="43"/>
      <c r="H54" s="43"/>
      <c r="I54" s="43"/>
      <c r="J54" s="44"/>
    </row>
    <row r="55">
      <c r="A55" s="35" t="s">
        <v>38</v>
      </c>
      <c r="B55" s="35">
        <v>16</v>
      </c>
      <c r="C55" s="36" t="s">
        <v>157</v>
      </c>
      <c r="D55" s="35" t="s">
        <v>40</v>
      </c>
      <c r="E55" s="37" t="s">
        <v>158</v>
      </c>
      <c r="F55" s="38" t="s">
        <v>120</v>
      </c>
      <c r="G55" s="39">
        <v>66.241</v>
      </c>
      <c r="H55" s="40">
        <v>0</v>
      </c>
      <c r="I55" s="40">
        <f>ROUND(G55*H55,P4)</f>
        <v>0</v>
      </c>
      <c r="J55" s="38" t="s">
        <v>52</v>
      </c>
      <c r="O55" s="41">
        <f>I55*0.21</f>
        <v>0</v>
      </c>
      <c r="P55">
        <v>3</v>
      </c>
    </row>
    <row r="56">
      <c r="A56" s="35" t="s">
        <v>43</v>
      </c>
      <c r="B56" s="42"/>
      <c r="C56" s="43"/>
      <c r="D56" s="43"/>
      <c r="E56" s="37" t="s">
        <v>159</v>
      </c>
      <c r="F56" s="43"/>
      <c r="G56" s="43"/>
      <c r="H56" s="43"/>
      <c r="I56" s="43"/>
      <c r="J56" s="44"/>
    </row>
    <row r="57" ht="45">
      <c r="A57" s="35" t="s">
        <v>45</v>
      </c>
      <c r="B57" s="42"/>
      <c r="C57" s="43"/>
      <c r="D57" s="43"/>
      <c r="E57" s="45" t="s">
        <v>160</v>
      </c>
      <c r="F57" s="43"/>
      <c r="G57" s="43"/>
      <c r="H57" s="43"/>
      <c r="I57" s="43"/>
      <c r="J57" s="44"/>
    </row>
    <row r="58">
      <c r="A58" s="35" t="s">
        <v>38</v>
      </c>
      <c r="B58" s="35">
        <v>17</v>
      </c>
      <c r="C58" s="36" t="s">
        <v>161</v>
      </c>
      <c r="D58" s="35" t="s">
        <v>40</v>
      </c>
      <c r="E58" s="37" t="s">
        <v>162</v>
      </c>
      <c r="F58" s="38" t="s">
        <v>120</v>
      </c>
      <c r="G58" s="39">
        <v>33.055999999999997</v>
      </c>
      <c r="H58" s="40">
        <v>0</v>
      </c>
      <c r="I58" s="40">
        <f>ROUND(G58*H58,P4)</f>
        <v>0</v>
      </c>
      <c r="J58" s="38" t="s">
        <v>52</v>
      </c>
      <c r="O58" s="41">
        <f>I58*0.21</f>
        <v>0</v>
      </c>
      <c r="P58">
        <v>3</v>
      </c>
    </row>
    <row r="59">
      <c r="A59" s="35" t="s">
        <v>43</v>
      </c>
      <c r="B59" s="42"/>
      <c r="C59" s="43"/>
      <c r="D59" s="43"/>
      <c r="E59" s="37" t="s">
        <v>163</v>
      </c>
      <c r="F59" s="43"/>
      <c r="G59" s="43"/>
      <c r="H59" s="43"/>
      <c r="I59" s="43"/>
      <c r="J59" s="44"/>
    </row>
    <row r="60" ht="75">
      <c r="A60" s="35" t="s">
        <v>45</v>
      </c>
      <c r="B60" s="42"/>
      <c r="C60" s="43"/>
      <c r="D60" s="43"/>
      <c r="E60" s="45" t="s">
        <v>164</v>
      </c>
      <c r="F60" s="43"/>
      <c r="G60" s="43"/>
      <c r="H60" s="43"/>
      <c r="I60" s="43"/>
      <c r="J60" s="44"/>
    </row>
    <row r="61">
      <c r="A61" s="35" t="s">
        <v>38</v>
      </c>
      <c r="B61" s="35">
        <v>18</v>
      </c>
      <c r="C61" s="36" t="s">
        <v>165</v>
      </c>
      <c r="D61" s="35" t="s">
        <v>40</v>
      </c>
      <c r="E61" s="37" t="s">
        <v>166</v>
      </c>
      <c r="F61" s="38" t="s">
        <v>120</v>
      </c>
      <c r="G61" s="39">
        <v>25.968</v>
      </c>
      <c r="H61" s="40">
        <v>0</v>
      </c>
      <c r="I61" s="40">
        <f>ROUND(G61*H61,P4)</f>
        <v>0</v>
      </c>
      <c r="J61" s="38" t="s">
        <v>52</v>
      </c>
      <c r="O61" s="41">
        <f>I61*0.21</f>
        <v>0</v>
      </c>
      <c r="P61">
        <v>3</v>
      </c>
    </row>
    <row r="62">
      <c r="A62" s="35" t="s">
        <v>43</v>
      </c>
      <c r="B62" s="42"/>
      <c r="C62" s="43"/>
      <c r="D62" s="43"/>
      <c r="E62" s="49" t="s">
        <v>40</v>
      </c>
      <c r="F62" s="43"/>
      <c r="G62" s="43"/>
      <c r="H62" s="43"/>
      <c r="I62" s="43"/>
      <c r="J62" s="44"/>
    </row>
    <row r="63" ht="45">
      <c r="A63" s="35" t="s">
        <v>45</v>
      </c>
      <c r="B63" s="42"/>
      <c r="C63" s="43"/>
      <c r="D63" s="43"/>
      <c r="E63" s="45" t="s">
        <v>167</v>
      </c>
      <c r="F63" s="43"/>
      <c r="G63" s="43"/>
      <c r="H63" s="43"/>
      <c r="I63" s="43"/>
      <c r="J63" s="44"/>
    </row>
    <row r="64">
      <c r="A64" s="35" t="s">
        <v>38</v>
      </c>
      <c r="B64" s="35">
        <v>19</v>
      </c>
      <c r="C64" s="36" t="s">
        <v>168</v>
      </c>
      <c r="D64" s="35" t="s">
        <v>40</v>
      </c>
      <c r="E64" s="37" t="s">
        <v>169</v>
      </c>
      <c r="F64" s="38" t="s">
        <v>120</v>
      </c>
      <c r="G64" s="39">
        <v>6.9420000000000002</v>
      </c>
      <c r="H64" s="40">
        <v>0</v>
      </c>
      <c r="I64" s="40">
        <f>ROUND(G64*H64,P4)</f>
        <v>0</v>
      </c>
      <c r="J64" s="38" t="s">
        <v>52</v>
      </c>
      <c r="O64" s="41">
        <f>I64*0.21</f>
        <v>0</v>
      </c>
      <c r="P64">
        <v>3</v>
      </c>
    </row>
    <row r="65">
      <c r="A65" s="35" t="s">
        <v>43</v>
      </c>
      <c r="B65" s="42"/>
      <c r="C65" s="43"/>
      <c r="D65" s="43"/>
      <c r="E65" s="37" t="s">
        <v>170</v>
      </c>
      <c r="F65" s="43"/>
      <c r="G65" s="43"/>
      <c r="H65" s="43"/>
      <c r="I65" s="43"/>
      <c r="J65" s="44"/>
    </row>
    <row r="66" ht="45">
      <c r="A66" s="35" t="s">
        <v>45</v>
      </c>
      <c r="B66" s="42"/>
      <c r="C66" s="43"/>
      <c r="D66" s="43"/>
      <c r="E66" s="45" t="s">
        <v>171</v>
      </c>
      <c r="F66" s="43"/>
      <c r="G66" s="43"/>
      <c r="H66" s="43"/>
      <c r="I66" s="43"/>
      <c r="J66" s="44"/>
    </row>
    <row r="67">
      <c r="A67" s="35" t="s">
        <v>38</v>
      </c>
      <c r="B67" s="35">
        <v>20</v>
      </c>
      <c r="C67" s="36" t="s">
        <v>172</v>
      </c>
      <c r="D67" s="35" t="s">
        <v>40</v>
      </c>
      <c r="E67" s="37" t="s">
        <v>173</v>
      </c>
      <c r="F67" s="38" t="s">
        <v>115</v>
      </c>
      <c r="G67" s="39">
        <v>50</v>
      </c>
      <c r="H67" s="40">
        <v>0</v>
      </c>
      <c r="I67" s="40">
        <f>ROUND(G67*H67,P4)</f>
        <v>0</v>
      </c>
      <c r="J67" s="38" t="s">
        <v>52</v>
      </c>
      <c r="O67" s="41">
        <f>I67*0.21</f>
        <v>0</v>
      </c>
      <c r="P67">
        <v>3</v>
      </c>
    </row>
    <row r="68">
      <c r="A68" s="35" t="s">
        <v>43</v>
      </c>
      <c r="B68" s="42"/>
      <c r="C68" s="43"/>
      <c r="D68" s="43"/>
      <c r="E68" s="49" t="s">
        <v>40</v>
      </c>
      <c r="F68" s="43"/>
      <c r="G68" s="43"/>
      <c r="H68" s="43"/>
      <c r="I68" s="43"/>
      <c r="J68" s="44"/>
    </row>
    <row r="69" ht="30">
      <c r="A69" s="35" t="s">
        <v>45</v>
      </c>
      <c r="B69" s="42"/>
      <c r="C69" s="43"/>
      <c r="D69" s="43"/>
      <c r="E69" s="45" t="s">
        <v>174</v>
      </c>
      <c r="F69" s="43"/>
      <c r="G69" s="43"/>
      <c r="H69" s="43"/>
      <c r="I69" s="43"/>
      <c r="J69" s="44"/>
    </row>
    <row r="70">
      <c r="A70" s="35" t="s">
        <v>38</v>
      </c>
      <c r="B70" s="35">
        <v>21</v>
      </c>
      <c r="C70" s="36" t="s">
        <v>175</v>
      </c>
      <c r="D70" s="35" t="s">
        <v>40</v>
      </c>
      <c r="E70" s="37" t="s">
        <v>176</v>
      </c>
      <c r="F70" s="38" t="s">
        <v>115</v>
      </c>
      <c r="G70" s="39">
        <v>50</v>
      </c>
      <c r="H70" s="40">
        <v>0</v>
      </c>
      <c r="I70" s="40">
        <f>ROUND(G70*H70,P4)</f>
        <v>0</v>
      </c>
      <c r="J70" s="38" t="s">
        <v>52</v>
      </c>
      <c r="O70" s="41">
        <f>I70*0.21</f>
        <v>0</v>
      </c>
      <c r="P70">
        <v>3</v>
      </c>
    </row>
    <row r="71">
      <c r="A71" s="35" t="s">
        <v>43</v>
      </c>
      <c r="B71" s="42"/>
      <c r="C71" s="43"/>
      <c r="D71" s="43"/>
      <c r="E71" s="49" t="s">
        <v>40</v>
      </c>
      <c r="F71" s="43"/>
      <c r="G71" s="43"/>
      <c r="H71" s="43"/>
      <c r="I71" s="43"/>
      <c r="J71" s="44"/>
    </row>
    <row r="72" ht="30">
      <c r="A72" s="35" t="s">
        <v>45</v>
      </c>
      <c r="B72" s="42"/>
      <c r="C72" s="43"/>
      <c r="D72" s="43"/>
      <c r="E72" s="45" t="s">
        <v>174</v>
      </c>
      <c r="F72" s="43"/>
      <c r="G72" s="43"/>
      <c r="H72" s="43"/>
      <c r="I72" s="43"/>
      <c r="J72" s="44"/>
    </row>
    <row r="73">
      <c r="A73" s="29" t="s">
        <v>35</v>
      </c>
      <c r="B73" s="30"/>
      <c r="C73" s="31" t="s">
        <v>177</v>
      </c>
      <c r="D73" s="32"/>
      <c r="E73" s="29" t="s">
        <v>178</v>
      </c>
      <c r="F73" s="32"/>
      <c r="G73" s="32"/>
      <c r="H73" s="32"/>
      <c r="I73" s="33">
        <f>SUMIFS(I74:I82,A74:A82,"P")</f>
        <v>0</v>
      </c>
      <c r="J73" s="34"/>
    </row>
    <row r="74">
      <c r="A74" s="35" t="s">
        <v>38</v>
      </c>
      <c r="B74" s="35">
        <v>22</v>
      </c>
      <c r="C74" s="36" t="s">
        <v>179</v>
      </c>
      <c r="D74" s="35" t="s">
        <v>40</v>
      </c>
      <c r="E74" s="37" t="s">
        <v>180</v>
      </c>
      <c r="F74" s="38" t="s">
        <v>120</v>
      </c>
      <c r="G74" s="39">
        <v>1.77</v>
      </c>
      <c r="H74" s="40">
        <v>0</v>
      </c>
      <c r="I74" s="40">
        <f>ROUND(G74*H74,P4)</f>
        <v>0</v>
      </c>
      <c r="J74" s="38" t="s">
        <v>52</v>
      </c>
      <c r="O74" s="41">
        <f>I74*0.21</f>
        <v>0</v>
      </c>
      <c r="P74">
        <v>3</v>
      </c>
    </row>
    <row r="75">
      <c r="A75" s="35" t="s">
        <v>43</v>
      </c>
      <c r="B75" s="42"/>
      <c r="C75" s="43"/>
      <c r="D75" s="43"/>
      <c r="E75" s="37" t="s">
        <v>181</v>
      </c>
      <c r="F75" s="43"/>
      <c r="G75" s="43"/>
      <c r="H75" s="43"/>
      <c r="I75" s="43"/>
      <c r="J75" s="44"/>
    </row>
    <row r="76" ht="30">
      <c r="A76" s="35" t="s">
        <v>45</v>
      </c>
      <c r="B76" s="42"/>
      <c r="C76" s="43"/>
      <c r="D76" s="43"/>
      <c r="E76" s="45" t="s">
        <v>182</v>
      </c>
      <c r="F76" s="43"/>
      <c r="G76" s="43"/>
      <c r="H76" s="43"/>
      <c r="I76" s="43"/>
      <c r="J76" s="44"/>
    </row>
    <row r="77">
      <c r="A77" s="35" t="s">
        <v>38</v>
      </c>
      <c r="B77" s="35">
        <v>23</v>
      </c>
      <c r="C77" s="36" t="s">
        <v>183</v>
      </c>
      <c r="D77" s="35" t="s">
        <v>40</v>
      </c>
      <c r="E77" s="37" t="s">
        <v>184</v>
      </c>
      <c r="F77" s="38" t="s">
        <v>120</v>
      </c>
      <c r="G77" s="39">
        <v>0.050000000000000003</v>
      </c>
      <c r="H77" s="40">
        <v>0</v>
      </c>
      <c r="I77" s="40">
        <f>ROUND(G77*H77,P4)</f>
        <v>0</v>
      </c>
      <c r="J77" s="38" t="s">
        <v>52</v>
      </c>
      <c r="O77" s="41">
        <f>I77*0.21</f>
        <v>0</v>
      </c>
      <c r="P77">
        <v>3</v>
      </c>
    </row>
    <row r="78">
      <c r="A78" s="35" t="s">
        <v>43</v>
      </c>
      <c r="B78" s="42"/>
      <c r="C78" s="43"/>
      <c r="D78" s="43"/>
      <c r="E78" s="37" t="s">
        <v>185</v>
      </c>
      <c r="F78" s="43"/>
      <c r="G78" s="43"/>
      <c r="H78" s="43"/>
      <c r="I78" s="43"/>
      <c r="J78" s="44"/>
    </row>
    <row r="79" ht="30">
      <c r="A79" s="35" t="s">
        <v>45</v>
      </c>
      <c r="B79" s="42"/>
      <c r="C79" s="43"/>
      <c r="D79" s="43"/>
      <c r="E79" s="45" t="s">
        <v>186</v>
      </c>
      <c r="F79" s="43"/>
      <c r="G79" s="43"/>
      <c r="H79" s="43"/>
      <c r="I79" s="43"/>
      <c r="J79" s="44"/>
    </row>
    <row r="80">
      <c r="A80" s="35" t="s">
        <v>38</v>
      </c>
      <c r="B80" s="35">
        <v>24</v>
      </c>
      <c r="C80" s="36" t="s">
        <v>187</v>
      </c>
      <c r="D80" s="35" t="s">
        <v>40</v>
      </c>
      <c r="E80" s="37" t="s">
        <v>188</v>
      </c>
      <c r="F80" s="38" t="s">
        <v>115</v>
      </c>
      <c r="G80" s="39">
        <v>37.091999999999999</v>
      </c>
      <c r="H80" s="40">
        <v>0</v>
      </c>
      <c r="I80" s="40">
        <f>ROUND(G80*H80,P4)</f>
        <v>0</v>
      </c>
      <c r="J80" s="38" t="s">
        <v>52</v>
      </c>
      <c r="O80" s="41">
        <f>I80*0.21</f>
        <v>0</v>
      </c>
      <c r="P80">
        <v>3</v>
      </c>
    </row>
    <row r="81">
      <c r="A81" s="35" t="s">
        <v>43</v>
      </c>
      <c r="B81" s="42"/>
      <c r="C81" s="43"/>
      <c r="D81" s="43"/>
      <c r="E81" s="37" t="s">
        <v>189</v>
      </c>
      <c r="F81" s="43"/>
      <c r="G81" s="43"/>
      <c r="H81" s="43"/>
      <c r="I81" s="43"/>
      <c r="J81" s="44"/>
    </row>
    <row r="82" ht="30">
      <c r="A82" s="35" t="s">
        <v>45</v>
      </c>
      <c r="B82" s="42"/>
      <c r="C82" s="43"/>
      <c r="D82" s="43"/>
      <c r="E82" s="45" t="s">
        <v>190</v>
      </c>
      <c r="F82" s="43"/>
      <c r="G82" s="43"/>
      <c r="H82" s="43"/>
      <c r="I82" s="43"/>
      <c r="J82" s="44"/>
    </row>
    <row r="83">
      <c r="A83" s="29" t="s">
        <v>35</v>
      </c>
      <c r="B83" s="30"/>
      <c r="C83" s="31" t="s">
        <v>191</v>
      </c>
      <c r="D83" s="32"/>
      <c r="E83" s="29" t="s">
        <v>192</v>
      </c>
      <c r="F83" s="32"/>
      <c r="G83" s="32"/>
      <c r="H83" s="32"/>
      <c r="I83" s="33">
        <f>SUMIFS(I84:I101,A84:A101,"P")</f>
        <v>0</v>
      </c>
      <c r="J83" s="34"/>
    </row>
    <row r="84">
      <c r="A84" s="35" t="s">
        <v>38</v>
      </c>
      <c r="B84" s="35">
        <v>25</v>
      </c>
      <c r="C84" s="36" t="s">
        <v>193</v>
      </c>
      <c r="D84" s="35" t="s">
        <v>40</v>
      </c>
      <c r="E84" s="37" t="s">
        <v>194</v>
      </c>
      <c r="F84" s="38" t="s">
        <v>120</v>
      </c>
      <c r="G84" s="39">
        <v>6.0209999999999999</v>
      </c>
      <c r="H84" s="40">
        <v>0</v>
      </c>
      <c r="I84" s="40">
        <f>ROUND(G84*H84,P4)</f>
        <v>0</v>
      </c>
      <c r="J84" s="38" t="s">
        <v>52</v>
      </c>
      <c r="O84" s="41">
        <f>I84*0.21</f>
        <v>0</v>
      </c>
      <c r="P84">
        <v>3</v>
      </c>
    </row>
    <row r="85" ht="45">
      <c r="A85" s="35" t="s">
        <v>43</v>
      </c>
      <c r="B85" s="42"/>
      <c r="C85" s="43"/>
      <c r="D85" s="43"/>
      <c r="E85" s="37" t="s">
        <v>195</v>
      </c>
      <c r="F85" s="43"/>
      <c r="G85" s="43"/>
      <c r="H85" s="43"/>
      <c r="I85" s="43"/>
      <c r="J85" s="44"/>
    </row>
    <row r="86" ht="30">
      <c r="A86" s="35" t="s">
        <v>45</v>
      </c>
      <c r="B86" s="42"/>
      <c r="C86" s="43"/>
      <c r="D86" s="43"/>
      <c r="E86" s="45" t="s">
        <v>196</v>
      </c>
      <c r="F86" s="43"/>
      <c r="G86" s="43"/>
      <c r="H86" s="43"/>
      <c r="I86" s="43"/>
      <c r="J86" s="44"/>
    </row>
    <row r="87">
      <c r="A87" s="35" t="s">
        <v>38</v>
      </c>
      <c r="B87" s="35">
        <v>26</v>
      </c>
      <c r="C87" s="36" t="s">
        <v>197</v>
      </c>
      <c r="D87" s="35" t="s">
        <v>40</v>
      </c>
      <c r="E87" s="37" t="s">
        <v>198</v>
      </c>
      <c r="F87" s="38" t="s">
        <v>97</v>
      </c>
      <c r="G87" s="39">
        <v>0.96299999999999997</v>
      </c>
      <c r="H87" s="40">
        <v>0</v>
      </c>
      <c r="I87" s="40">
        <f>ROUND(G87*H87,P4)</f>
        <v>0</v>
      </c>
      <c r="J87" s="38" t="s">
        <v>52</v>
      </c>
      <c r="O87" s="41">
        <f>I87*0.21</f>
        <v>0</v>
      </c>
      <c r="P87">
        <v>3</v>
      </c>
    </row>
    <row r="88">
      <c r="A88" s="35" t="s">
        <v>43</v>
      </c>
      <c r="B88" s="42"/>
      <c r="C88" s="43"/>
      <c r="D88" s="43"/>
      <c r="E88" s="37" t="s">
        <v>199</v>
      </c>
      <c r="F88" s="43"/>
      <c r="G88" s="43"/>
      <c r="H88" s="43"/>
      <c r="I88" s="43"/>
      <c r="J88" s="44"/>
    </row>
    <row r="89" ht="30">
      <c r="A89" s="35" t="s">
        <v>45</v>
      </c>
      <c r="B89" s="42"/>
      <c r="C89" s="43"/>
      <c r="D89" s="43"/>
      <c r="E89" s="45" t="s">
        <v>200</v>
      </c>
      <c r="F89" s="43"/>
      <c r="G89" s="43"/>
      <c r="H89" s="43"/>
      <c r="I89" s="43"/>
      <c r="J89" s="44"/>
    </row>
    <row r="90">
      <c r="A90" s="35" t="s">
        <v>38</v>
      </c>
      <c r="B90" s="35">
        <v>27</v>
      </c>
      <c r="C90" s="36" t="s">
        <v>201</v>
      </c>
      <c r="D90" s="35" t="s">
        <v>40</v>
      </c>
      <c r="E90" s="37" t="s">
        <v>202</v>
      </c>
      <c r="F90" s="38" t="s">
        <v>120</v>
      </c>
      <c r="G90" s="39">
        <v>4.2800000000000002</v>
      </c>
      <c r="H90" s="40">
        <v>0</v>
      </c>
      <c r="I90" s="40">
        <f>ROUND(G90*H90,P4)</f>
        <v>0</v>
      </c>
      <c r="J90" s="38" t="s">
        <v>52</v>
      </c>
      <c r="O90" s="41">
        <f>I90*0.21</f>
        <v>0</v>
      </c>
      <c r="P90">
        <v>3</v>
      </c>
    </row>
    <row r="91" ht="45">
      <c r="A91" s="35" t="s">
        <v>43</v>
      </c>
      <c r="B91" s="42"/>
      <c r="C91" s="43"/>
      <c r="D91" s="43"/>
      <c r="E91" s="37" t="s">
        <v>203</v>
      </c>
      <c r="F91" s="43"/>
      <c r="G91" s="43"/>
      <c r="H91" s="43"/>
      <c r="I91" s="43"/>
      <c r="J91" s="44"/>
    </row>
    <row r="92" ht="45">
      <c r="A92" s="35" t="s">
        <v>45</v>
      </c>
      <c r="B92" s="42"/>
      <c r="C92" s="43"/>
      <c r="D92" s="43"/>
      <c r="E92" s="45" t="s">
        <v>204</v>
      </c>
      <c r="F92" s="43"/>
      <c r="G92" s="43"/>
      <c r="H92" s="43"/>
      <c r="I92" s="43"/>
      <c r="J92" s="44"/>
    </row>
    <row r="93">
      <c r="A93" s="35" t="s">
        <v>38</v>
      </c>
      <c r="B93" s="35">
        <v>28</v>
      </c>
      <c r="C93" s="36" t="s">
        <v>205</v>
      </c>
      <c r="D93" s="35" t="s">
        <v>40</v>
      </c>
      <c r="E93" s="37" t="s">
        <v>206</v>
      </c>
      <c r="F93" s="38" t="s">
        <v>97</v>
      </c>
      <c r="G93" s="39">
        <v>0.77000000000000002</v>
      </c>
      <c r="H93" s="40">
        <v>0</v>
      </c>
      <c r="I93" s="40">
        <f>ROUND(G93*H93,P4)</f>
        <v>0</v>
      </c>
      <c r="J93" s="38" t="s">
        <v>52</v>
      </c>
      <c r="O93" s="41">
        <f>I93*0.21</f>
        <v>0</v>
      </c>
      <c r="P93">
        <v>3</v>
      </c>
    </row>
    <row r="94">
      <c r="A94" s="35" t="s">
        <v>43</v>
      </c>
      <c r="B94" s="42"/>
      <c r="C94" s="43"/>
      <c r="D94" s="43"/>
      <c r="E94" s="37" t="s">
        <v>207</v>
      </c>
      <c r="F94" s="43"/>
      <c r="G94" s="43"/>
      <c r="H94" s="43"/>
      <c r="I94" s="43"/>
      <c r="J94" s="44"/>
    </row>
    <row r="95" ht="30">
      <c r="A95" s="35" t="s">
        <v>45</v>
      </c>
      <c r="B95" s="42"/>
      <c r="C95" s="43"/>
      <c r="D95" s="43"/>
      <c r="E95" s="45" t="s">
        <v>208</v>
      </c>
      <c r="F95" s="43"/>
      <c r="G95" s="43"/>
      <c r="H95" s="43"/>
      <c r="I95" s="43"/>
      <c r="J95" s="44"/>
    </row>
    <row r="96">
      <c r="A96" s="35" t="s">
        <v>38</v>
      </c>
      <c r="B96" s="35">
        <v>29</v>
      </c>
      <c r="C96" s="36" t="s">
        <v>209</v>
      </c>
      <c r="D96" s="35" t="s">
        <v>40</v>
      </c>
      <c r="E96" s="37" t="s">
        <v>210</v>
      </c>
      <c r="F96" s="38" t="s">
        <v>120</v>
      </c>
      <c r="G96" s="39">
        <v>30.779</v>
      </c>
      <c r="H96" s="40">
        <v>0</v>
      </c>
      <c r="I96" s="40">
        <f>ROUND(G96*H96,P4)</f>
        <v>0</v>
      </c>
      <c r="J96" s="38" t="s">
        <v>52</v>
      </c>
      <c r="O96" s="41">
        <f>I96*0.21</f>
        <v>0</v>
      </c>
      <c r="P96">
        <v>3</v>
      </c>
    </row>
    <row r="97" ht="75">
      <c r="A97" s="35" t="s">
        <v>43</v>
      </c>
      <c r="B97" s="42"/>
      <c r="C97" s="43"/>
      <c r="D97" s="43"/>
      <c r="E97" s="37" t="s">
        <v>211</v>
      </c>
      <c r="F97" s="43"/>
      <c r="G97" s="43"/>
      <c r="H97" s="43"/>
      <c r="I97" s="43"/>
      <c r="J97" s="44"/>
    </row>
    <row r="98" ht="135">
      <c r="A98" s="35" t="s">
        <v>45</v>
      </c>
      <c r="B98" s="42"/>
      <c r="C98" s="43"/>
      <c r="D98" s="43"/>
      <c r="E98" s="45" t="s">
        <v>212</v>
      </c>
      <c r="F98" s="43"/>
      <c r="G98" s="43"/>
      <c r="H98" s="43"/>
      <c r="I98" s="43"/>
      <c r="J98" s="44"/>
    </row>
    <row r="99">
      <c r="A99" s="35" t="s">
        <v>38</v>
      </c>
      <c r="B99" s="35">
        <v>30</v>
      </c>
      <c r="C99" s="36" t="s">
        <v>213</v>
      </c>
      <c r="D99" s="35" t="s">
        <v>40</v>
      </c>
      <c r="E99" s="37" t="s">
        <v>214</v>
      </c>
      <c r="F99" s="38" t="s">
        <v>97</v>
      </c>
      <c r="G99" s="39">
        <v>6.7709999999999999</v>
      </c>
      <c r="H99" s="40">
        <v>0</v>
      </c>
      <c r="I99" s="40">
        <f>ROUND(G99*H99,P4)</f>
        <v>0</v>
      </c>
      <c r="J99" s="38" t="s">
        <v>52</v>
      </c>
      <c r="O99" s="41">
        <f>I99*0.21</f>
        <v>0</v>
      </c>
      <c r="P99">
        <v>3</v>
      </c>
    </row>
    <row r="100">
      <c r="A100" s="35" t="s">
        <v>43</v>
      </c>
      <c r="B100" s="42"/>
      <c r="C100" s="43"/>
      <c r="D100" s="43"/>
      <c r="E100" s="37" t="s">
        <v>215</v>
      </c>
      <c r="F100" s="43"/>
      <c r="G100" s="43"/>
      <c r="H100" s="43"/>
      <c r="I100" s="43"/>
      <c r="J100" s="44"/>
    </row>
    <row r="101" ht="30">
      <c r="A101" s="35" t="s">
        <v>45</v>
      </c>
      <c r="B101" s="42"/>
      <c r="C101" s="43"/>
      <c r="D101" s="43"/>
      <c r="E101" s="45" t="s">
        <v>216</v>
      </c>
      <c r="F101" s="43"/>
      <c r="G101" s="43"/>
      <c r="H101" s="43"/>
      <c r="I101" s="43"/>
      <c r="J101" s="44"/>
    </row>
    <row r="102">
      <c r="A102" s="29" t="s">
        <v>35</v>
      </c>
      <c r="B102" s="30"/>
      <c r="C102" s="31" t="s">
        <v>217</v>
      </c>
      <c r="D102" s="32"/>
      <c r="E102" s="29" t="s">
        <v>218</v>
      </c>
      <c r="F102" s="32"/>
      <c r="G102" s="32"/>
      <c r="H102" s="32"/>
      <c r="I102" s="33">
        <f>SUMIFS(I103:I123,A103:A123,"P")</f>
        <v>0</v>
      </c>
      <c r="J102" s="34"/>
    </row>
    <row r="103">
      <c r="A103" s="35" t="s">
        <v>38</v>
      </c>
      <c r="B103" s="35">
        <v>31</v>
      </c>
      <c r="C103" s="36" t="s">
        <v>219</v>
      </c>
      <c r="D103" s="35" t="s">
        <v>40</v>
      </c>
      <c r="E103" s="37" t="s">
        <v>220</v>
      </c>
      <c r="F103" s="38" t="s">
        <v>120</v>
      </c>
      <c r="G103" s="39">
        <v>11.236000000000001</v>
      </c>
      <c r="H103" s="40">
        <v>0</v>
      </c>
      <c r="I103" s="40">
        <f>ROUND(G103*H103,P4)</f>
        <v>0</v>
      </c>
      <c r="J103" s="38" t="s">
        <v>52</v>
      </c>
      <c r="O103" s="41">
        <f>I103*0.21</f>
        <v>0</v>
      </c>
      <c r="P103">
        <v>3</v>
      </c>
    </row>
    <row r="104">
      <c r="A104" s="35" t="s">
        <v>43</v>
      </c>
      <c r="B104" s="42"/>
      <c r="C104" s="43"/>
      <c r="D104" s="43"/>
      <c r="E104" s="37" t="s">
        <v>221</v>
      </c>
      <c r="F104" s="43"/>
      <c r="G104" s="43"/>
      <c r="H104" s="43"/>
      <c r="I104" s="43"/>
      <c r="J104" s="44"/>
    </row>
    <row r="105" ht="45">
      <c r="A105" s="35" t="s">
        <v>45</v>
      </c>
      <c r="B105" s="42"/>
      <c r="C105" s="43"/>
      <c r="D105" s="43"/>
      <c r="E105" s="45" t="s">
        <v>222</v>
      </c>
      <c r="F105" s="43"/>
      <c r="G105" s="43"/>
      <c r="H105" s="43"/>
      <c r="I105" s="43"/>
      <c r="J105" s="44"/>
    </row>
    <row r="106">
      <c r="A106" s="35" t="s">
        <v>38</v>
      </c>
      <c r="B106" s="35">
        <v>32</v>
      </c>
      <c r="C106" s="36" t="s">
        <v>223</v>
      </c>
      <c r="D106" s="35" t="s">
        <v>40</v>
      </c>
      <c r="E106" s="37" t="s">
        <v>224</v>
      </c>
      <c r="F106" s="38" t="s">
        <v>120</v>
      </c>
      <c r="G106" s="39">
        <v>15.148</v>
      </c>
      <c r="H106" s="40">
        <v>0</v>
      </c>
      <c r="I106" s="40">
        <f>ROUND(G106*H106,P4)</f>
        <v>0</v>
      </c>
      <c r="J106" s="38" t="s">
        <v>52</v>
      </c>
      <c r="O106" s="41">
        <f>I106*0.21</f>
        <v>0</v>
      </c>
      <c r="P106">
        <v>3</v>
      </c>
    </row>
    <row r="107" ht="30">
      <c r="A107" s="35" t="s">
        <v>43</v>
      </c>
      <c r="B107" s="42"/>
      <c r="C107" s="43"/>
      <c r="D107" s="43"/>
      <c r="E107" s="37" t="s">
        <v>225</v>
      </c>
      <c r="F107" s="43"/>
      <c r="G107" s="43"/>
      <c r="H107" s="43"/>
      <c r="I107" s="43"/>
      <c r="J107" s="44"/>
    </row>
    <row r="108" ht="60">
      <c r="A108" s="35" t="s">
        <v>45</v>
      </c>
      <c r="B108" s="42"/>
      <c r="C108" s="43"/>
      <c r="D108" s="43"/>
      <c r="E108" s="45" t="s">
        <v>226</v>
      </c>
      <c r="F108" s="43"/>
      <c r="G108" s="43"/>
      <c r="H108" s="43"/>
      <c r="I108" s="43"/>
      <c r="J108" s="44"/>
    </row>
    <row r="109">
      <c r="A109" s="35" t="s">
        <v>38</v>
      </c>
      <c r="B109" s="35">
        <v>33</v>
      </c>
      <c r="C109" s="36" t="s">
        <v>227</v>
      </c>
      <c r="D109" s="35" t="s">
        <v>40</v>
      </c>
      <c r="E109" s="37" t="s">
        <v>228</v>
      </c>
      <c r="F109" s="38" t="s">
        <v>120</v>
      </c>
      <c r="G109" s="39">
        <v>11.128</v>
      </c>
      <c r="H109" s="40">
        <v>0</v>
      </c>
      <c r="I109" s="40">
        <f>ROUND(G109*H109,P4)</f>
        <v>0</v>
      </c>
      <c r="J109" s="38" t="s">
        <v>52</v>
      </c>
      <c r="O109" s="41">
        <f>I109*0.21</f>
        <v>0</v>
      </c>
      <c r="P109">
        <v>3</v>
      </c>
    </row>
    <row r="110">
      <c r="A110" s="35" t="s">
        <v>43</v>
      </c>
      <c r="B110" s="42"/>
      <c r="C110" s="43"/>
      <c r="D110" s="43"/>
      <c r="E110" s="37" t="s">
        <v>229</v>
      </c>
      <c r="F110" s="43"/>
      <c r="G110" s="43"/>
      <c r="H110" s="43"/>
      <c r="I110" s="43"/>
      <c r="J110" s="44"/>
    </row>
    <row r="111" ht="30">
      <c r="A111" s="35" t="s">
        <v>45</v>
      </c>
      <c r="B111" s="42"/>
      <c r="C111" s="43"/>
      <c r="D111" s="43"/>
      <c r="E111" s="45" t="s">
        <v>230</v>
      </c>
      <c r="F111" s="43"/>
      <c r="G111" s="43"/>
      <c r="H111" s="43"/>
      <c r="I111" s="43"/>
      <c r="J111" s="44"/>
    </row>
    <row r="112">
      <c r="A112" s="35" t="s">
        <v>38</v>
      </c>
      <c r="B112" s="35">
        <v>34</v>
      </c>
      <c r="C112" s="36" t="s">
        <v>231</v>
      </c>
      <c r="D112" s="35" t="s">
        <v>40</v>
      </c>
      <c r="E112" s="37" t="s">
        <v>232</v>
      </c>
      <c r="F112" s="38" t="s">
        <v>120</v>
      </c>
      <c r="G112" s="39">
        <v>4.0099999999999998</v>
      </c>
      <c r="H112" s="40">
        <v>0</v>
      </c>
      <c r="I112" s="40">
        <f>ROUND(G112*H112,P4)</f>
        <v>0</v>
      </c>
      <c r="J112" s="38" t="s">
        <v>52</v>
      </c>
      <c r="O112" s="41">
        <f>I112*0.21</f>
        <v>0</v>
      </c>
      <c r="P112">
        <v>3</v>
      </c>
    </row>
    <row r="113">
      <c r="A113" s="35" t="s">
        <v>43</v>
      </c>
      <c r="B113" s="42"/>
      <c r="C113" s="43"/>
      <c r="D113" s="43"/>
      <c r="E113" s="49" t="s">
        <v>40</v>
      </c>
      <c r="F113" s="43"/>
      <c r="G113" s="43"/>
      <c r="H113" s="43"/>
      <c r="I113" s="43"/>
      <c r="J113" s="44"/>
    </row>
    <row r="114" ht="30">
      <c r="A114" s="35" t="s">
        <v>45</v>
      </c>
      <c r="B114" s="42"/>
      <c r="C114" s="43"/>
      <c r="D114" s="43"/>
      <c r="E114" s="45" t="s">
        <v>233</v>
      </c>
      <c r="F114" s="43"/>
      <c r="G114" s="43"/>
      <c r="H114" s="43"/>
      <c r="I114" s="43"/>
      <c r="J114" s="44"/>
    </row>
    <row r="115">
      <c r="A115" s="35" t="s">
        <v>38</v>
      </c>
      <c r="B115" s="35">
        <v>35</v>
      </c>
      <c r="C115" s="36" t="s">
        <v>234</v>
      </c>
      <c r="D115" s="35" t="s">
        <v>139</v>
      </c>
      <c r="E115" s="37" t="s">
        <v>235</v>
      </c>
      <c r="F115" s="38" t="s">
        <v>120</v>
      </c>
      <c r="G115" s="39">
        <v>11.914999999999999</v>
      </c>
      <c r="H115" s="40">
        <v>0</v>
      </c>
      <c r="I115" s="40">
        <f>ROUND(G115*H115,P4)</f>
        <v>0</v>
      </c>
      <c r="J115" s="38" t="s">
        <v>52</v>
      </c>
      <c r="O115" s="41">
        <f>I115*0.21</f>
        <v>0</v>
      </c>
      <c r="P115">
        <v>3</v>
      </c>
    </row>
    <row r="116">
      <c r="A116" s="35" t="s">
        <v>43</v>
      </c>
      <c r="B116" s="42"/>
      <c r="C116" s="43"/>
      <c r="D116" s="43"/>
      <c r="E116" s="37" t="s">
        <v>236</v>
      </c>
      <c r="F116" s="43"/>
      <c r="G116" s="43"/>
      <c r="H116" s="43"/>
      <c r="I116" s="43"/>
      <c r="J116" s="44"/>
    </row>
    <row r="117" ht="45">
      <c r="A117" s="35" t="s">
        <v>45</v>
      </c>
      <c r="B117" s="42"/>
      <c r="C117" s="43"/>
      <c r="D117" s="43"/>
      <c r="E117" s="45" t="s">
        <v>237</v>
      </c>
      <c r="F117" s="43"/>
      <c r="G117" s="43"/>
      <c r="H117" s="43"/>
      <c r="I117" s="43"/>
      <c r="J117" s="44"/>
    </row>
    <row r="118">
      <c r="A118" s="35" t="s">
        <v>38</v>
      </c>
      <c r="B118" s="35">
        <v>36</v>
      </c>
      <c r="C118" s="36" t="s">
        <v>234</v>
      </c>
      <c r="D118" s="35" t="s">
        <v>143</v>
      </c>
      <c r="E118" s="37" t="s">
        <v>235</v>
      </c>
      <c r="F118" s="38" t="s">
        <v>120</v>
      </c>
      <c r="G118" s="39">
        <v>1.7330000000000001</v>
      </c>
      <c r="H118" s="40">
        <v>0</v>
      </c>
      <c r="I118" s="40">
        <f>ROUND(G118*H118,P4)</f>
        <v>0</v>
      </c>
      <c r="J118" s="38" t="s">
        <v>52</v>
      </c>
      <c r="O118" s="41">
        <f>I118*0.21</f>
        <v>0</v>
      </c>
      <c r="P118">
        <v>3</v>
      </c>
    </row>
    <row r="119">
      <c r="A119" s="35" t="s">
        <v>43</v>
      </c>
      <c r="B119" s="42"/>
      <c r="C119" s="43"/>
      <c r="D119" s="43"/>
      <c r="E119" s="37" t="s">
        <v>238</v>
      </c>
      <c r="F119" s="43"/>
      <c r="G119" s="43"/>
      <c r="H119" s="43"/>
      <c r="I119" s="43"/>
      <c r="J119" s="44"/>
    </row>
    <row r="120" ht="45">
      <c r="A120" s="35" t="s">
        <v>45</v>
      </c>
      <c r="B120" s="42"/>
      <c r="C120" s="43"/>
      <c r="D120" s="43"/>
      <c r="E120" s="45" t="s">
        <v>239</v>
      </c>
      <c r="F120" s="43"/>
      <c r="G120" s="43"/>
      <c r="H120" s="43"/>
      <c r="I120" s="43"/>
      <c r="J120" s="44"/>
    </row>
    <row r="121">
      <c r="A121" s="35" t="s">
        <v>38</v>
      </c>
      <c r="B121" s="35">
        <v>37</v>
      </c>
      <c r="C121" s="36" t="s">
        <v>240</v>
      </c>
      <c r="D121" s="35" t="s">
        <v>40</v>
      </c>
      <c r="E121" s="37" t="s">
        <v>241</v>
      </c>
      <c r="F121" s="38" t="s">
        <v>120</v>
      </c>
      <c r="G121" s="39">
        <v>3.3740000000000001</v>
      </c>
      <c r="H121" s="40">
        <v>0</v>
      </c>
      <c r="I121" s="40">
        <f>ROUND(G121*H121,P4)</f>
        <v>0</v>
      </c>
      <c r="J121" s="38" t="s">
        <v>52</v>
      </c>
      <c r="O121" s="41">
        <f>I121*0.21</f>
        <v>0</v>
      </c>
      <c r="P121">
        <v>3</v>
      </c>
    </row>
    <row r="122">
      <c r="A122" s="35" t="s">
        <v>43</v>
      </c>
      <c r="B122" s="42"/>
      <c r="C122" s="43"/>
      <c r="D122" s="43"/>
      <c r="E122" s="37" t="s">
        <v>242</v>
      </c>
      <c r="F122" s="43"/>
      <c r="G122" s="43"/>
      <c r="H122" s="43"/>
      <c r="I122" s="43"/>
      <c r="J122" s="44"/>
    </row>
    <row r="123" ht="30">
      <c r="A123" s="35" t="s">
        <v>45</v>
      </c>
      <c r="B123" s="42"/>
      <c r="C123" s="43"/>
      <c r="D123" s="43"/>
      <c r="E123" s="45" t="s">
        <v>243</v>
      </c>
      <c r="F123" s="43"/>
      <c r="G123" s="43"/>
      <c r="H123" s="43"/>
      <c r="I123" s="43"/>
      <c r="J123" s="44"/>
    </row>
    <row r="124">
      <c r="A124" s="29" t="s">
        <v>35</v>
      </c>
      <c r="B124" s="30"/>
      <c r="C124" s="31" t="s">
        <v>244</v>
      </c>
      <c r="D124" s="32"/>
      <c r="E124" s="29" t="s">
        <v>245</v>
      </c>
      <c r="F124" s="32"/>
      <c r="G124" s="32"/>
      <c r="H124" s="32"/>
      <c r="I124" s="33">
        <f>SUMIFS(I125:I151,A125:A151,"P")</f>
        <v>0</v>
      </c>
      <c r="J124" s="34"/>
    </row>
    <row r="125">
      <c r="A125" s="35" t="s">
        <v>38</v>
      </c>
      <c r="B125" s="35">
        <v>38</v>
      </c>
      <c r="C125" s="36" t="s">
        <v>246</v>
      </c>
      <c r="D125" s="35" t="s">
        <v>40</v>
      </c>
      <c r="E125" s="37" t="s">
        <v>247</v>
      </c>
      <c r="F125" s="38" t="s">
        <v>115</v>
      </c>
      <c r="G125" s="39">
        <v>55.634</v>
      </c>
      <c r="H125" s="40">
        <v>0</v>
      </c>
      <c r="I125" s="40">
        <f>ROUND(G125*H125,P4)</f>
        <v>0</v>
      </c>
      <c r="J125" s="38" t="s">
        <v>52</v>
      </c>
      <c r="O125" s="41">
        <f>I125*0.21</f>
        <v>0</v>
      </c>
      <c r="P125">
        <v>3</v>
      </c>
    </row>
    <row r="126">
      <c r="A126" s="35" t="s">
        <v>43</v>
      </c>
      <c r="B126" s="42"/>
      <c r="C126" s="43"/>
      <c r="D126" s="43"/>
      <c r="E126" s="37" t="s">
        <v>248</v>
      </c>
      <c r="F126" s="43"/>
      <c r="G126" s="43"/>
      <c r="H126" s="43"/>
      <c r="I126" s="43"/>
      <c r="J126" s="44"/>
    </row>
    <row r="127" ht="30">
      <c r="A127" s="35" t="s">
        <v>45</v>
      </c>
      <c r="B127" s="42"/>
      <c r="C127" s="43"/>
      <c r="D127" s="43"/>
      <c r="E127" s="45" t="s">
        <v>249</v>
      </c>
      <c r="F127" s="43"/>
      <c r="G127" s="43"/>
      <c r="H127" s="43"/>
      <c r="I127" s="43"/>
      <c r="J127" s="44"/>
    </row>
    <row r="128">
      <c r="A128" s="35" t="s">
        <v>38</v>
      </c>
      <c r="B128" s="35">
        <v>39</v>
      </c>
      <c r="C128" s="36" t="s">
        <v>250</v>
      </c>
      <c r="D128" s="35" t="s">
        <v>40</v>
      </c>
      <c r="E128" s="37" t="s">
        <v>251</v>
      </c>
      <c r="F128" s="38" t="s">
        <v>115</v>
      </c>
      <c r="G128" s="39">
        <v>53.442</v>
      </c>
      <c r="H128" s="40">
        <v>0</v>
      </c>
      <c r="I128" s="40">
        <f>ROUND(G128*H128,P4)</f>
        <v>0</v>
      </c>
      <c r="J128" s="38" t="s">
        <v>52</v>
      </c>
      <c r="O128" s="41">
        <f>I128*0.21</f>
        <v>0</v>
      </c>
      <c r="P128">
        <v>3</v>
      </c>
    </row>
    <row r="129">
      <c r="A129" s="35" t="s">
        <v>43</v>
      </c>
      <c r="B129" s="42"/>
      <c r="C129" s="43"/>
      <c r="D129" s="43"/>
      <c r="E129" s="37" t="s">
        <v>252</v>
      </c>
      <c r="F129" s="43"/>
      <c r="G129" s="43"/>
      <c r="H129" s="43"/>
      <c r="I129" s="43"/>
      <c r="J129" s="44"/>
    </row>
    <row r="130" ht="30">
      <c r="A130" s="35" t="s">
        <v>45</v>
      </c>
      <c r="B130" s="42"/>
      <c r="C130" s="43"/>
      <c r="D130" s="43"/>
      <c r="E130" s="45" t="s">
        <v>253</v>
      </c>
      <c r="F130" s="43"/>
      <c r="G130" s="43"/>
      <c r="H130" s="43"/>
      <c r="I130" s="43"/>
      <c r="J130" s="44"/>
    </row>
    <row r="131">
      <c r="A131" s="35" t="s">
        <v>38</v>
      </c>
      <c r="B131" s="35">
        <v>40</v>
      </c>
      <c r="C131" s="36" t="s">
        <v>254</v>
      </c>
      <c r="D131" s="35" t="s">
        <v>40</v>
      </c>
      <c r="E131" s="37" t="s">
        <v>255</v>
      </c>
      <c r="F131" s="38" t="s">
        <v>115</v>
      </c>
      <c r="G131" s="39">
        <v>99.356999999999999</v>
      </c>
      <c r="H131" s="40">
        <v>0</v>
      </c>
      <c r="I131" s="40">
        <f>ROUND(G131*H131,P4)</f>
        <v>0</v>
      </c>
      <c r="J131" s="38" t="s">
        <v>52</v>
      </c>
      <c r="O131" s="41">
        <f>I131*0.21</f>
        <v>0</v>
      </c>
      <c r="P131">
        <v>3</v>
      </c>
    </row>
    <row r="132">
      <c r="A132" s="35" t="s">
        <v>43</v>
      </c>
      <c r="B132" s="42"/>
      <c r="C132" s="43"/>
      <c r="D132" s="43"/>
      <c r="E132" s="49" t="s">
        <v>40</v>
      </c>
      <c r="F132" s="43"/>
      <c r="G132" s="43"/>
      <c r="H132" s="43"/>
      <c r="I132" s="43"/>
      <c r="J132" s="44"/>
    </row>
    <row r="133" ht="45">
      <c r="A133" s="35" t="s">
        <v>45</v>
      </c>
      <c r="B133" s="42"/>
      <c r="C133" s="43"/>
      <c r="D133" s="43"/>
      <c r="E133" s="45" t="s">
        <v>256</v>
      </c>
      <c r="F133" s="43"/>
      <c r="G133" s="43"/>
      <c r="H133" s="43"/>
      <c r="I133" s="43"/>
      <c r="J133" s="44"/>
    </row>
    <row r="134">
      <c r="A134" s="35" t="s">
        <v>38</v>
      </c>
      <c r="B134" s="35">
        <v>41</v>
      </c>
      <c r="C134" s="36" t="s">
        <v>257</v>
      </c>
      <c r="D134" s="35" t="s">
        <v>40</v>
      </c>
      <c r="E134" s="37" t="s">
        <v>258</v>
      </c>
      <c r="F134" s="38" t="s">
        <v>115</v>
      </c>
      <c r="G134" s="39">
        <v>258.14699999999999</v>
      </c>
      <c r="H134" s="40">
        <v>0</v>
      </c>
      <c r="I134" s="40">
        <f>ROUND(G134*H134,P4)</f>
        <v>0</v>
      </c>
      <c r="J134" s="38" t="s">
        <v>52</v>
      </c>
      <c r="O134" s="41">
        <f>I134*0.21</f>
        <v>0</v>
      </c>
      <c r="P134">
        <v>3</v>
      </c>
    </row>
    <row r="135">
      <c r="A135" s="35" t="s">
        <v>43</v>
      </c>
      <c r="B135" s="42"/>
      <c r="C135" s="43"/>
      <c r="D135" s="43"/>
      <c r="E135" s="49"/>
      <c r="F135" s="43"/>
      <c r="G135" s="43"/>
      <c r="H135" s="43"/>
      <c r="I135" s="43"/>
      <c r="J135" s="44"/>
    </row>
    <row r="136" ht="30">
      <c r="A136" s="35" t="s">
        <v>45</v>
      </c>
      <c r="B136" s="42"/>
      <c r="C136" s="43"/>
      <c r="D136" s="43"/>
      <c r="E136" s="45" t="s">
        <v>259</v>
      </c>
      <c r="F136" s="43"/>
      <c r="G136" s="43"/>
      <c r="H136" s="43"/>
      <c r="I136" s="43"/>
      <c r="J136" s="44"/>
    </row>
    <row r="137">
      <c r="A137" s="35" t="s">
        <v>38</v>
      </c>
      <c r="B137" s="35">
        <v>42</v>
      </c>
      <c r="C137" s="36" t="s">
        <v>260</v>
      </c>
      <c r="D137" s="35" t="s">
        <v>40</v>
      </c>
      <c r="E137" s="37" t="s">
        <v>261</v>
      </c>
      <c r="F137" s="38" t="s">
        <v>115</v>
      </c>
      <c r="G137" s="39">
        <v>545.73599999999999</v>
      </c>
      <c r="H137" s="40">
        <v>0</v>
      </c>
      <c r="I137" s="40">
        <f>ROUND(G137*H137,P4)</f>
        <v>0</v>
      </c>
      <c r="J137" s="38" t="s">
        <v>52</v>
      </c>
      <c r="O137" s="41">
        <f>I137*0.21</f>
        <v>0</v>
      </c>
      <c r="P137">
        <v>3</v>
      </c>
    </row>
    <row r="138">
      <c r="A138" s="35" t="s">
        <v>43</v>
      </c>
      <c r="B138" s="42"/>
      <c r="C138" s="43"/>
      <c r="D138" s="43"/>
      <c r="E138" s="37" t="s">
        <v>262</v>
      </c>
      <c r="F138" s="43"/>
      <c r="G138" s="43"/>
      <c r="H138" s="43"/>
      <c r="I138" s="43"/>
      <c r="J138" s="44"/>
    </row>
    <row r="139" ht="45">
      <c r="A139" s="35" t="s">
        <v>45</v>
      </c>
      <c r="B139" s="42"/>
      <c r="C139" s="43"/>
      <c r="D139" s="43"/>
      <c r="E139" s="45" t="s">
        <v>263</v>
      </c>
      <c r="F139" s="43"/>
      <c r="G139" s="43"/>
      <c r="H139" s="43"/>
      <c r="I139" s="43"/>
      <c r="J139" s="44"/>
    </row>
    <row r="140">
      <c r="A140" s="35" t="s">
        <v>38</v>
      </c>
      <c r="B140" s="35">
        <v>43</v>
      </c>
      <c r="C140" s="36" t="s">
        <v>264</v>
      </c>
      <c r="D140" s="35" t="s">
        <v>40</v>
      </c>
      <c r="E140" s="37" t="s">
        <v>265</v>
      </c>
      <c r="F140" s="38" t="s">
        <v>115</v>
      </c>
      <c r="G140" s="39">
        <v>283.61399999999998</v>
      </c>
      <c r="H140" s="40">
        <v>0</v>
      </c>
      <c r="I140" s="40">
        <f>ROUND(G140*H140,P4)</f>
        <v>0</v>
      </c>
      <c r="J140" s="38" t="s">
        <v>52</v>
      </c>
      <c r="O140" s="41">
        <f>I140*0.21</f>
        <v>0</v>
      </c>
      <c r="P140">
        <v>3</v>
      </c>
    </row>
    <row r="141">
      <c r="A141" s="35" t="s">
        <v>43</v>
      </c>
      <c r="B141" s="42"/>
      <c r="C141" s="43"/>
      <c r="D141" s="43"/>
      <c r="E141" s="37" t="s">
        <v>266</v>
      </c>
      <c r="F141" s="43"/>
      <c r="G141" s="43"/>
      <c r="H141" s="43"/>
      <c r="I141" s="43"/>
      <c r="J141" s="44"/>
    </row>
    <row r="142" ht="30">
      <c r="A142" s="35" t="s">
        <v>45</v>
      </c>
      <c r="B142" s="42"/>
      <c r="C142" s="43"/>
      <c r="D142" s="43"/>
      <c r="E142" s="45" t="s">
        <v>267</v>
      </c>
      <c r="F142" s="43"/>
      <c r="G142" s="43"/>
      <c r="H142" s="43"/>
      <c r="I142" s="43"/>
      <c r="J142" s="44"/>
    </row>
    <row r="143">
      <c r="A143" s="35" t="s">
        <v>38</v>
      </c>
      <c r="B143" s="35">
        <v>44</v>
      </c>
      <c r="C143" s="36" t="s">
        <v>268</v>
      </c>
      <c r="D143" s="35" t="s">
        <v>40</v>
      </c>
      <c r="E143" s="37" t="s">
        <v>269</v>
      </c>
      <c r="F143" s="38" t="s">
        <v>115</v>
      </c>
      <c r="G143" s="39">
        <v>262.12200000000001</v>
      </c>
      <c r="H143" s="40">
        <v>0</v>
      </c>
      <c r="I143" s="40">
        <f>ROUND(G143*H143,P4)</f>
        <v>0</v>
      </c>
      <c r="J143" s="38" t="s">
        <v>52</v>
      </c>
      <c r="O143" s="41">
        <f>I143*0.21</f>
        <v>0</v>
      </c>
      <c r="P143">
        <v>3</v>
      </c>
    </row>
    <row r="144">
      <c r="A144" s="35" t="s">
        <v>43</v>
      </c>
      <c r="B144" s="42"/>
      <c r="C144" s="43"/>
      <c r="D144" s="43"/>
      <c r="E144" s="37" t="s">
        <v>270</v>
      </c>
      <c r="F144" s="43"/>
      <c r="G144" s="43"/>
      <c r="H144" s="43"/>
      <c r="I144" s="43"/>
      <c r="J144" s="44"/>
    </row>
    <row r="145" ht="30">
      <c r="A145" s="35" t="s">
        <v>45</v>
      </c>
      <c r="B145" s="42"/>
      <c r="C145" s="43"/>
      <c r="D145" s="43"/>
      <c r="E145" s="45" t="s">
        <v>271</v>
      </c>
      <c r="F145" s="43"/>
      <c r="G145" s="43"/>
      <c r="H145" s="43"/>
      <c r="I145" s="43"/>
      <c r="J145" s="44"/>
    </row>
    <row r="146" ht="30">
      <c r="A146" s="35" t="s">
        <v>38</v>
      </c>
      <c r="B146" s="35">
        <v>45</v>
      </c>
      <c r="C146" s="36" t="s">
        <v>272</v>
      </c>
      <c r="D146" s="35" t="s">
        <v>40</v>
      </c>
      <c r="E146" s="37" t="s">
        <v>273</v>
      </c>
      <c r="F146" s="38" t="s">
        <v>115</v>
      </c>
      <c r="G146" s="39">
        <v>258.14699999999999</v>
      </c>
      <c r="H146" s="40">
        <v>0</v>
      </c>
      <c r="I146" s="40">
        <f>ROUND(G146*H146,P4)</f>
        <v>0</v>
      </c>
      <c r="J146" s="38" t="s">
        <v>52</v>
      </c>
      <c r="O146" s="41">
        <f>I146*0.21</f>
        <v>0</v>
      </c>
      <c r="P146">
        <v>3</v>
      </c>
    </row>
    <row r="147">
      <c r="A147" s="35" t="s">
        <v>43</v>
      </c>
      <c r="B147" s="42"/>
      <c r="C147" s="43"/>
      <c r="D147" s="43"/>
      <c r="E147" s="37" t="s">
        <v>274</v>
      </c>
      <c r="F147" s="43"/>
      <c r="G147" s="43"/>
      <c r="H147" s="43"/>
      <c r="I147" s="43"/>
      <c r="J147" s="44"/>
    </row>
    <row r="148" ht="30">
      <c r="A148" s="35" t="s">
        <v>45</v>
      </c>
      <c r="B148" s="42"/>
      <c r="C148" s="43"/>
      <c r="D148" s="43"/>
      <c r="E148" s="45" t="s">
        <v>275</v>
      </c>
      <c r="F148" s="43"/>
      <c r="G148" s="43"/>
      <c r="H148" s="43"/>
      <c r="I148" s="43"/>
      <c r="J148" s="44"/>
    </row>
    <row r="149">
      <c r="A149" s="35" t="s">
        <v>38</v>
      </c>
      <c r="B149" s="35">
        <v>46</v>
      </c>
      <c r="C149" s="36" t="s">
        <v>276</v>
      </c>
      <c r="D149" s="35" t="s">
        <v>40</v>
      </c>
      <c r="E149" s="37" t="s">
        <v>277</v>
      </c>
      <c r="F149" s="38" t="s">
        <v>115</v>
      </c>
      <c r="G149" s="39">
        <v>21.492000000000001</v>
      </c>
      <c r="H149" s="40">
        <v>0</v>
      </c>
      <c r="I149" s="40">
        <f>ROUND(G149*H149,P4)</f>
        <v>0</v>
      </c>
      <c r="J149" s="38" t="s">
        <v>52</v>
      </c>
      <c r="O149" s="41">
        <f>I149*0.21</f>
        <v>0</v>
      </c>
      <c r="P149">
        <v>3</v>
      </c>
    </row>
    <row r="150">
      <c r="A150" s="35" t="s">
        <v>43</v>
      </c>
      <c r="B150" s="42"/>
      <c r="C150" s="43"/>
      <c r="D150" s="43"/>
      <c r="E150" s="37" t="s">
        <v>278</v>
      </c>
      <c r="F150" s="43"/>
      <c r="G150" s="43"/>
      <c r="H150" s="43"/>
      <c r="I150" s="43"/>
      <c r="J150" s="44"/>
    </row>
    <row r="151" ht="30">
      <c r="A151" s="35" t="s">
        <v>45</v>
      </c>
      <c r="B151" s="42"/>
      <c r="C151" s="43"/>
      <c r="D151" s="43"/>
      <c r="E151" s="45" t="s">
        <v>279</v>
      </c>
      <c r="F151" s="43"/>
      <c r="G151" s="43"/>
      <c r="H151" s="43"/>
      <c r="I151" s="43"/>
      <c r="J151" s="44"/>
    </row>
    <row r="152">
      <c r="A152" s="29" t="s">
        <v>35</v>
      </c>
      <c r="B152" s="30"/>
      <c r="C152" s="31" t="s">
        <v>280</v>
      </c>
      <c r="D152" s="32"/>
      <c r="E152" s="29" t="s">
        <v>281</v>
      </c>
      <c r="F152" s="32"/>
      <c r="G152" s="32"/>
      <c r="H152" s="32"/>
      <c r="I152" s="33">
        <f>SUMIFS(I153:I164,A153:A164,"P")</f>
        <v>0</v>
      </c>
      <c r="J152" s="34"/>
    </row>
    <row r="153" ht="30">
      <c r="A153" s="35" t="s">
        <v>38</v>
      </c>
      <c r="B153" s="35">
        <v>47</v>
      </c>
      <c r="C153" s="36" t="s">
        <v>282</v>
      </c>
      <c r="D153" s="35" t="s">
        <v>40</v>
      </c>
      <c r="E153" s="37" t="s">
        <v>283</v>
      </c>
      <c r="F153" s="38" t="s">
        <v>115</v>
      </c>
      <c r="G153" s="39">
        <v>52.508000000000003</v>
      </c>
      <c r="H153" s="40">
        <v>0</v>
      </c>
      <c r="I153" s="40">
        <f>ROUND(G153*H153,P4)</f>
        <v>0</v>
      </c>
      <c r="J153" s="38" t="s">
        <v>52</v>
      </c>
      <c r="O153" s="41">
        <f>I153*0.21</f>
        <v>0</v>
      </c>
      <c r="P153">
        <v>3</v>
      </c>
    </row>
    <row r="154">
      <c r="A154" s="35" t="s">
        <v>43</v>
      </c>
      <c r="B154" s="42"/>
      <c r="C154" s="43"/>
      <c r="D154" s="43"/>
      <c r="E154" s="37" t="s">
        <v>284</v>
      </c>
      <c r="F154" s="43"/>
      <c r="G154" s="43"/>
      <c r="H154" s="43"/>
      <c r="I154" s="43"/>
      <c r="J154" s="44"/>
    </row>
    <row r="155" ht="45">
      <c r="A155" s="35" t="s">
        <v>45</v>
      </c>
      <c r="B155" s="42"/>
      <c r="C155" s="43"/>
      <c r="D155" s="43"/>
      <c r="E155" s="45" t="s">
        <v>285</v>
      </c>
      <c r="F155" s="43"/>
      <c r="G155" s="43"/>
      <c r="H155" s="43"/>
      <c r="I155" s="43"/>
      <c r="J155" s="44"/>
    </row>
    <row r="156">
      <c r="A156" s="35" t="s">
        <v>38</v>
      </c>
      <c r="B156" s="35">
        <v>48</v>
      </c>
      <c r="C156" s="36" t="s">
        <v>286</v>
      </c>
      <c r="D156" s="35" t="s">
        <v>40</v>
      </c>
      <c r="E156" s="37" t="s">
        <v>287</v>
      </c>
      <c r="F156" s="38" t="s">
        <v>115</v>
      </c>
      <c r="G156" s="39">
        <v>4.5750000000000002</v>
      </c>
      <c r="H156" s="40">
        <v>0</v>
      </c>
      <c r="I156" s="40">
        <f>ROUND(G156*H156,P4)</f>
        <v>0</v>
      </c>
      <c r="J156" s="38" t="s">
        <v>52</v>
      </c>
      <c r="O156" s="41">
        <f>I156*0.21</f>
        <v>0</v>
      </c>
      <c r="P156">
        <v>3</v>
      </c>
    </row>
    <row r="157">
      <c r="A157" s="35" t="s">
        <v>43</v>
      </c>
      <c r="B157" s="42"/>
      <c r="C157" s="43"/>
      <c r="D157" s="43"/>
      <c r="E157" s="37" t="s">
        <v>288</v>
      </c>
      <c r="F157" s="43"/>
      <c r="G157" s="43"/>
      <c r="H157" s="43"/>
      <c r="I157" s="43"/>
      <c r="J157" s="44"/>
    </row>
    <row r="158" ht="30">
      <c r="A158" s="35" t="s">
        <v>45</v>
      </c>
      <c r="B158" s="42"/>
      <c r="C158" s="43"/>
      <c r="D158" s="43"/>
      <c r="E158" s="45" t="s">
        <v>289</v>
      </c>
      <c r="F158" s="43"/>
      <c r="G158" s="43"/>
      <c r="H158" s="43"/>
      <c r="I158" s="43"/>
      <c r="J158" s="44"/>
    </row>
    <row r="159">
      <c r="A159" s="35" t="s">
        <v>38</v>
      </c>
      <c r="B159" s="35">
        <v>49</v>
      </c>
      <c r="C159" s="36" t="s">
        <v>290</v>
      </c>
      <c r="D159" s="35" t="s">
        <v>40</v>
      </c>
      <c r="E159" s="37" t="s">
        <v>291</v>
      </c>
      <c r="F159" s="38" t="s">
        <v>115</v>
      </c>
      <c r="G159" s="39">
        <v>3.5129999999999999</v>
      </c>
      <c r="H159" s="40">
        <v>0</v>
      </c>
      <c r="I159" s="40">
        <f>ROUND(G159*H159,P4)</f>
        <v>0</v>
      </c>
      <c r="J159" s="38" t="s">
        <v>52</v>
      </c>
      <c r="O159" s="41">
        <f>I159*0.21</f>
        <v>0</v>
      </c>
      <c r="P159">
        <v>3</v>
      </c>
    </row>
    <row r="160">
      <c r="A160" s="35" t="s">
        <v>43</v>
      </c>
      <c r="B160" s="42"/>
      <c r="C160" s="43"/>
      <c r="D160" s="43"/>
      <c r="E160" s="37" t="s">
        <v>292</v>
      </c>
      <c r="F160" s="43"/>
      <c r="G160" s="43"/>
      <c r="H160" s="43"/>
      <c r="I160" s="43"/>
      <c r="J160" s="44"/>
    </row>
    <row r="161" ht="30">
      <c r="A161" s="35" t="s">
        <v>45</v>
      </c>
      <c r="B161" s="42"/>
      <c r="C161" s="43"/>
      <c r="D161" s="43"/>
      <c r="E161" s="45" t="s">
        <v>293</v>
      </c>
      <c r="F161" s="43"/>
      <c r="G161" s="43"/>
      <c r="H161" s="43"/>
      <c r="I161" s="43"/>
      <c r="J161" s="44"/>
    </row>
    <row r="162">
      <c r="A162" s="35" t="s">
        <v>38</v>
      </c>
      <c r="B162" s="35">
        <v>50</v>
      </c>
      <c r="C162" s="36" t="s">
        <v>294</v>
      </c>
      <c r="D162" s="35" t="s">
        <v>40</v>
      </c>
      <c r="E162" s="37" t="s">
        <v>295</v>
      </c>
      <c r="F162" s="38" t="s">
        <v>115</v>
      </c>
      <c r="G162" s="39">
        <v>6.25</v>
      </c>
      <c r="H162" s="40">
        <v>0</v>
      </c>
      <c r="I162" s="40">
        <f>ROUND(G162*H162,P4)</f>
        <v>0</v>
      </c>
      <c r="J162" s="38" t="s">
        <v>52</v>
      </c>
      <c r="O162" s="41">
        <f>I162*0.21</f>
        <v>0</v>
      </c>
      <c r="P162">
        <v>3</v>
      </c>
    </row>
    <row r="163">
      <c r="A163" s="35" t="s">
        <v>43</v>
      </c>
      <c r="B163" s="42"/>
      <c r="C163" s="43"/>
      <c r="D163" s="43"/>
      <c r="E163" s="37" t="s">
        <v>296</v>
      </c>
      <c r="F163" s="43"/>
      <c r="G163" s="43"/>
      <c r="H163" s="43"/>
      <c r="I163" s="43"/>
      <c r="J163" s="44"/>
    </row>
    <row r="164" ht="30">
      <c r="A164" s="35" t="s">
        <v>45</v>
      </c>
      <c r="B164" s="42"/>
      <c r="C164" s="43"/>
      <c r="D164" s="43"/>
      <c r="E164" s="45" t="s">
        <v>297</v>
      </c>
      <c r="F164" s="43"/>
      <c r="G164" s="43"/>
      <c r="H164" s="43"/>
      <c r="I164" s="43"/>
      <c r="J164" s="44"/>
    </row>
    <row r="165">
      <c r="A165" s="29" t="s">
        <v>35</v>
      </c>
      <c r="B165" s="30"/>
      <c r="C165" s="31" t="s">
        <v>298</v>
      </c>
      <c r="D165" s="32"/>
      <c r="E165" s="29" t="s">
        <v>299</v>
      </c>
      <c r="F165" s="32"/>
      <c r="G165" s="32"/>
      <c r="H165" s="32"/>
      <c r="I165" s="33">
        <f>SUMIFS(I166:I171,A166:A171,"P")</f>
        <v>0</v>
      </c>
      <c r="J165" s="34"/>
    </row>
    <row r="166">
      <c r="A166" s="35" t="s">
        <v>38</v>
      </c>
      <c r="B166" s="35">
        <v>51</v>
      </c>
      <c r="C166" s="36" t="s">
        <v>300</v>
      </c>
      <c r="D166" s="35" t="s">
        <v>40</v>
      </c>
      <c r="E166" s="37" t="s">
        <v>301</v>
      </c>
      <c r="F166" s="38" t="s">
        <v>302</v>
      </c>
      <c r="G166" s="39">
        <v>19</v>
      </c>
      <c r="H166" s="40">
        <v>0</v>
      </c>
      <c r="I166" s="40">
        <f>ROUND(G166*H166,P4)</f>
        <v>0</v>
      </c>
      <c r="J166" s="38" t="s">
        <v>52</v>
      </c>
      <c r="O166" s="41">
        <f>I166*0.21</f>
        <v>0</v>
      </c>
      <c r="P166">
        <v>3</v>
      </c>
    </row>
    <row r="167" ht="30">
      <c r="A167" s="35" t="s">
        <v>43</v>
      </c>
      <c r="B167" s="42"/>
      <c r="C167" s="43"/>
      <c r="D167" s="43"/>
      <c r="E167" s="37" t="s">
        <v>303</v>
      </c>
      <c r="F167" s="43"/>
      <c r="G167" s="43"/>
      <c r="H167" s="43"/>
      <c r="I167" s="43"/>
      <c r="J167" s="44"/>
    </row>
    <row r="168" ht="30">
      <c r="A168" s="35" t="s">
        <v>45</v>
      </c>
      <c r="B168" s="42"/>
      <c r="C168" s="43"/>
      <c r="D168" s="43"/>
      <c r="E168" s="45" t="s">
        <v>304</v>
      </c>
      <c r="F168" s="43"/>
      <c r="G168" s="43"/>
      <c r="H168" s="43"/>
      <c r="I168" s="43"/>
      <c r="J168" s="44"/>
    </row>
    <row r="169">
      <c r="A169" s="35" t="s">
        <v>38</v>
      </c>
      <c r="B169" s="35">
        <v>52</v>
      </c>
      <c r="C169" s="36" t="s">
        <v>305</v>
      </c>
      <c r="D169" s="35" t="s">
        <v>40</v>
      </c>
      <c r="E169" s="37" t="s">
        <v>306</v>
      </c>
      <c r="F169" s="38" t="s">
        <v>302</v>
      </c>
      <c r="G169" s="39">
        <v>24.834</v>
      </c>
      <c r="H169" s="40">
        <v>0</v>
      </c>
      <c r="I169" s="40">
        <f>ROUND(G169*H169,P4)</f>
        <v>0</v>
      </c>
      <c r="J169" s="38" t="s">
        <v>52</v>
      </c>
      <c r="O169" s="41">
        <f>I169*0.21</f>
        <v>0</v>
      </c>
      <c r="P169">
        <v>3</v>
      </c>
    </row>
    <row r="170">
      <c r="A170" s="35" t="s">
        <v>43</v>
      </c>
      <c r="B170" s="42"/>
      <c r="C170" s="43"/>
      <c r="D170" s="43"/>
      <c r="E170" s="37" t="s">
        <v>307</v>
      </c>
      <c r="F170" s="43"/>
      <c r="G170" s="43"/>
      <c r="H170" s="43"/>
      <c r="I170" s="43"/>
      <c r="J170" s="44"/>
    </row>
    <row r="171" ht="45">
      <c r="A171" s="35" t="s">
        <v>45</v>
      </c>
      <c r="B171" s="42"/>
      <c r="C171" s="43"/>
      <c r="D171" s="43"/>
      <c r="E171" s="45" t="s">
        <v>308</v>
      </c>
      <c r="F171" s="43"/>
      <c r="G171" s="43"/>
      <c r="H171" s="43"/>
      <c r="I171" s="43"/>
      <c r="J171" s="44"/>
    </row>
    <row r="172">
      <c r="A172" s="29" t="s">
        <v>35</v>
      </c>
      <c r="B172" s="30"/>
      <c r="C172" s="31" t="s">
        <v>309</v>
      </c>
      <c r="D172" s="32"/>
      <c r="E172" s="29" t="s">
        <v>310</v>
      </c>
      <c r="F172" s="32"/>
      <c r="G172" s="32"/>
      <c r="H172" s="32"/>
      <c r="I172" s="33">
        <f>SUMIFS(I173:I217,A173:A217,"P")</f>
        <v>0</v>
      </c>
      <c r="J172" s="34"/>
    </row>
    <row r="173" ht="30">
      <c r="A173" s="35" t="s">
        <v>38</v>
      </c>
      <c r="B173" s="35">
        <v>53</v>
      </c>
      <c r="C173" s="36" t="s">
        <v>311</v>
      </c>
      <c r="D173" s="35" t="s">
        <v>40</v>
      </c>
      <c r="E173" s="37" t="s">
        <v>312</v>
      </c>
      <c r="F173" s="38" t="s">
        <v>302</v>
      </c>
      <c r="G173" s="39">
        <v>76</v>
      </c>
      <c r="H173" s="40">
        <v>0</v>
      </c>
      <c r="I173" s="40">
        <f>ROUND(G173*H173,P4)</f>
        <v>0</v>
      </c>
      <c r="J173" s="38" t="s">
        <v>52</v>
      </c>
      <c r="O173" s="41">
        <f>I173*0.21</f>
        <v>0</v>
      </c>
      <c r="P173">
        <v>3</v>
      </c>
    </row>
    <row r="174">
      <c r="A174" s="35" t="s">
        <v>43</v>
      </c>
      <c r="B174" s="42"/>
      <c r="C174" s="43"/>
      <c r="D174" s="43"/>
      <c r="E174" s="37" t="s">
        <v>313</v>
      </c>
      <c r="F174" s="43"/>
      <c r="G174" s="43"/>
      <c r="H174" s="43"/>
      <c r="I174" s="43"/>
      <c r="J174" s="44"/>
    </row>
    <row r="175" ht="30">
      <c r="A175" s="35" t="s">
        <v>45</v>
      </c>
      <c r="B175" s="42"/>
      <c r="C175" s="43"/>
      <c r="D175" s="43"/>
      <c r="E175" s="45" t="s">
        <v>314</v>
      </c>
      <c r="F175" s="43"/>
      <c r="G175" s="43"/>
      <c r="H175" s="43"/>
      <c r="I175" s="43"/>
      <c r="J175" s="44"/>
    </row>
    <row r="176" ht="30">
      <c r="A176" s="35" t="s">
        <v>38</v>
      </c>
      <c r="B176" s="35">
        <v>54</v>
      </c>
      <c r="C176" s="36" t="s">
        <v>315</v>
      </c>
      <c r="D176" s="35" t="s">
        <v>40</v>
      </c>
      <c r="E176" s="37" t="s">
        <v>316</v>
      </c>
      <c r="F176" s="38" t="s">
        <v>302</v>
      </c>
      <c r="G176" s="39">
        <v>20</v>
      </c>
      <c r="H176" s="40">
        <v>0</v>
      </c>
      <c r="I176" s="40">
        <f>ROUND(G176*H176,P4)</f>
        <v>0</v>
      </c>
      <c r="J176" s="38" t="s">
        <v>52</v>
      </c>
      <c r="O176" s="41">
        <f>I176*0.21</f>
        <v>0</v>
      </c>
      <c r="P176">
        <v>3</v>
      </c>
    </row>
    <row r="177">
      <c r="A177" s="35" t="s">
        <v>43</v>
      </c>
      <c r="B177" s="42"/>
      <c r="C177" s="43"/>
      <c r="D177" s="43"/>
      <c r="E177" s="37" t="s">
        <v>317</v>
      </c>
      <c r="F177" s="43"/>
      <c r="G177" s="43"/>
      <c r="H177" s="43"/>
      <c r="I177" s="43"/>
      <c r="J177" s="44"/>
    </row>
    <row r="178" ht="30">
      <c r="A178" s="35" t="s">
        <v>45</v>
      </c>
      <c r="B178" s="42"/>
      <c r="C178" s="43"/>
      <c r="D178" s="43"/>
      <c r="E178" s="45" t="s">
        <v>318</v>
      </c>
      <c r="F178" s="43"/>
      <c r="G178" s="43"/>
      <c r="H178" s="43"/>
      <c r="I178" s="43"/>
      <c r="J178" s="44"/>
    </row>
    <row r="179">
      <c r="A179" s="35" t="s">
        <v>38</v>
      </c>
      <c r="B179" s="35">
        <v>55</v>
      </c>
      <c r="C179" s="36" t="s">
        <v>319</v>
      </c>
      <c r="D179" s="35" t="s">
        <v>40</v>
      </c>
      <c r="E179" s="37" t="s">
        <v>320</v>
      </c>
      <c r="F179" s="38" t="s">
        <v>302</v>
      </c>
      <c r="G179" s="39">
        <v>20.809999999999999</v>
      </c>
      <c r="H179" s="40">
        <v>0</v>
      </c>
      <c r="I179" s="40">
        <f>ROUND(G179*H179,P4)</f>
        <v>0</v>
      </c>
      <c r="J179" s="38" t="s">
        <v>52</v>
      </c>
      <c r="O179" s="41">
        <f>I179*0.21</f>
        <v>0</v>
      </c>
      <c r="P179">
        <v>3</v>
      </c>
    </row>
    <row r="180">
      <c r="A180" s="35" t="s">
        <v>43</v>
      </c>
      <c r="B180" s="42"/>
      <c r="C180" s="43"/>
      <c r="D180" s="43"/>
      <c r="E180" s="49"/>
      <c r="F180" s="43"/>
      <c r="G180" s="43"/>
      <c r="H180" s="43"/>
      <c r="I180" s="43"/>
      <c r="J180" s="44"/>
    </row>
    <row r="181" ht="30">
      <c r="A181" s="35" t="s">
        <v>45</v>
      </c>
      <c r="B181" s="42"/>
      <c r="C181" s="43"/>
      <c r="D181" s="43"/>
      <c r="E181" s="45" t="s">
        <v>321</v>
      </c>
      <c r="F181" s="43"/>
      <c r="G181" s="43"/>
      <c r="H181" s="43"/>
      <c r="I181" s="43"/>
      <c r="J181" s="44"/>
    </row>
    <row r="182">
      <c r="A182" s="35" t="s">
        <v>38</v>
      </c>
      <c r="B182" s="35">
        <v>56</v>
      </c>
      <c r="C182" s="36" t="s">
        <v>322</v>
      </c>
      <c r="D182" s="35" t="s">
        <v>40</v>
      </c>
      <c r="E182" s="37" t="s">
        <v>323</v>
      </c>
      <c r="F182" s="38" t="s">
        <v>66</v>
      </c>
      <c r="G182" s="39">
        <v>2</v>
      </c>
      <c r="H182" s="40">
        <v>0</v>
      </c>
      <c r="I182" s="40">
        <f>ROUND(G182*H182,P4)</f>
        <v>0</v>
      </c>
      <c r="J182" s="38" t="s">
        <v>52</v>
      </c>
      <c r="O182" s="41">
        <f>I182*0.21</f>
        <v>0</v>
      </c>
      <c r="P182">
        <v>3</v>
      </c>
    </row>
    <row r="183">
      <c r="A183" s="35" t="s">
        <v>43</v>
      </c>
      <c r="B183" s="42"/>
      <c r="C183" s="43"/>
      <c r="D183" s="43"/>
      <c r="E183" s="37" t="s">
        <v>324</v>
      </c>
      <c r="F183" s="43"/>
      <c r="G183" s="43"/>
      <c r="H183" s="43"/>
      <c r="I183" s="43"/>
      <c r="J183" s="44"/>
    </row>
    <row r="184" ht="30">
      <c r="A184" s="35" t="s">
        <v>45</v>
      </c>
      <c r="B184" s="42"/>
      <c r="C184" s="43"/>
      <c r="D184" s="43"/>
      <c r="E184" s="45" t="s">
        <v>88</v>
      </c>
      <c r="F184" s="43"/>
      <c r="G184" s="43"/>
      <c r="H184" s="43"/>
      <c r="I184" s="43"/>
      <c r="J184" s="44"/>
    </row>
    <row r="185" ht="30">
      <c r="A185" s="35" t="s">
        <v>38</v>
      </c>
      <c r="B185" s="35">
        <v>57</v>
      </c>
      <c r="C185" s="36" t="s">
        <v>325</v>
      </c>
      <c r="D185" s="35" t="s">
        <v>40</v>
      </c>
      <c r="E185" s="37" t="s">
        <v>326</v>
      </c>
      <c r="F185" s="38" t="s">
        <v>66</v>
      </c>
      <c r="G185" s="39">
        <v>6</v>
      </c>
      <c r="H185" s="40">
        <v>0</v>
      </c>
      <c r="I185" s="40">
        <f>ROUND(G185*H185,P4)</f>
        <v>0</v>
      </c>
      <c r="J185" s="38" t="s">
        <v>52</v>
      </c>
      <c r="O185" s="41">
        <f>I185*0.21</f>
        <v>0</v>
      </c>
      <c r="P185">
        <v>3</v>
      </c>
    </row>
    <row r="186">
      <c r="A186" s="35" t="s">
        <v>43</v>
      </c>
      <c r="B186" s="42"/>
      <c r="C186" s="43"/>
      <c r="D186" s="43"/>
      <c r="E186" s="49" t="s">
        <v>40</v>
      </c>
      <c r="F186" s="43"/>
      <c r="G186" s="43"/>
      <c r="H186" s="43"/>
      <c r="I186" s="43"/>
      <c r="J186" s="44"/>
    </row>
    <row r="187" ht="60">
      <c r="A187" s="35" t="s">
        <v>45</v>
      </c>
      <c r="B187" s="42"/>
      <c r="C187" s="43"/>
      <c r="D187" s="43"/>
      <c r="E187" s="45" t="s">
        <v>327</v>
      </c>
      <c r="F187" s="43"/>
      <c r="G187" s="43"/>
      <c r="H187" s="43"/>
      <c r="I187" s="43"/>
      <c r="J187" s="44"/>
    </row>
    <row r="188" ht="30">
      <c r="A188" s="35" t="s">
        <v>38</v>
      </c>
      <c r="B188" s="35">
        <v>58</v>
      </c>
      <c r="C188" s="36" t="s">
        <v>328</v>
      </c>
      <c r="D188" s="35" t="s">
        <v>40</v>
      </c>
      <c r="E188" s="37" t="s">
        <v>329</v>
      </c>
      <c r="F188" s="38" t="s">
        <v>66</v>
      </c>
      <c r="G188" s="39">
        <v>2</v>
      </c>
      <c r="H188" s="40">
        <v>0</v>
      </c>
      <c r="I188" s="40">
        <f>ROUND(G188*H188,P4)</f>
        <v>0</v>
      </c>
      <c r="J188" s="38" t="s">
        <v>52</v>
      </c>
      <c r="O188" s="41">
        <f>I188*0.21</f>
        <v>0</v>
      </c>
      <c r="P188">
        <v>3</v>
      </c>
    </row>
    <row r="189">
      <c r="A189" s="35" t="s">
        <v>43</v>
      </c>
      <c r="B189" s="42"/>
      <c r="C189" s="43"/>
      <c r="D189" s="43"/>
      <c r="E189" s="37" t="s">
        <v>330</v>
      </c>
      <c r="F189" s="43"/>
      <c r="G189" s="43"/>
      <c r="H189" s="43"/>
      <c r="I189" s="43"/>
      <c r="J189" s="44"/>
    </row>
    <row r="190" ht="30">
      <c r="A190" s="35" t="s">
        <v>45</v>
      </c>
      <c r="B190" s="42"/>
      <c r="C190" s="43"/>
      <c r="D190" s="43"/>
      <c r="E190" s="45" t="s">
        <v>88</v>
      </c>
      <c r="F190" s="43"/>
      <c r="G190" s="43"/>
      <c r="H190" s="43"/>
      <c r="I190" s="43"/>
      <c r="J190" s="44"/>
    </row>
    <row r="191" ht="30">
      <c r="A191" s="35" t="s">
        <v>38</v>
      </c>
      <c r="B191" s="35">
        <v>59</v>
      </c>
      <c r="C191" s="36" t="s">
        <v>331</v>
      </c>
      <c r="D191" s="35" t="s">
        <v>40</v>
      </c>
      <c r="E191" s="37" t="s">
        <v>332</v>
      </c>
      <c r="F191" s="38" t="s">
        <v>115</v>
      </c>
      <c r="G191" s="39">
        <v>12.85</v>
      </c>
      <c r="H191" s="40">
        <v>0</v>
      </c>
      <c r="I191" s="40">
        <f>ROUND(G191*H191,P4)</f>
        <v>0</v>
      </c>
      <c r="J191" s="38" t="s">
        <v>52</v>
      </c>
      <c r="O191" s="41">
        <f>I191*0.21</f>
        <v>0</v>
      </c>
      <c r="P191">
        <v>3</v>
      </c>
    </row>
    <row r="192">
      <c r="A192" s="35" t="s">
        <v>43</v>
      </c>
      <c r="B192" s="42"/>
      <c r="C192" s="43"/>
      <c r="D192" s="43"/>
      <c r="E192" s="37" t="s">
        <v>333</v>
      </c>
      <c r="F192" s="43"/>
      <c r="G192" s="43"/>
      <c r="H192" s="43"/>
      <c r="I192" s="43"/>
      <c r="J192" s="44"/>
    </row>
    <row r="193" ht="30">
      <c r="A193" s="35" t="s">
        <v>45</v>
      </c>
      <c r="B193" s="42"/>
      <c r="C193" s="43"/>
      <c r="D193" s="43"/>
      <c r="E193" s="45" t="s">
        <v>334</v>
      </c>
      <c r="F193" s="43"/>
      <c r="G193" s="43"/>
      <c r="H193" s="43"/>
      <c r="I193" s="43"/>
      <c r="J193" s="44"/>
    </row>
    <row r="194" ht="30">
      <c r="A194" s="35" t="s">
        <v>38</v>
      </c>
      <c r="B194" s="35">
        <v>60</v>
      </c>
      <c r="C194" s="36" t="s">
        <v>335</v>
      </c>
      <c r="D194" s="35" t="s">
        <v>40</v>
      </c>
      <c r="E194" s="37" t="s">
        <v>336</v>
      </c>
      <c r="F194" s="38" t="s">
        <v>115</v>
      </c>
      <c r="G194" s="39">
        <v>12.85</v>
      </c>
      <c r="H194" s="40">
        <v>0</v>
      </c>
      <c r="I194" s="40">
        <f>ROUND(G194*H194,P4)</f>
        <v>0</v>
      </c>
      <c r="J194" s="38" t="s">
        <v>52</v>
      </c>
      <c r="O194" s="41">
        <f>I194*0.21</f>
        <v>0</v>
      </c>
      <c r="P194">
        <v>3</v>
      </c>
    </row>
    <row r="195">
      <c r="A195" s="35" t="s">
        <v>43</v>
      </c>
      <c r="B195" s="42"/>
      <c r="C195" s="43"/>
      <c r="D195" s="43"/>
      <c r="E195" s="49" t="s">
        <v>40</v>
      </c>
      <c r="F195" s="43"/>
      <c r="G195" s="43"/>
      <c r="H195" s="43"/>
      <c r="I195" s="43"/>
      <c r="J195" s="44"/>
    </row>
    <row r="196" ht="30">
      <c r="A196" s="35" t="s">
        <v>45</v>
      </c>
      <c r="B196" s="42"/>
      <c r="C196" s="43"/>
      <c r="D196" s="43"/>
      <c r="E196" s="45" t="s">
        <v>334</v>
      </c>
      <c r="F196" s="43"/>
      <c r="G196" s="43"/>
      <c r="H196" s="43"/>
      <c r="I196" s="43"/>
      <c r="J196" s="44"/>
    </row>
    <row r="197">
      <c r="A197" s="35" t="s">
        <v>38</v>
      </c>
      <c r="B197" s="35">
        <v>61</v>
      </c>
      <c r="C197" s="36" t="s">
        <v>337</v>
      </c>
      <c r="D197" s="35" t="s">
        <v>40</v>
      </c>
      <c r="E197" s="37" t="s">
        <v>338</v>
      </c>
      <c r="F197" s="38" t="s">
        <v>302</v>
      </c>
      <c r="G197" s="39">
        <v>15.17</v>
      </c>
      <c r="H197" s="40">
        <v>0</v>
      </c>
      <c r="I197" s="40">
        <f>ROUND(G197*H197,P4)</f>
        <v>0</v>
      </c>
      <c r="J197" s="38" t="s">
        <v>52</v>
      </c>
      <c r="O197" s="41">
        <f>I197*0.21</f>
        <v>0</v>
      </c>
      <c r="P197">
        <v>3</v>
      </c>
    </row>
    <row r="198">
      <c r="A198" s="35" t="s">
        <v>43</v>
      </c>
      <c r="B198" s="42"/>
      <c r="C198" s="43"/>
      <c r="D198" s="43"/>
      <c r="E198" s="49" t="s">
        <v>40</v>
      </c>
      <c r="F198" s="43"/>
      <c r="G198" s="43"/>
      <c r="H198" s="43"/>
      <c r="I198" s="43"/>
      <c r="J198" s="44"/>
    </row>
    <row r="199" ht="30">
      <c r="A199" s="35" t="s">
        <v>45</v>
      </c>
      <c r="B199" s="42"/>
      <c r="C199" s="43"/>
      <c r="D199" s="43"/>
      <c r="E199" s="45" t="s">
        <v>339</v>
      </c>
      <c r="F199" s="43"/>
      <c r="G199" s="43"/>
      <c r="H199" s="43"/>
      <c r="I199" s="43"/>
      <c r="J199" s="44"/>
    </row>
    <row r="200" ht="30">
      <c r="A200" s="35" t="s">
        <v>38</v>
      </c>
      <c r="B200" s="35">
        <v>62</v>
      </c>
      <c r="C200" s="36" t="s">
        <v>340</v>
      </c>
      <c r="D200" s="35" t="s">
        <v>40</v>
      </c>
      <c r="E200" s="37" t="s">
        <v>341</v>
      </c>
      <c r="F200" s="38" t="s">
        <v>302</v>
      </c>
      <c r="G200" s="39">
        <v>11</v>
      </c>
      <c r="H200" s="40">
        <v>0</v>
      </c>
      <c r="I200" s="40">
        <f>ROUND(G200*H200,P4)</f>
        <v>0</v>
      </c>
      <c r="J200" s="38" t="s">
        <v>52</v>
      </c>
      <c r="O200" s="41">
        <f>I200*0.21</f>
        <v>0</v>
      </c>
      <c r="P200">
        <v>3</v>
      </c>
    </row>
    <row r="201">
      <c r="A201" s="35" t="s">
        <v>43</v>
      </c>
      <c r="B201" s="42"/>
      <c r="C201" s="43"/>
      <c r="D201" s="43"/>
      <c r="E201" s="49" t="s">
        <v>40</v>
      </c>
      <c r="F201" s="43"/>
      <c r="G201" s="43"/>
      <c r="H201" s="43"/>
      <c r="I201" s="43"/>
      <c r="J201" s="44"/>
    </row>
    <row r="202" ht="30">
      <c r="A202" s="35" t="s">
        <v>45</v>
      </c>
      <c r="B202" s="42"/>
      <c r="C202" s="43"/>
      <c r="D202" s="43"/>
      <c r="E202" s="45" t="s">
        <v>342</v>
      </c>
      <c r="F202" s="43"/>
      <c r="G202" s="43"/>
      <c r="H202" s="43"/>
      <c r="I202" s="43"/>
      <c r="J202" s="44"/>
    </row>
    <row r="203">
      <c r="A203" s="35" t="s">
        <v>38</v>
      </c>
      <c r="B203" s="35">
        <v>63</v>
      </c>
      <c r="C203" s="36" t="s">
        <v>343</v>
      </c>
      <c r="D203" s="35" t="s">
        <v>40</v>
      </c>
      <c r="E203" s="37" t="s">
        <v>344</v>
      </c>
      <c r="F203" s="38" t="s">
        <v>302</v>
      </c>
      <c r="G203" s="39">
        <v>23.66</v>
      </c>
      <c r="H203" s="40">
        <v>0</v>
      </c>
      <c r="I203" s="40">
        <f>ROUND(G203*H203,P4)</f>
        <v>0</v>
      </c>
      <c r="J203" s="38" t="s">
        <v>52</v>
      </c>
      <c r="O203" s="41">
        <f>I203*0.21</f>
        <v>0</v>
      </c>
      <c r="P203">
        <v>3</v>
      </c>
    </row>
    <row r="204">
      <c r="A204" s="35" t="s">
        <v>43</v>
      </c>
      <c r="B204" s="42"/>
      <c r="C204" s="43"/>
      <c r="D204" s="43"/>
      <c r="E204" s="49" t="s">
        <v>40</v>
      </c>
      <c r="F204" s="43"/>
      <c r="G204" s="43"/>
      <c r="H204" s="43"/>
      <c r="I204" s="43"/>
      <c r="J204" s="44"/>
    </row>
    <row r="205" ht="45">
      <c r="A205" s="35" t="s">
        <v>45</v>
      </c>
      <c r="B205" s="42"/>
      <c r="C205" s="43"/>
      <c r="D205" s="43"/>
      <c r="E205" s="45" t="s">
        <v>345</v>
      </c>
      <c r="F205" s="43"/>
      <c r="G205" s="43"/>
      <c r="H205" s="43"/>
      <c r="I205" s="43"/>
      <c r="J205" s="44"/>
    </row>
    <row r="206">
      <c r="A206" s="35" t="s">
        <v>38</v>
      </c>
      <c r="B206" s="35">
        <v>64</v>
      </c>
      <c r="C206" s="36" t="s">
        <v>346</v>
      </c>
      <c r="D206" s="35" t="s">
        <v>139</v>
      </c>
      <c r="E206" s="37" t="s">
        <v>347</v>
      </c>
      <c r="F206" s="38" t="s">
        <v>302</v>
      </c>
      <c r="G206" s="39">
        <v>44.494</v>
      </c>
      <c r="H206" s="40">
        <v>0</v>
      </c>
      <c r="I206" s="40">
        <f>ROUND(G206*H206,P4)</f>
        <v>0</v>
      </c>
      <c r="J206" s="38" t="s">
        <v>52</v>
      </c>
      <c r="O206" s="41">
        <f>I206*0.21</f>
        <v>0</v>
      </c>
      <c r="P206">
        <v>3</v>
      </c>
    </row>
    <row r="207">
      <c r="A207" s="35" t="s">
        <v>43</v>
      </c>
      <c r="B207" s="42"/>
      <c r="C207" s="43"/>
      <c r="D207" s="43"/>
      <c r="E207" s="49" t="s">
        <v>40</v>
      </c>
      <c r="F207" s="43"/>
      <c r="G207" s="43"/>
      <c r="H207" s="43"/>
      <c r="I207" s="43"/>
      <c r="J207" s="44"/>
    </row>
    <row r="208" ht="60">
      <c r="A208" s="35" t="s">
        <v>45</v>
      </c>
      <c r="B208" s="42"/>
      <c r="C208" s="43"/>
      <c r="D208" s="43"/>
      <c r="E208" s="45" t="s">
        <v>348</v>
      </c>
      <c r="F208" s="43"/>
      <c r="G208" s="43"/>
      <c r="H208" s="43"/>
      <c r="I208" s="43"/>
      <c r="J208" s="44"/>
    </row>
    <row r="209">
      <c r="A209" s="35" t="s">
        <v>38</v>
      </c>
      <c r="B209" s="35">
        <v>65</v>
      </c>
      <c r="C209" s="36" t="s">
        <v>346</v>
      </c>
      <c r="D209" s="35" t="s">
        <v>143</v>
      </c>
      <c r="E209" s="37" t="s">
        <v>347</v>
      </c>
      <c r="F209" s="38" t="s">
        <v>302</v>
      </c>
      <c r="G209" s="39">
        <v>20.834</v>
      </c>
      <c r="H209" s="40">
        <v>0</v>
      </c>
      <c r="I209" s="40">
        <f>ROUND(G209*H209,P4)</f>
        <v>0</v>
      </c>
      <c r="J209" s="38" t="s">
        <v>52</v>
      </c>
      <c r="O209" s="41">
        <f>I209*0.21</f>
        <v>0</v>
      </c>
      <c r="P209">
        <v>3</v>
      </c>
    </row>
    <row r="210" ht="30">
      <c r="A210" s="35" t="s">
        <v>43</v>
      </c>
      <c r="B210" s="42"/>
      <c r="C210" s="43"/>
      <c r="D210" s="43"/>
      <c r="E210" s="37" t="s">
        <v>349</v>
      </c>
      <c r="F210" s="43"/>
      <c r="G210" s="43"/>
      <c r="H210" s="43"/>
      <c r="I210" s="43"/>
      <c r="J210" s="44"/>
    </row>
    <row r="211" ht="30">
      <c r="A211" s="35" t="s">
        <v>45</v>
      </c>
      <c r="B211" s="42"/>
      <c r="C211" s="43"/>
      <c r="D211" s="43"/>
      <c r="E211" s="45" t="s">
        <v>350</v>
      </c>
      <c r="F211" s="43"/>
      <c r="G211" s="43"/>
      <c r="H211" s="43"/>
      <c r="I211" s="43"/>
      <c r="J211" s="44"/>
    </row>
    <row r="212" ht="30">
      <c r="A212" s="35" t="s">
        <v>38</v>
      </c>
      <c r="B212" s="35">
        <v>66</v>
      </c>
      <c r="C212" s="36" t="s">
        <v>351</v>
      </c>
      <c r="D212" s="35" t="s">
        <v>40</v>
      </c>
      <c r="E212" s="37" t="s">
        <v>352</v>
      </c>
      <c r="F212" s="38" t="s">
        <v>302</v>
      </c>
      <c r="G212" s="39">
        <v>5.5</v>
      </c>
      <c r="H212" s="40">
        <v>0</v>
      </c>
      <c r="I212" s="40">
        <f>ROUND(G212*H212,P4)</f>
        <v>0</v>
      </c>
      <c r="J212" s="38" t="s">
        <v>52</v>
      </c>
      <c r="O212" s="41">
        <f>I212*0.21</f>
        <v>0</v>
      </c>
      <c r="P212">
        <v>3</v>
      </c>
    </row>
    <row r="213">
      <c r="A213" s="35" t="s">
        <v>43</v>
      </c>
      <c r="B213" s="42"/>
      <c r="C213" s="43"/>
      <c r="D213" s="43"/>
      <c r="E213" s="49" t="s">
        <v>40</v>
      </c>
      <c r="F213" s="43"/>
      <c r="G213" s="43"/>
      <c r="H213" s="43"/>
      <c r="I213" s="43"/>
      <c r="J213" s="44"/>
    </row>
    <row r="214" ht="30">
      <c r="A214" s="35" t="s">
        <v>45</v>
      </c>
      <c r="B214" s="42"/>
      <c r="C214" s="43"/>
      <c r="D214" s="43"/>
      <c r="E214" s="45" t="s">
        <v>353</v>
      </c>
      <c r="F214" s="43"/>
      <c r="G214" s="43"/>
      <c r="H214" s="43"/>
      <c r="I214" s="43"/>
      <c r="J214" s="44"/>
    </row>
    <row r="215">
      <c r="A215" s="35" t="s">
        <v>38</v>
      </c>
      <c r="B215" s="35">
        <v>67</v>
      </c>
      <c r="C215" s="36" t="s">
        <v>354</v>
      </c>
      <c r="D215" s="35" t="s">
        <v>40</v>
      </c>
      <c r="E215" s="37" t="s">
        <v>355</v>
      </c>
      <c r="F215" s="38" t="s">
        <v>120</v>
      </c>
      <c r="G215" s="39">
        <v>22.632000000000001</v>
      </c>
      <c r="H215" s="40">
        <v>0</v>
      </c>
      <c r="I215" s="40">
        <f>ROUND(G215*H215,P4)</f>
        <v>0</v>
      </c>
      <c r="J215" s="38" t="s">
        <v>52</v>
      </c>
      <c r="O215" s="41">
        <f>I215*0.21</f>
        <v>0</v>
      </c>
      <c r="P215">
        <v>3</v>
      </c>
    </row>
    <row r="216" ht="30">
      <c r="A216" s="35" t="s">
        <v>43</v>
      </c>
      <c r="B216" s="42"/>
      <c r="C216" s="43"/>
      <c r="D216" s="43"/>
      <c r="E216" s="37" t="s">
        <v>356</v>
      </c>
      <c r="F216" s="43"/>
      <c r="G216" s="43"/>
      <c r="H216" s="43"/>
      <c r="I216" s="43"/>
      <c r="J216" s="44"/>
    </row>
    <row r="217" ht="60">
      <c r="A217" s="35" t="s">
        <v>45</v>
      </c>
      <c r="B217" s="46"/>
      <c r="C217" s="47"/>
      <c r="D217" s="47"/>
      <c r="E217" s="45" t="s">
        <v>357</v>
      </c>
      <c r="F217" s="47"/>
      <c r="G217" s="47"/>
      <c r="H217" s="47"/>
      <c r="I217" s="47"/>
      <c r="J21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Tereza Dávidová</dc:creator>
  <cp:lastModifiedBy>Tereza Dávidová</cp:lastModifiedBy>
  <dcterms:created xsi:type="dcterms:W3CDTF">2024-09-16T07:18:49Z</dcterms:created>
  <dcterms:modified xsi:type="dcterms:W3CDTF">2024-09-16T07:18:49Z</dcterms:modified>
</cp:coreProperties>
</file>