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PJ\Documents\AKCE\ROZPOCTY\2024_ESTICON\20_258_00_LAVKA_KOSTOMLATY_KACENI\02_odevzdani\odevzdani_2024_01_17\soupis\"/>
    </mc:Choice>
  </mc:AlternateContent>
  <bookViews>
    <workbookView xWindow="0" yWindow="0" windowWidth="0" windowHeight="0"/>
  </bookViews>
  <sheets>
    <sheet name="Rekapitulace" sheetId="4" r:id="rId1"/>
    <sheet name="SO 801.1SO 801.1" sheetId="2" r:id="rId2"/>
    <sheet name="SO 801.2SO 801.2" sheetId="3" r:id="rId3"/>
  </sheets>
  <calcPr/>
</workbook>
</file>

<file path=xl/calcChain.xml><?xml version="1.0" encoding="utf-8"?>
<calcChain xmlns="http://schemas.openxmlformats.org/spreadsheetml/2006/main">
  <c i="4" l="1" r="E11"/>
  <c r="D11"/>
  <c r="C11"/>
  <c r="E10"/>
  <c r="D10"/>
  <c r="C10"/>
  <c r="C7"/>
  <c r="C6"/>
  <c i="3" r="I3"/>
  <c r="I9"/>
  <c r="O10"/>
  <c r="I10"/>
  <c i="2" r="I3"/>
  <c r="I13"/>
  <c r="O29"/>
  <c r="I29"/>
  <c r="O26"/>
  <c r="I26"/>
  <c r="O23"/>
  <c r="I23"/>
  <c r="O20"/>
  <c r="I20"/>
  <c r="O17"/>
  <c r="I17"/>
  <c r="O14"/>
  <c r="I14"/>
  <c r="I9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<sst xmlns="http://schemas.openxmlformats.org/spreadsheetml/2006/main">
  <si>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</si>
  <si>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</si>
  <si>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</si>
  <si>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20 258 00 - Lávka Kostomlaty - Příprava území - kácení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</si>
  <si>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</si>
  <si>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</si>
  <si>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</si>
  <si>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</si>
  <si>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</si>
  <si>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</si>
  <si>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</si>
  <si>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801.1</t>
  </si>
  <si>
    <t>Příprava území - kácení mimo lesní zeleň</t>
  </si>
  <si>
    <t>SO 801.2</t>
  </si>
  <si>
    <t>Příprava území - kácení lesní zeleň</t>
  </si>
  <si>
    <t>Soupis prací objektu</t>
  </si>
  <si>
    <t>S</t>
  </si>
  <si>
    <t>Stavba:</t>
  </si>
  <si>
    <t>20 258 00</t>
  </si>
  <si>
    <t>Lávka Kostomlaty - Příprava území - kácení</t>
  </si>
  <si>
    <t>O</t>
  </si>
  <si>
    <t>Objekt: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</si>
  <si>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</si>
  <si>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</si>
  <si>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</si>
  <si>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</si>
  <si>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</si>
  <si>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</si>
  <si>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</si>
  <si>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</si>
  <si>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</si>
  <si>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</si>
  <si>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</si>
  <si>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</si>
  <si>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</si>
  <si>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</si>
  <si>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</si>
  <si>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</si>
  <si>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</si>
  <si>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015340</t>
  </si>
  <si>
    <t/>
  </si>
  <si>
    <t xml:space="preserve">POPLATKY ZA LIKVIDACI ODPADŮ NEKONTAMINOVANÝCH - 02 01 03  PAŘEZY</t>
  </si>
  <si>
    <t>T</t>
  </si>
  <si>
    <t>OTSKP_2023 ~ 2023</t>
  </si>
  <si>
    <t>PP</t>
  </si>
  <si>
    <t>objemová hmotnost dřeva 600 kg/m3</t>
  </si>
  <si>
    <t>VV</t>
  </si>
  <si>
    <t>odhad výměry _x000d_
pol. 112018 - 1kořen/1,5 m3 10*1,50*0,60 = 9,000 [B]_x000d_
pol. 112028 - 1kořen/2,0 m3 5*2,0*0,60 = 6,000 [C]_x000d_
pol. 112038 - 1kořen/2,5 m3 4*2,5*0,60 = 6,000 [D]_x000d_
pol. 112038 - 1kořen/1,0 m3 12*1,0*0,60 = 7,200 [E]_x000d_
Celkové množství = 28,200</t>
  </si>
  <si>
    <t>1</t>
  </si>
  <si>
    <t>Zemní práce</t>
  </si>
  <si>
    <t>111208</t>
  </si>
  <si>
    <t>ODSTRANĚNÍ KŘOVIN S ODVOZEM DO 20KM</t>
  </si>
  <si>
    <t>M2</t>
  </si>
  <si>
    <t>křoviny štěpkovány - bez uvažování skládkovného</t>
  </si>
  <si>
    <t>soupis zeleně (zn. dle dendrologického průzkumu) _x000d_
k.ú. Kostomlaty nad Labem _x000d_
plocha A - Cornus sanquinea, Corylus avellana, Acer campestre, Sambucus_x000d_
nigra, Salix caprea, Prunus avium - svída krvavá, líska obecná, javor babyka,_x000d_
bez černý, vrba jíva,třešeň ptačí 267,0 = 267,000 [C]_x000d_
Celkové množství = 267,000</t>
  </si>
  <si>
    <t>1112080R</t>
  </si>
  <si>
    <t>ODSTRANĚNÍ STROMŮ A KŘOVIN V PLOŠE S ODVOZEM DO 20KM</t>
  </si>
  <si>
    <t>křoviny a stromy štěpkovány - bez uvažování skládkovného</t>
  </si>
  <si>
    <t>soupis zeleně (zn. dle dendrologického průzkumu) _x000d_
k.ú. Kostomlaty nad Labem _x000d_
Plocha B - Cornus sanquinea, Alnus glutinosa - svída krvavá, olše lepkavá 205,0 = 205,000 [C]_x000d_
Plocha C - Robinia pseudoacacia, Prunus cerasifera, Populus tremula - trnovník akát, slivoň_x000d_
myrobalán, topol osika 1679,0 = 1679,000 [D]_x000d_
Plocha D - Robinia pseudoacacia, Prunus cerasifera, Populus nigra - Trnovník akát, slivoň_x000d_
myrobalán, topol černý 745,0 = 745,000 [E]_x000d_
Celkové množství = 2629,000</t>
  </si>
  <si>
    <t>112018</t>
  </si>
  <si>
    <t>KÁCENÍ STROMŮ D KMENE DO 0,5M S ODSTRANĚNÍM PAŘEZŮ, ODVOZ DO 20KM</t>
  </si>
  <si>
    <t>KUS</t>
  </si>
  <si>
    <t>větve štěpkovány (bez skládkovného), kořeny - odvoz a uložení na skládku_x000d_
dřevo - předáno k dalšímu využití (bez skládkovného)</t>
  </si>
  <si>
    <t>Soupis stromů (p.č. převzato z dendrologického průzkumu) _x000d_
k.ú. Kostomlaty nad Labem _x000d_
p.č. 7 - Fraxinus excelsior - Jasan ztepilý D=45 1 = 1,000 [C]_x000d_
p.č. 20 - Fraxinus excelsior - Jasan ztepilý D=36 1 = 1,000 [E]_x000d_
p.č. 24 - Robinia pseudoacacia - trnovník akát D=35 1 = 1,000 [F]_x000d_
p.č. 24 - Robinia pseudoacacia - trnovník akát D=35 1 = 1,000 [G]_x000d_
p.č. 26 - Robinia pseudoacacia - trnovník akát D=47 1 = 1,000 [D]_x000d_
p.č. 28 - Prunus cerasifera - Slivoň myroblán akát D=38 1 = 1,000 [H]_x000d_
p.č. 30 - Robinia pseudoacacia - trnovník akát D=35 1 = 1,000 [I]_x000d_
p.č. 31 - Populus tremula - topol osika D=31 1 = 1,000 [J]_x000d_
p.č. 32 - Populus nigra - Topol Černý D=43 1 = 1,000 [K]_x000d_
p.č. 33 - Robinia pseudoacacia - trnovník akát D=35 1 = 1,000 [L]_x000d_
Celkové množství = 10,000</t>
  </si>
  <si>
    <t>112028</t>
  </si>
  <si>
    <t>KÁCENÍ STROMŮ D KMENE DO 0,9M S ODSTRANĚNÍM PAŘEZŮ, ODVOZ DO 20KM</t>
  </si>
  <si>
    <t>Soupis stromů (p.č. převzato z dendrologického průzkumu) _x000d_
k.ú. Kostomlaty nad Labem _x000d_
p.č. 3 - Populus nigra - Topol Černý D=90 1 = 1,000 [C]_x000d_
p.č. 15 - Populus nigra - Topol Černý D=65 1 = 1,000 [E]_x000d_
p.č. 16 - Populus nigra - Topol Černý D=85 1 = 1,000 [F]_x000d_
p.č. 19 - Populus nigra - Topol Černý D=90 1 = 1,000 [G]_x000d_
p.č. 21 - Populus nigra - Topol Černý D=70 1 = 1,000 [D]_x000d_
Celkové množství = 5,000</t>
  </si>
  <si>
    <t>112038</t>
  </si>
  <si>
    <t>KÁCENÍ STROMŮ D KMENE PŘES 0,9M S ODSTR PAŘEZŮ, ODVOZ DO 20KM</t>
  </si>
  <si>
    <t>Soupis stromů (p.č. převzato z dendrologického průzkumu) _x000d_
k.ú. Kostomlaty nad Labem _x000d_
p.č. 5 - Populus nigra - Topol černý D=120 1 = 1,000 [C]_x000d_
p.č. 14 - Populus nigra - Topol černý D=120 1 = 1,000 [E]_x000d_
p.č. 25 - Populus nigra - Topol černý D=120 1 = 1,000 [F]_x000d_
p.č. 29 - Populus nigra - Topol černý D=100 1 = 1,000 [G]_x000d_
Celkové množství = 4,000</t>
  </si>
  <si>
    <t>112048</t>
  </si>
  <si>
    <t>KÁCENÍ STROMŮ D KMENE DO 0,3M S ODSTRANĚNÍM PAŘEZŮ, ODVOZ DO 20KM</t>
  </si>
  <si>
    <t>Soupis stromů (p.č. převzato z dendrologického průzkumu) _x000d_
k.ú. Kostomlaty nad Labem _x000d_
p.č. 1 - Fraxinus excelsior - Jasan ztepilý D=11 1 = 1,000 [C]_x000d_
p.č. 1 - Fraxinus excelsior - Jasan ztepilý D=12 1 = 1,000 [D]_x000d_
p.č. 4 - Fraxinus excelsior - Jasan ztepilý D=20 1 = 1,000 [E]_x000d_
k.ú. Kostomlaty nad Labem _x000d_
p.č. 8 - Acer platanoides - Javor mleč D=20 1 = 1,000 [G]_x000d_
p.č. 9 - Acer platanoides - Javor mleč D=14 1 = 1,000 [H]_x000d_
p.č. 10 - Acer platanoides - Javor mleč D=20 1 = 1,000 [I]_x000d_
p.č. 12- Fraxinus excelsior - Jasan ztepilý D=22 1 = 1,000 [J]_x000d_
p.č. 13- Fraxinus excelsior - Jasan ztepilý D=18 1 = 1,000 [K]_x000d_
p.č. 17 - Fraxinus excelsior - Jasan ztepilý D=22 1 = 1,000 [L]_x000d_
p.č. 18 - Fraxinus excelsior - Jasan ztepilý D=24 1 = 1,000 [M]_x000d_
p.č. 22 - Quercus robur - Dub letní D=30 1 = 1,000 [N]_x000d_
p.č. 27 - Robinia pseudoacacia - trnovník akát D=26 1 = 1,000 [O]_x000d_
Celkové množství = 12,000</t>
  </si>
  <si>
    <t>112000R</t>
  </si>
  <si>
    <t>KÁCENÍ LESNÍ ZELENĚ</t>
  </si>
  <si>
    <t>UCHAZEČ POLOŽKU POLOŽKU NEOCEŇUJE A RESPEKTUJE CENU_x000d_
STANOVENOU LESY Č.R. S.P._x000d_
CENA ZA POL "XXX"</t>
  </si>
  <si>
    <t>CENA ZA POL "XXX" 1 = 1,000 [A]_x000d_
Celkové množství = 1,000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</si>
</sst>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49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SUM(C10:C11)</f>
        <v>0</v>
      </c>
      <c r="D6" s="3"/>
      <c r="E6" s="3"/>
    </row>
    <row r="7">
      <c r="A7" s="3"/>
      <c r="B7" s="5" t="s">
        <v>5</v>
      </c>
      <c r="C7" s="6">
        <f>SUM(E10:E11)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ht="25.5">
      <c r="A10" s="8" t="s">
        <v>11</v>
      </c>
      <c r="B10" s="8" t="s">
        <v>12</v>
      </c>
      <c r="C10" s="9">
        <f>'SO 801.1SO 801.1'!I3</f>
        <v>0</v>
      </c>
      <c r="D10" s="9">
        <f>SUMIFS('SO 801.1SO 801.1'!O:O,'SO 801.1SO 801.1'!A:A,"P")</f>
        <v>0</v>
      </c>
      <c r="E10" s="9">
        <f>C10+D10</f>
        <v>0</v>
      </c>
    </row>
    <row r="11" ht="25.5">
      <c r="A11" s="8" t="s">
        <v>13</v>
      </c>
      <c r="B11" s="8" t="s">
        <v>14</v>
      </c>
      <c r="C11" s="9">
        <f>'SO 801.2SO 801.2'!I3</f>
        <v>0</v>
      </c>
      <c r="D11" s="9">
        <f>SUMIFS('SO 801.2SO 801.2'!O:O,'SO 801.2SO 801.2'!A:A,"P")</f>
        <v>0</v>
      </c>
      <c r="E11" s="9">
        <f>C11+D11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</v>
      </c>
      <c r="F2" s="15"/>
      <c r="G2" s="15"/>
      <c r="H2" s="15"/>
      <c r="I2" s="15"/>
      <c r="J2" s="17"/>
    </row>
    <row r="3">
      <c r="A3" s="3" t="s">
        <v>16</v>
      </c>
      <c r="B3" s="18" t="s">
        <v>17</v>
      </c>
      <c r="C3" s="19" t="s">
        <v>18</v>
      </c>
      <c r="D3" s="20"/>
      <c r="E3" s="21" t="s">
        <v>19</v>
      </c>
      <c r="F3" s="15"/>
      <c r="G3" s="15"/>
      <c r="H3" s="22" t="s">
        <v>11</v>
      </c>
      <c r="I3" s="23">
        <f>SUMIFS(I9:I31,A9:A31,"SD")</f>
        <v>0</v>
      </c>
      <c r="J3" s="17"/>
      <c r="O3">
        <v>0</v>
      </c>
      <c r="P3">
        <v>2</v>
      </c>
    </row>
    <row r="4">
      <c r="A4" s="3" t="s">
        <v>20</v>
      </c>
      <c r="B4" s="18" t="s">
        <v>21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22</v>
      </c>
      <c r="B5" s="18" t="s">
        <v>23</v>
      </c>
      <c r="C5" s="19" t="s">
        <v>11</v>
      </c>
      <c r="D5" s="20"/>
      <c r="E5" s="21" t="s">
        <v>12</v>
      </c>
      <c r="F5" s="15"/>
      <c r="G5" s="15"/>
      <c r="H5" s="15"/>
      <c r="I5" s="15"/>
      <c r="J5" s="17"/>
      <c r="O5">
        <v>0.20999999999999999</v>
      </c>
    </row>
    <row r="6">
      <c r="A6" s="24" t="s">
        <v>24</v>
      </c>
      <c r="B6" s="25" t="s">
        <v>25</v>
      </c>
      <c r="C6" s="7" t="s">
        <v>26</v>
      </c>
      <c r="D6" s="7" t="s">
        <v>27</v>
      </c>
      <c r="E6" s="7" t="s">
        <v>28</v>
      </c>
      <c r="F6" s="7" t="s">
        <v>29</v>
      </c>
      <c r="G6" s="7" t="s">
        <v>30</v>
      </c>
      <c r="H6" s="7" t="s">
        <v>31</v>
      </c>
      <c r="I6" s="7"/>
      <c r="J6" s="26" t="s">
        <v>32</v>
      </c>
    </row>
    <row r="7">
      <c r="A7" s="24"/>
      <c r="B7" s="25"/>
      <c r="C7" s="7"/>
      <c r="D7" s="7"/>
      <c r="E7" s="7"/>
      <c r="F7" s="7"/>
      <c r="G7" s="7"/>
      <c r="H7" s="7" t="s">
        <v>33</v>
      </c>
      <c r="I7" s="7" t="s">
        <v>34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35</v>
      </c>
      <c r="B9" s="30"/>
      <c r="C9" s="31" t="s">
        <v>36</v>
      </c>
      <c r="D9" s="32"/>
      <c r="E9" s="29" t="s">
        <v>37</v>
      </c>
      <c r="F9" s="32"/>
      <c r="G9" s="32"/>
      <c r="H9" s="32"/>
      <c r="I9" s="33">
        <f>SUMIFS(I10:I12,A10:A12,"P")</f>
        <v>0</v>
      </c>
      <c r="J9" s="34"/>
    </row>
    <row r="10" ht="30">
      <c r="A10" s="35" t="s">
        <v>38</v>
      </c>
      <c r="B10" s="35">
        <v>1</v>
      </c>
      <c r="C10" s="36" t="s">
        <v>39</v>
      </c>
      <c r="D10" s="35" t="s">
        <v>40</v>
      </c>
      <c r="E10" s="37" t="s">
        <v>41</v>
      </c>
      <c r="F10" s="38" t="s">
        <v>42</v>
      </c>
      <c r="G10" s="39">
        <v>28.199999999999999</v>
      </c>
      <c r="H10" s="40">
        <v>0</v>
      </c>
      <c r="I10" s="40">
        <f>ROUND(G10*H10,P4)</f>
        <v>0</v>
      </c>
      <c r="J10" s="38" t="s">
        <v>43</v>
      </c>
      <c r="O10" s="41">
        <f>I10*0.21</f>
        <v>0</v>
      </c>
      <c r="P10">
        <v>3</v>
      </c>
    </row>
    <row r="11">
      <c r="A11" s="35" t="s">
        <v>44</v>
      </c>
      <c r="B11" s="42"/>
      <c r="C11" s="43"/>
      <c r="D11" s="43"/>
      <c r="E11" s="37" t="s">
        <v>45</v>
      </c>
      <c r="F11" s="43"/>
      <c r="G11" s="43"/>
      <c r="H11" s="43"/>
      <c r="I11" s="43"/>
      <c r="J11" s="44"/>
    </row>
    <row r="12" ht="90">
      <c r="A12" s="35" t="s">
        <v>46</v>
      </c>
      <c r="B12" s="42"/>
      <c r="C12" s="43"/>
      <c r="D12" s="43"/>
      <c r="E12" s="45" t="s">
        <v>47</v>
      </c>
      <c r="F12" s="43"/>
      <c r="G12" s="43"/>
      <c r="H12" s="43"/>
      <c r="I12" s="43"/>
      <c r="J12" s="44"/>
    </row>
    <row r="13">
      <c r="A13" s="29" t="s">
        <v>35</v>
      </c>
      <c r="B13" s="30"/>
      <c r="C13" s="31" t="s">
        <v>48</v>
      </c>
      <c r="D13" s="32"/>
      <c r="E13" s="29" t="s">
        <v>49</v>
      </c>
      <c r="F13" s="32"/>
      <c r="G13" s="32"/>
      <c r="H13" s="32"/>
      <c r="I13" s="33">
        <f>SUMIFS(I14:I31,A14:A31,"P")</f>
        <v>0</v>
      </c>
      <c r="J13" s="34"/>
    </row>
    <row r="14">
      <c r="A14" s="35" t="s">
        <v>38</v>
      </c>
      <c r="B14" s="35">
        <v>2</v>
      </c>
      <c r="C14" s="36" t="s">
        <v>50</v>
      </c>
      <c r="D14" s="35" t="s">
        <v>40</v>
      </c>
      <c r="E14" s="37" t="s">
        <v>51</v>
      </c>
      <c r="F14" s="38" t="s">
        <v>52</v>
      </c>
      <c r="G14" s="39">
        <v>267</v>
      </c>
      <c r="H14" s="40">
        <v>0</v>
      </c>
      <c r="I14" s="40">
        <f>ROUND(G14*H14,P4)</f>
        <v>0</v>
      </c>
      <c r="J14" s="38" t="s">
        <v>43</v>
      </c>
      <c r="O14" s="41">
        <f>I14*0.21</f>
        <v>0</v>
      </c>
      <c r="P14">
        <v>3</v>
      </c>
    </row>
    <row r="15">
      <c r="A15" s="35" t="s">
        <v>44</v>
      </c>
      <c r="B15" s="42"/>
      <c r="C15" s="43"/>
      <c r="D15" s="43"/>
      <c r="E15" s="37" t="s">
        <v>53</v>
      </c>
      <c r="F15" s="43"/>
      <c r="G15" s="43"/>
      <c r="H15" s="43"/>
      <c r="I15" s="43"/>
      <c r="J15" s="44"/>
    </row>
    <row r="16" ht="120">
      <c r="A16" s="35" t="s">
        <v>46</v>
      </c>
      <c r="B16" s="42"/>
      <c r="C16" s="43"/>
      <c r="D16" s="43"/>
      <c r="E16" s="45" t="s">
        <v>54</v>
      </c>
      <c r="F16" s="43"/>
      <c r="G16" s="43"/>
      <c r="H16" s="43"/>
      <c r="I16" s="43"/>
      <c r="J16" s="44"/>
    </row>
    <row r="17">
      <c r="A17" s="35" t="s">
        <v>38</v>
      </c>
      <c r="B17" s="35">
        <v>3</v>
      </c>
      <c r="C17" s="36" t="s">
        <v>55</v>
      </c>
      <c r="D17" s="35"/>
      <c r="E17" s="37" t="s">
        <v>56</v>
      </c>
      <c r="F17" s="38" t="s">
        <v>52</v>
      </c>
      <c r="G17" s="39">
        <v>2629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44</v>
      </c>
      <c r="B18" s="42"/>
      <c r="C18" s="43"/>
      <c r="D18" s="43"/>
      <c r="E18" s="37" t="s">
        <v>57</v>
      </c>
      <c r="F18" s="43"/>
      <c r="G18" s="43"/>
      <c r="H18" s="43"/>
      <c r="I18" s="43"/>
      <c r="J18" s="44"/>
    </row>
    <row r="19" ht="165">
      <c r="A19" s="35" t="s">
        <v>46</v>
      </c>
      <c r="B19" s="42"/>
      <c r="C19" s="43"/>
      <c r="D19" s="43"/>
      <c r="E19" s="45" t="s">
        <v>58</v>
      </c>
      <c r="F19" s="43"/>
      <c r="G19" s="43"/>
      <c r="H19" s="43"/>
      <c r="I19" s="43"/>
      <c r="J19" s="44"/>
    </row>
    <row r="20" ht="30">
      <c r="A20" s="35" t="s">
        <v>38</v>
      </c>
      <c r="B20" s="35">
        <v>4</v>
      </c>
      <c r="C20" s="36" t="s">
        <v>59</v>
      </c>
      <c r="D20" s="35" t="s">
        <v>40</v>
      </c>
      <c r="E20" s="37" t="s">
        <v>60</v>
      </c>
      <c r="F20" s="38" t="s">
        <v>61</v>
      </c>
      <c r="G20" s="39">
        <v>10</v>
      </c>
      <c r="H20" s="40">
        <v>0</v>
      </c>
      <c r="I20" s="40">
        <f>ROUND(G20*H20,P4)</f>
        <v>0</v>
      </c>
      <c r="J20" s="38" t="s">
        <v>43</v>
      </c>
      <c r="O20" s="41">
        <f>I20*0.21</f>
        <v>0</v>
      </c>
      <c r="P20">
        <v>3</v>
      </c>
    </row>
    <row r="21" ht="45">
      <c r="A21" s="35" t="s">
        <v>44</v>
      </c>
      <c r="B21" s="42"/>
      <c r="C21" s="43"/>
      <c r="D21" s="43"/>
      <c r="E21" s="37" t="s">
        <v>62</v>
      </c>
      <c r="F21" s="43"/>
      <c r="G21" s="43"/>
      <c r="H21" s="43"/>
      <c r="I21" s="43"/>
      <c r="J21" s="44"/>
    </row>
    <row r="22" ht="195">
      <c r="A22" s="35" t="s">
        <v>46</v>
      </c>
      <c r="B22" s="42"/>
      <c r="C22" s="43"/>
      <c r="D22" s="43"/>
      <c r="E22" s="45" t="s">
        <v>63</v>
      </c>
      <c r="F22" s="43"/>
      <c r="G22" s="43"/>
      <c r="H22" s="43"/>
      <c r="I22" s="43"/>
      <c r="J22" s="44"/>
    </row>
    <row r="23" ht="30">
      <c r="A23" s="35" t="s">
        <v>38</v>
      </c>
      <c r="B23" s="35">
        <v>5</v>
      </c>
      <c r="C23" s="36" t="s">
        <v>64</v>
      </c>
      <c r="D23" s="35" t="s">
        <v>40</v>
      </c>
      <c r="E23" s="37" t="s">
        <v>65</v>
      </c>
      <c r="F23" s="38" t="s">
        <v>61</v>
      </c>
      <c r="G23" s="39">
        <v>5</v>
      </c>
      <c r="H23" s="40">
        <v>0</v>
      </c>
      <c r="I23" s="40">
        <f>ROUND(G23*H23,P4)</f>
        <v>0</v>
      </c>
      <c r="J23" s="38" t="s">
        <v>43</v>
      </c>
      <c r="O23" s="41">
        <f>I23*0.21</f>
        <v>0</v>
      </c>
      <c r="P23">
        <v>3</v>
      </c>
    </row>
    <row r="24" ht="45">
      <c r="A24" s="35" t="s">
        <v>44</v>
      </c>
      <c r="B24" s="42"/>
      <c r="C24" s="43"/>
      <c r="D24" s="43"/>
      <c r="E24" s="37" t="s">
        <v>62</v>
      </c>
      <c r="F24" s="43"/>
      <c r="G24" s="43"/>
      <c r="H24" s="43"/>
      <c r="I24" s="43"/>
      <c r="J24" s="44"/>
    </row>
    <row r="25" ht="120">
      <c r="A25" s="35" t="s">
        <v>46</v>
      </c>
      <c r="B25" s="42"/>
      <c r="C25" s="43"/>
      <c r="D25" s="43"/>
      <c r="E25" s="45" t="s">
        <v>66</v>
      </c>
      <c r="F25" s="43"/>
      <c r="G25" s="43"/>
      <c r="H25" s="43"/>
      <c r="I25" s="43"/>
      <c r="J25" s="44"/>
    </row>
    <row r="26">
      <c r="A26" s="35" t="s">
        <v>38</v>
      </c>
      <c r="B26" s="35">
        <v>6</v>
      </c>
      <c r="C26" s="36" t="s">
        <v>67</v>
      </c>
      <c r="D26" s="35" t="s">
        <v>40</v>
      </c>
      <c r="E26" s="37" t="s">
        <v>68</v>
      </c>
      <c r="F26" s="38" t="s">
        <v>61</v>
      </c>
      <c r="G26" s="39">
        <v>4</v>
      </c>
      <c r="H26" s="40">
        <v>0</v>
      </c>
      <c r="I26" s="40">
        <f>ROUND(G26*H26,P4)</f>
        <v>0</v>
      </c>
      <c r="J26" s="38" t="s">
        <v>43</v>
      </c>
      <c r="O26" s="41">
        <f>I26*0.21</f>
        <v>0</v>
      </c>
      <c r="P26">
        <v>3</v>
      </c>
    </row>
    <row r="27" ht="45">
      <c r="A27" s="35" t="s">
        <v>44</v>
      </c>
      <c r="B27" s="42"/>
      <c r="C27" s="43"/>
      <c r="D27" s="43"/>
      <c r="E27" s="37" t="s">
        <v>62</v>
      </c>
      <c r="F27" s="43"/>
      <c r="G27" s="43"/>
      <c r="H27" s="43"/>
      <c r="I27" s="43"/>
      <c r="J27" s="44"/>
    </row>
    <row r="28" ht="105">
      <c r="A28" s="35" t="s">
        <v>46</v>
      </c>
      <c r="B28" s="42"/>
      <c r="C28" s="43"/>
      <c r="D28" s="43"/>
      <c r="E28" s="45" t="s">
        <v>69</v>
      </c>
      <c r="F28" s="43"/>
      <c r="G28" s="43"/>
      <c r="H28" s="43"/>
      <c r="I28" s="43"/>
      <c r="J28" s="44"/>
    </row>
    <row r="29" ht="30">
      <c r="A29" s="35" t="s">
        <v>38</v>
      </c>
      <c r="B29" s="35">
        <v>7</v>
      </c>
      <c r="C29" s="36" t="s">
        <v>70</v>
      </c>
      <c r="D29" s="35" t="s">
        <v>40</v>
      </c>
      <c r="E29" s="37" t="s">
        <v>71</v>
      </c>
      <c r="F29" s="38" t="s">
        <v>61</v>
      </c>
      <c r="G29" s="39">
        <v>12</v>
      </c>
      <c r="H29" s="40">
        <v>0</v>
      </c>
      <c r="I29" s="40">
        <f>ROUND(G29*H29,P4)</f>
        <v>0</v>
      </c>
      <c r="J29" s="38" t="s">
        <v>43</v>
      </c>
      <c r="O29" s="41">
        <f>I29*0.21</f>
        <v>0</v>
      </c>
      <c r="P29">
        <v>3</v>
      </c>
    </row>
    <row r="30" ht="45">
      <c r="A30" s="35" t="s">
        <v>44</v>
      </c>
      <c r="B30" s="42"/>
      <c r="C30" s="43"/>
      <c r="D30" s="43"/>
      <c r="E30" s="37" t="s">
        <v>62</v>
      </c>
      <c r="F30" s="43"/>
      <c r="G30" s="43"/>
      <c r="H30" s="43"/>
      <c r="I30" s="43"/>
      <c r="J30" s="44"/>
    </row>
    <row r="31" ht="240">
      <c r="A31" s="35" t="s">
        <v>46</v>
      </c>
      <c r="B31" s="46"/>
      <c r="C31" s="47"/>
      <c r="D31" s="47"/>
      <c r="E31" s="45" t="s">
        <v>72</v>
      </c>
      <c r="F31" s="47"/>
      <c r="G31" s="47"/>
      <c r="H31" s="47"/>
      <c r="I31" s="47"/>
      <c r="J31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</v>
      </c>
      <c r="F2" s="15"/>
      <c r="G2" s="15"/>
      <c r="H2" s="15"/>
      <c r="I2" s="15"/>
      <c r="J2" s="17"/>
    </row>
    <row r="3">
      <c r="A3" s="3" t="s">
        <v>16</v>
      </c>
      <c r="B3" s="18" t="s">
        <v>17</v>
      </c>
      <c r="C3" s="19" t="s">
        <v>18</v>
      </c>
      <c r="D3" s="20"/>
      <c r="E3" s="21" t="s">
        <v>19</v>
      </c>
      <c r="F3" s="15"/>
      <c r="G3" s="15"/>
      <c r="H3" s="22" t="s">
        <v>13</v>
      </c>
      <c r="I3" s="23">
        <f>SUMIFS(I9:I12,A9:A12,"SD")</f>
        <v>0</v>
      </c>
      <c r="J3" s="17"/>
      <c r="O3">
        <v>0</v>
      </c>
      <c r="P3">
        <v>2</v>
      </c>
    </row>
    <row r="4">
      <c r="A4" s="3" t="s">
        <v>20</v>
      </c>
      <c r="B4" s="18" t="s">
        <v>21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22</v>
      </c>
      <c r="B5" s="18" t="s">
        <v>23</v>
      </c>
      <c r="C5" s="19" t="s">
        <v>13</v>
      </c>
      <c r="D5" s="20"/>
      <c r="E5" s="21" t="s">
        <v>14</v>
      </c>
      <c r="F5" s="15"/>
      <c r="G5" s="15"/>
      <c r="H5" s="15"/>
      <c r="I5" s="15"/>
      <c r="J5" s="17"/>
      <c r="O5">
        <v>0.20999999999999999</v>
      </c>
    </row>
    <row r="6">
      <c r="A6" s="24" t="s">
        <v>24</v>
      </c>
      <c r="B6" s="25" t="s">
        <v>25</v>
      </c>
      <c r="C6" s="7" t="s">
        <v>26</v>
      </c>
      <c r="D6" s="7" t="s">
        <v>27</v>
      </c>
      <c r="E6" s="7" t="s">
        <v>28</v>
      </c>
      <c r="F6" s="7" t="s">
        <v>29</v>
      </c>
      <c r="G6" s="7" t="s">
        <v>30</v>
      </c>
      <c r="H6" s="7" t="s">
        <v>31</v>
      </c>
      <c r="I6" s="7"/>
      <c r="J6" s="26" t="s">
        <v>32</v>
      </c>
    </row>
    <row r="7">
      <c r="A7" s="24"/>
      <c r="B7" s="25"/>
      <c r="C7" s="7"/>
      <c r="D7" s="7"/>
      <c r="E7" s="7"/>
      <c r="F7" s="7"/>
      <c r="G7" s="7"/>
      <c r="H7" s="7" t="s">
        <v>33</v>
      </c>
      <c r="I7" s="7" t="s">
        <v>34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35</v>
      </c>
      <c r="B9" s="30"/>
      <c r="C9" s="31" t="s">
        <v>48</v>
      </c>
      <c r="D9" s="32"/>
      <c r="E9" s="29" t="s">
        <v>49</v>
      </c>
      <c r="F9" s="32"/>
      <c r="G9" s="32"/>
      <c r="H9" s="32"/>
      <c r="I9" s="33">
        <f>SUMIFS(I10:I12,A10:A12,"P")</f>
        <v>0</v>
      </c>
      <c r="J9" s="34"/>
    </row>
    <row r="10">
      <c r="A10" s="35" t="s">
        <v>38</v>
      </c>
      <c r="B10" s="35">
        <v>1</v>
      </c>
      <c r="C10" s="36" t="s">
        <v>73</v>
      </c>
      <c r="D10" s="35" t="s">
        <v>40</v>
      </c>
      <c r="E10" s="37" t="s">
        <v>74</v>
      </c>
      <c r="F10" s="38" t="s">
        <v>61</v>
      </c>
      <c r="G10" s="39">
        <v>1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45">
      <c r="A11" s="35" t="s">
        <v>44</v>
      </c>
      <c r="B11" s="42"/>
      <c r="C11" s="43"/>
      <c r="D11" s="43"/>
      <c r="E11" s="37" t="s">
        <v>75</v>
      </c>
      <c r="F11" s="43"/>
      <c r="G11" s="43"/>
      <c r="H11" s="43"/>
      <c r="I11" s="43"/>
      <c r="J11" s="44"/>
    </row>
    <row r="12" ht="30">
      <c r="A12" s="35" t="s">
        <v>46</v>
      </c>
      <c r="B12" s="46"/>
      <c r="C12" s="47"/>
      <c r="D12" s="47"/>
      <c r="E12" s="45" t="s">
        <v>76</v>
      </c>
      <c r="F12" s="47"/>
      <c r="G12" s="47"/>
      <c r="H12" s="47"/>
      <c r="I12" s="47"/>
      <c r="J12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KPJ\KPJ</dc:creator>
  <cp:lastModifiedBy>KPJ\KPJ</cp:lastModifiedBy>
  <dcterms:created xsi:type="dcterms:W3CDTF">2024-01-17T09:57:14Z</dcterms:created>
  <dcterms:modified xsi:type="dcterms:W3CDTF">2024-01-17T09:57:14Z</dcterms:modified>
</cp:coreProperties>
</file>