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elisk\Desktop\Prace\00_Zasrané haly, kterych se nikdy nezbavim\"/>
    </mc:Choice>
  </mc:AlternateContent>
  <xr:revisionPtr revIDLastSave="0" documentId="8_{A6F619F0-6220-4FD5-BE33-83A229322840}" xr6:coauthVersionLast="47" xr6:coauthVersionMax="47" xr10:uidLastSave="{00000000-0000-0000-0000-000000000000}"/>
  <bookViews>
    <workbookView xWindow="-120" yWindow="-120" windowWidth="29040" windowHeight="15720"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Pol'!$A$1:$Y$188</definedName>
    <definedName name="_xlnm.Print_Area" localSheetId="4">'SO02 01 Pol'!$A$1:$Y$282</definedName>
    <definedName name="_xlnm.Print_Area" localSheetId="5">'SO02 02 Pol'!$A$1:$Y$120</definedName>
    <definedName name="_xlnm.Print_Area" localSheetId="6">'SO03 01 Naklady'!$A$1:$Y$46</definedName>
    <definedName name="_xlnm.Print_Area" localSheetId="1">Stavba!$A$1:$J$158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7" i="1" l="1"/>
  <c r="I156" i="1"/>
  <c r="I155" i="1"/>
  <c r="I154" i="1"/>
  <c r="I153" i="1"/>
  <c r="I152" i="1"/>
  <c r="I151" i="1"/>
  <c r="I150" i="1"/>
  <c r="I149" i="1"/>
  <c r="I148" i="1"/>
  <c r="I147" i="1"/>
  <c r="I146" i="1"/>
  <c r="I145" i="1"/>
  <c r="I144" i="1"/>
  <c r="I143" i="1"/>
  <c r="I142" i="1"/>
  <c r="I141" i="1"/>
  <c r="I140" i="1"/>
  <c r="I139" i="1"/>
  <c r="I16" i="1" s="1"/>
  <c r="I138" i="1"/>
  <c r="I137" i="1"/>
  <c r="I136" i="1"/>
  <c r="I135" i="1"/>
  <c r="I134" i="1"/>
  <c r="I133" i="1"/>
  <c r="G46" i="1"/>
  <c r="F46" i="1"/>
  <c r="G45" i="1"/>
  <c r="F45" i="1"/>
  <c r="G44" i="1"/>
  <c r="F44" i="1"/>
  <c r="G43" i="1"/>
  <c r="F43" i="1"/>
  <c r="G42" i="1"/>
  <c r="F42" i="1"/>
  <c r="G41" i="1"/>
  <c r="F41" i="1"/>
  <c r="G40" i="1"/>
  <c r="F40" i="1"/>
  <c r="G39" i="1"/>
  <c r="F39" i="1"/>
  <c r="G36" i="15"/>
  <c r="BA34" i="15"/>
  <c r="BA27" i="15"/>
  <c r="BA26" i="15"/>
  <c r="BA24" i="15"/>
  <c r="BA22" i="15"/>
  <c r="BA20" i="15"/>
  <c r="BA16" i="15"/>
  <c r="BA12" i="15"/>
  <c r="K8" i="15"/>
  <c r="V8" i="15"/>
  <c r="G9" i="15"/>
  <c r="I9" i="15"/>
  <c r="I8" i="15" s="1"/>
  <c r="K9" i="15"/>
  <c r="M9" i="15"/>
  <c r="O9" i="15"/>
  <c r="Q9" i="15"/>
  <c r="Q8" i="15" s="1"/>
  <c r="V9" i="15"/>
  <c r="G10" i="15"/>
  <c r="G8" i="15" s="1"/>
  <c r="I10" i="15"/>
  <c r="K10" i="15"/>
  <c r="O10" i="15"/>
  <c r="O8" i="15" s="1"/>
  <c r="Q10" i="15"/>
  <c r="V10" i="15"/>
  <c r="G14" i="15"/>
  <c r="I14" i="15"/>
  <c r="K14" i="15"/>
  <c r="M14" i="15"/>
  <c r="O14" i="15"/>
  <c r="Q14" i="15"/>
  <c r="V14" i="15"/>
  <c r="V18" i="15"/>
  <c r="G19" i="15"/>
  <c r="I19" i="15"/>
  <c r="I18" i="15" s="1"/>
  <c r="K19" i="15"/>
  <c r="M19" i="15"/>
  <c r="O19" i="15"/>
  <c r="Q19" i="15"/>
  <c r="Q18" i="15" s="1"/>
  <c r="V19" i="15"/>
  <c r="G21" i="15"/>
  <c r="G18" i="15" s="1"/>
  <c r="I21" i="15"/>
  <c r="K21" i="15"/>
  <c r="O21" i="15"/>
  <c r="O18" i="15" s="1"/>
  <c r="Q21" i="15"/>
  <c r="V21" i="15"/>
  <c r="G23" i="15"/>
  <c r="I23" i="15"/>
  <c r="K23" i="15"/>
  <c r="M23" i="15"/>
  <c r="O23" i="15"/>
  <c r="Q23" i="15"/>
  <c r="V23" i="15"/>
  <c r="G25" i="15"/>
  <c r="M25" i="15" s="1"/>
  <c r="I25" i="15"/>
  <c r="K25" i="15"/>
  <c r="K18" i="15" s="1"/>
  <c r="O25" i="15"/>
  <c r="Q25" i="15"/>
  <c r="V25" i="15"/>
  <c r="G29" i="15"/>
  <c r="I29" i="15"/>
  <c r="K29" i="15"/>
  <c r="M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I33" i="15"/>
  <c r="K33" i="15"/>
  <c r="M33" i="15"/>
  <c r="O33" i="15"/>
  <c r="Q33" i="15"/>
  <c r="V33" i="15"/>
  <c r="AE36" i="15"/>
  <c r="G105" i="14"/>
  <c r="G9" i="14"/>
  <c r="I9" i="14"/>
  <c r="I8" i="14" s="1"/>
  <c r="K9" i="14"/>
  <c r="M9" i="14"/>
  <c r="O9" i="14"/>
  <c r="O8" i="14" s="1"/>
  <c r="Q9" i="14"/>
  <c r="Q8" i="14" s="1"/>
  <c r="V9" i="14"/>
  <c r="G10" i="14"/>
  <c r="G8" i="14" s="1"/>
  <c r="I10" i="14"/>
  <c r="K10" i="14"/>
  <c r="O10" i="14"/>
  <c r="Q10" i="14"/>
  <c r="V10" i="14"/>
  <c r="G11" i="14"/>
  <c r="I11" i="14"/>
  <c r="K11" i="14"/>
  <c r="M11" i="14"/>
  <c r="O11" i="14"/>
  <c r="Q11" i="14"/>
  <c r="V11" i="14"/>
  <c r="G12" i="14"/>
  <c r="I12" i="14"/>
  <c r="K12" i="14"/>
  <c r="K8" i="14" s="1"/>
  <c r="M12" i="14"/>
  <c r="O12" i="14"/>
  <c r="Q12" i="14"/>
  <c r="V12" i="14"/>
  <c r="V8" i="14" s="1"/>
  <c r="G13" i="14"/>
  <c r="I13" i="14"/>
  <c r="K13" i="14"/>
  <c r="M13" i="14"/>
  <c r="O13" i="14"/>
  <c r="Q13" i="14"/>
  <c r="V13" i="14"/>
  <c r="G14" i="14"/>
  <c r="M14" i="14" s="1"/>
  <c r="I14" i="14"/>
  <c r="K14" i="14"/>
  <c r="O14" i="14"/>
  <c r="Q14" i="14"/>
  <c r="V14" i="14"/>
  <c r="G15" i="14"/>
  <c r="I15" i="14"/>
  <c r="K15" i="14"/>
  <c r="M15" i="14"/>
  <c r="O15" i="14"/>
  <c r="Q15" i="14"/>
  <c r="V15" i="14"/>
  <c r="G16" i="14"/>
  <c r="M16" i="14" s="1"/>
  <c r="I16" i="14"/>
  <c r="K16" i="14"/>
  <c r="O16" i="14"/>
  <c r="Q16" i="14"/>
  <c r="V16" i="14"/>
  <c r="G17" i="14"/>
  <c r="I17" i="14"/>
  <c r="K17" i="14"/>
  <c r="M17" i="14"/>
  <c r="O17" i="14"/>
  <c r="Q17" i="14"/>
  <c r="V17" i="14"/>
  <c r="G18" i="14"/>
  <c r="M18" i="14" s="1"/>
  <c r="I18" i="14"/>
  <c r="K18" i="14"/>
  <c r="O18" i="14"/>
  <c r="Q18" i="14"/>
  <c r="V18" i="14"/>
  <c r="G19" i="14"/>
  <c r="I19" i="14"/>
  <c r="K19" i="14"/>
  <c r="M19" i="14"/>
  <c r="O19" i="14"/>
  <c r="Q19" i="14"/>
  <c r="V19" i="14"/>
  <c r="G20" i="14"/>
  <c r="I20" i="14"/>
  <c r="K20" i="14"/>
  <c r="M20" i="14"/>
  <c r="O20" i="14"/>
  <c r="Q20" i="14"/>
  <c r="V20" i="14"/>
  <c r="G21" i="14"/>
  <c r="I21" i="14"/>
  <c r="K21" i="14"/>
  <c r="M21" i="14"/>
  <c r="O21" i="14"/>
  <c r="Q21" i="14"/>
  <c r="V21" i="14"/>
  <c r="G22" i="14"/>
  <c r="M22" i="14" s="1"/>
  <c r="I22" i="14"/>
  <c r="K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I28" i="14"/>
  <c r="K28" i="14"/>
  <c r="M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I36" i="14"/>
  <c r="K36" i="14"/>
  <c r="M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I67" i="14"/>
  <c r="K67" i="14"/>
  <c r="M67" i="14"/>
  <c r="O67" i="14"/>
  <c r="Q67" i="14"/>
  <c r="V67" i="14"/>
  <c r="K68" i="14"/>
  <c r="V68" i="14"/>
  <c r="G69" i="14"/>
  <c r="I69" i="14"/>
  <c r="I68" i="14" s="1"/>
  <c r="K69" i="14"/>
  <c r="M69" i="14"/>
  <c r="O69" i="14"/>
  <c r="Q69" i="14"/>
  <c r="Q68" i="14" s="1"/>
  <c r="V69" i="14"/>
  <c r="G70" i="14"/>
  <c r="AF105" i="14" s="1"/>
  <c r="I70" i="14"/>
  <c r="K70" i="14"/>
  <c r="O70" i="14"/>
  <c r="O68" i="14" s="1"/>
  <c r="Q70" i="14"/>
  <c r="V70" i="14"/>
  <c r="I71" i="14"/>
  <c r="G72" i="14"/>
  <c r="M72" i="14" s="1"/>
  <c r="I72" i="14"/>
  <c r="K72" i="14"/>
  <c r="K71" i="14" s="1"/>
  <c r="O72" i="14"/>
  <c r="O71" i="14" s="1"/>
  <c r="Q72" i="14"/>
  <c r="V72" i="14"/>
  <c r="V71" i="14" s="1"/>
  <c r="G73" i="14"/>
  <c r="I73" i="14"/>
  <c r="K73" i="14"/>
  <c r="M73" i="14"/>
  <c r="O73" i="14"/>
  <c r="Q73" i="14"/>
  <c r="V73" i="14"/>
  <c r="G74" i="14"/>
  <c r="G71" i="14" s="1"/>
  <c r="I74" i="14"/>
  <c r="K74" i="14"/>
  <c r="O74" i="14"/>
  <c r="Q74" i="14"/>
  <c r="V74" i="14"/>
  <c r="G75" i="14"/>
  <c r="I75" i="14"/>
  <c r="K75" i="14"/>
  <c r="M75" i="14"/>
  <c r="O75" i="14"/>
  <c r="Q75" i="14"/>
  <c r="Q71" i="14" s="1"/>
  <c r="V75" i="14"/>
  <c r="G76" i="14"/>
  <c r="M76" i="14" s="1"/>
  <c r="I76" i="14"/>
  <c r="K76" i="14"/>
  <c r="O76" i="14"/>
  <c r="Q76" i="14"/>
  <c r="V76" i="14"/>
  <c r="Q77" i="14"/>
  <c r="V77" i="14"/>
  <c r="G78" i="14"/>
  <c r="G77" i="14" s="1"/>
  <c r="I78" i="14"/>
  <c r="I77" i="14" s="1"/>
  <c r="K78" i="14"/>
  <c r="K77" i="14" s="1"/>
  <c r="O78" i="14"/>
  <c r="O77" i="14" s="1"/>
  <c r="Q78" i="14"/>
  <c r="V78" i="14"/>
  <c r="G80" i="14"/>
  <c r="I80" i="14"/>
  <c r="K80" i="14"/>
  <c r="K79" i="14" s="1"/>
  <c r="M80" i="14"/>
  <c r="O80" i="14"/>
  <c r="O79" i="14" s="1"/>
  <c r="Q80" i="14"/>
  <c r="V80" i="14"/>
  <c r="V79" i="14" s="1"/>
  <c r="G81" i="14"/>
  <c r="I81" i="14"/>
  <c r="K81" i="14"/>
  <c r="M81" i="14"/>
  <c r="O81" i="14"/>
  <c r="Q81" i="14"/>
  <c r="V81" i="14"/>
  <c r="G82" i="14"/>
  <c r="G79" i="14" s="1"/>
  <c r="I82" i="14"/>
  <c r="K82" i="14"/>
  <c r="O82" i="14"/>
  <c r="Q82" i="14"/>
  <c r="V82" i="14"/>
  <c r="G83" i="14"/>
  <c r="I83" i="14"/>
  <c r="K83" i="14"/>
  <c r="M83" i="14"/>
  <c r="O83" i="14"/>
  <c r="Q83" i="14"/>
  <c r="Q79" i="14" s="1"/>
  <c r="V83" i="14"/>
  <c r="G84" i="14"/>
  <c r="M84" i="14" s="1"/>
  <c r="I84" i="14"/>
  <c r="K84" i="14"/>
  <c r="O84" i="14"/>
  <c r="Q84" i="14"/>
  <c r="V84" i="14"/>
  <c r="G85" i="14"/>
  <c r="I85" i="14"/>
  <c r="K85" i="14"/>
  <c r="M85" i="14"/>
  <c r="O85" i="14"/>
  <c r="Q85" i="14"/>
  <c r="V85" i="14"/>
  <c r="G86" i="14"/>
  <c r="M86" i="14" s="1"/>
  <c r="I86" i="14"/>
  <c r="K86" i="14"/>
  <c r="O86" i="14"/>
  <c r="Q86" i="14"/>
  <c r="V86" i="14"/>
  <c r="G87" i="14"/>
  <c r="M87" i="14" s="1"/>
  <c r="I87" i="14"/>
  <c r="I79" i="14" s="1"/>
  <c r="K87" i="14"/>
  <c r="O87" i="14"/>
  <c r="Q87" i="14"/>
  <c r="V87" i="14"/>
  <c r="G88" i="14"/>
  <c r="I88" i="14"/>
  <c r="K88" i="14"/>
  <c r="M88" i="14"/>
  <c r="O88" i="14"/>
  <c r="Q88" i="14"/>
  <c r="V88" i="14"/>
  <c r="K89" i="14"/>
  <c r="G90" i="14"/>
  <c r="M90" i="14" s="1"/>
  <c r="M89" i="14" s="1"/>
  <c r="I90" i="14"/>
  <c r="I89" i="14" s="1"/>
  <c r="K90" i="14"/>
  <c r="O90" i="14"/>
  <c r="O89" i="14" s="1"/>
  <c r="Q90" i="14"/>
  <c r="Q89" i="14" s="1"/>
  <c r="V90" i="14"/>
  <c r="V89" i="14" s="1"/>
  <c r="G91" i="14"/>
  <c r="I91" i="14"/>
  <c r="K91" i="14"/>
  <c r="M91" i="14"/>
  <c r="O91" i="14"/>
  <c r="Q91" i="14"/>
  <c r="V91" i="14"/>
  <c r="G93" i="14"/>
  <c r="G92" i="14" s="1"/>
  <c r="I93" i="14"/>
  <c r="I92" i="14" s="1"/>
  <c r="K93" i="14"/>
  <c r="M93" i="14"/>
  <c r="O93" i="14"/>
  <c r="O92" i="14" s="1"/>
  <c r="Q93" i="14"/>
  <c r="V93" i="14"/>
  <c r="G94" i="14"/>
  <c r="M94" i="14" s="1"/>
  <c r="I94" i="14"/>
  <c r="K94" i="14"/>
  <c r="O94" i="14"/>
  <c r="Q94" i="14"/>
  <c r="V94" i="14"/>
  <c r="G95" i="14"/>
  <c r="M95" i="14" s="1"/>
  <c r="I95" i="14"/>
  <c r="K95" i="14"/>
  <c r="O95" i="14"/>
  <c r="Q95" i="14"/>
  <c r="Q92" i="14" s="1"/>
  <c r="V95" i="14"/>
  <c r="G96" i="14"/>
  <c r="I96" i="14"/>
  <c r="K96" i="14"/>
  <c r="K92" i="14" s="1"/>
  <c r="M96" i="14"/>
  <c r="O96" i="14"/>
  <c r="Q96" i="14"/>
  <c r="V96" i="14"/>
  <c r="G97" i="14"/>
  <c r="I97" i="14"/>
  <c r="K97" i="14"/>
  <c r="M97" i="14"/>
  <c r="O97" i="14"/>
  <c r="Q97" i="14"/>
  <c r="V97" i="14"/>
  <c r="G98" i="14"/>
  <c r="M98" i="14" s="1"/>
  <c r="I98" i="14"/>
  <c r="K98" i="14"/>
  <c r="O98" i="14"/>
  <c r="Q98" i="14"/>
  <c r="V98" i="14"/>
  <c r="G99" i="14"/>
  <c r="I99" i="14"/>
  <c r="K99" i="14"/>
  <c r="M99" i="14"/>
  <c r="O99" i="14"/>
  <c r="Q99" i="14"/>
  <c r="V99" i="14"/>
  <c r="G100" i="14"/>
  <c r="M100" i="14" s="1"/>
  <c r="I100" i="14"/>
  <c r="K100" i="14"/>
  <c r="O100" i="14"/>
  <c r="Q100" i="14"/>
  <c r="V100" i="14"/>
  <c r="V92" i="14" s="1"/>
  <c r="V101" i="14"/>
  <c r="G102" i="14"/>
  <c r="G101" i="14" s="1"/>
  <c r="I102" i="14"/>
  <c r="I101" i="14" s="1"/>
  <c r="K102" i="14"/>
  <c r="K101" i="14" s="1"/>
  <c r="O102" i="14"/>
  <c r="O101" i="14" s="1"/>
  <c r="Q102" i="14"/>
  <c r="Q101" i="14" s="1"/>
  <c r="V102" i="14"/>
  <c r="G103" i="14"/>
  <c r="M103" i="14" s="1"/>
  <c r="I103" i="14"/>
  <c r="K103" i="14"/>
  <c r="O103" i="14"/>
  <c r="Q103" i="14"/>
  <c r="V103" i="14"/>
  <c r="AE105" i="14"/>
  <c r="G267" i="13"/>
  <c r="BA259" i="13"/>
  <c r="BA179" i="13"/>
  <c r="BA177" i="13"/>
  <c r="BA169" i="13"/>
  <c r="BA168" i="13"/>
  <c r="BA167" i="13"/>
  <c r="BA165" i="13"/>
  <c r="BA164" i="13"/>
  <c r="BA155" i="13"/>
  <c r="BA144" i="13"/>
  <c r="BA143" i="13"/>
  <c r="BA142" i="13"/>
  <c r="BA141" i="13"/>
  <c r="BA131" i="13"/>
  <c r="BA129" i="13"/>
  <c r="BA121" i="13"/>
  <c r="BA120" i="13"/>
  <c r="BA119" i="13"/>
  <c r="BA117" i="13"/>
  <c r="BA116" i="13"/>
  <c r="BA107" i="13"/>
  <c r="BA97" i="13"/>
  <c r="BA96" i="13"/>
  <c r="BA95" i="13"/>
  <c r="BA94" i="13"/>
  <c r="BA91" i="13"/>
  <c r="BA89" i="13"/>
  <c r="BA87" i="13"/>
  <c r="G9" i="13"/>
  <c r="I9" i="13"/>
  <c r="I8" i="13" s="1"/>
  <c r="K9" i="13"/>
  <c r="K8" i="13" s="1"/>
  <c r="M9" i="13"/>
  <c r="O9" i="13"/>
  <c r="Q9" i="13"/>
  <c r="Q8" i="13" s="1"/>
  <c r="V9" i="13"/>
  <c r="V8" i="13" s="1"/>
  <c r="G13" i="13"/>
  <c r="I13" i="13"/>
  <c r="K13" i="13"/>
  <c r="M13" i="13"/>
  <c r="O13" i="13"/>
  <c r="O8" i="13" s="1"/>
  <c r="Q13" i="13"/>
  <c r="V13" i="13"/>
  <c r="G15" i="13"/>
  <c r="I15" i="13"/>
  <c r="K15" i="13"/>
  <c r="M15" i="13"/>
  <c r="O15" i="13"/>
  <c r="Q15" i="13"/>
  <c r="V15" i="13"/>
  <c r="G18" i="13"/>
  <c r="M18" i="13" s="1"/>
  <c r="I18" i="13"/>
  <c r="K18" i="13"/>
  <c r="O18" i="13"/>
  <c r="Q18" i="13"/>
  <c r="V18" i="13"/>
  <c r="G21" i="13"/>
  <c r="I21" i="13"/>
  <c r="K21" i="13"/>
  <c r="M21" i="13"/>
  <c r="O21" i="13"/>
  <c r="Q21" i="13"/>
  <c r="V21" i="13"/>
  <c r="G23" i="13"/>
  <c r="I23" i="13"/>
  <c r="K23" i="13"/>
  <c r="M23" i="13"/>
  <c r="O23" i="13"/>
  <c r="Q23" i="13"/>
  <c r="V23" i="13"/>
  <c r="G25" i="13"/>
  <c r="M25" i="13" s="1"/>
  <c r="I25" i="13"/>
  <c r="K25" i="13"/>
  <c r="O25" i="13"/>
  <c r="Q25" i="13"/>
  <c r="V25" i="13"/>
  <c r="G29" i="13"/>
  <c r="G8" i="13" s="1"/>
  <c r="I29" i="13"/>
  <c r="K29" i="13"/>
  <c r="O29" i="13"/>
  <c r="Q29" i="13"/>
  <c r="V29" i="13"/>
  <c r="G31" i="13"/>
  <c r="I31" i="13"/>
  <c r="K31" i="13"/>
  <c r="M31" i="13"/>
  <c r="O31" i="13"/>
  <c r="Q31" i="13"/>
  <c r="V31" i="13"/>
  <c r="G34" i="13"/>
  <c r="I34" i="13"/>
  <c r="K34" i="13"/>
  <c r="M34" i="13"/>
  <c r="O34" i="13"/>
  <c r="Q34" i="13"/>
  <c r="V34" i="13"/>
  <c r="G39" i="13"/>
  <c r="M39" i="13" s="1"/>
  <c r="I39" i="13"/>
  <c r="I38" i="13" s="1"/>
  <c r="K39" i="13"/>
  <c r="K38" i="13" s="1"/>
  <c r="O39" i="13"/>
  <c r="O38" i="13" s="1"/>
  <c r="Q39" i="13"/>
  <c r="Q38" i="13" s="1"/>
  <c r="V39" i="13"/>
  <c r="V38" i="13" s="1"/>
  <c r="G43" i="13"/>
  <c r="I43" i="13"/>
  <c r="K43" i="13"/>
  <c r="M43" i="13"/>
  <c r="O43" i="13"/>
  <c r="Q43" i="13"/>
  <c r="V43" i="13"/>
  <c r="G46" i="13"/>
  <c r="I46" i="13"/>
  <c r="K46" i="13"/>
  <c r="M46" i="13"/>
  <c r="O46" i="13"/>
  <c r="Q46" i="13"/>
  <c r="V46" i="13"/>
  <c r="G49" i="13"/>
  <c r="M49" i="13" s="1"/>
  <c r="I49" i="13"/>
  <c r="K49" i="13"/>
  <c r="O49" i="13"/>
  <c r="Q49" i="13"/>
  <c r="V49" i="13"/>
  <c r="G52" i="13"/>
  <c r="G38" i="13" s="1"/>
  <c r="I52" i="13"/>
  <c r="K52" i="13"/>
  <c r="O52" i="13"/>
  <c r="Q52" i="13"/>
  <c r="V52" i="13"/>
  <c r="G54" i="13"/>
  <c r="I54" i="13"/>
  <c r="K54" i="13"/>
  <c r="M54" i="13"/>
  <c r="O54" i="13"/>
  <c r="Q54" i="13"/>
  <c r="V54" i="13"/>
  <c r="G56" i="13"/>
  <c r="I56" i="13"/>
  <c r="K56" i="13"/>
  <c r="M56" i="13"/>
  <c r="O56" i="13"/>
  <c r="Q56" i="13"/>
  <c r="V56" i="13"/>
  <c r="G59" i="13"/>
  <c r="I59" i="13"/>
  <c r="K59" i="13"/>
  <c r="M59" i="13"/>
  <c r="O59" i="13"/>
  <c r="Q59" i="13"/>
  <c r="V59" i="13"/>
  <c r="G61" i="13"/>
  <c r="M61" i="13" s="1"/>
  <c r="I61" i="13"/>
  <c r="K61" i="13"/>
  <c r="O61" i="13"/>
  <c r="Q61" i="13"/>
  <c r="V61" i="13"/>
  <c r="G68" i="13"/>
  <c r="I68" i="13"/>
  <c r="K68" i="13"/>
  <c r="M68" i="13"/>
  <c r="O68" i="13"/>
  <c r="Q68" i="13"/>
  <c r="V68" i="13"/>
  <c r="G70" i="13"/>
  <c r="I70" i="13"/>
  <c r="K70" i="13"/>
  <c r="M70" i="13"/>
  <c r="O70" i="13"/>
  <c r="Q70" i="13"/>
  <c r="V70" i="13"/>
  <c r="G72" i="13"/>
  <c r="M72" i="13" s="1"/>
  <c r="I72" i="13"/>
  <c r="K72" i="13"/>
  <c r="O72" i="13"/>
  <c r="Q72" i="13"/>
  <c r="V72" i="13"/>
  <c r="G74" i="13"/>
  <c r="G75" i="13"/>
  <c r="I75" i="13"/>
  <c r="I74" i="13" s="1"/>
  <c r="K75" i="13"/>
  <c r="K74" i="13" s="1"/>
  <c r="M75" i="13"/>
  <c r="O75" i="13"/>
  <c r="Q75" i="13"/>
  <c r="V75" i="13"/>
  <c r="V74" i="13" s="1"/>
  <c r="G77" i="13"/>
  <c r="I77" i="13"/>
  <c r="K77" i="13"/>
  <c r="M77" i="13"/>
  <c r="O77" i="13"/>
  <c r="O74" i="13" s="1"/>
  <c r="Q77" i="13"/>
  <c r="V77" i="13"/>
  <c r="G79" i="13"/>
  <c r="I79" i="13"/>
  <c r="K79" i="13"/>
  <c r="M79" i="13"/>
  <c r="O79" i="13"/>
  <c r="Q79" i="13"/>
  <c r="V79" i="13"/>
  <c r="G81" i="13"/>
  <c r="M81" i="13" s="1"/>
  <c r="I81" i="13"/>
  <c r="K81" i="13"/>
  <c r="O81" i="13"/>
  <c r="Q81" i="13"/>
  <c r="V81" i="13"/>
  <c r="G83" i="13"/>
  <c r="I83" i="13"/>
  <c r="K83" i="13"/>
  <c r="M83" i="13"/>
  <c r="O83" i="13"/>
  <c r="Q83" i="13"/>
  <c r="Q74" i="13" s="1"/>
  <c r="V83" i="13"/>
  <c r="G85" i="13"/>
  <c r="I85" i="13"/>
  <c r="K85" i="13"/>
  <c r="M85" i="13"/>
  <c r="O85" i="13"/>
  <c r="Q85" i="13"/>
  <c r="V85" i="13"/>
  <c r="O92" i="13"/>
  <c r="G93" i="13"/>
  <c r="G92" i="13" s="1"/>
  <c r="I93" i="13"/>
  <c r="I92" i="13" s="1"/>
  <c r="K93" i="13"/>
  <c r="K92" i="13" s="1"/>
  <c r="O93" i="13"/>
  <c r="Q93" i="13"/>
  <c r="Q92" i="13" s="1"/>
  <c r="V93" i="13"/>
  <c r="V92" i="13" s="1"/>
  <c r="G140" i="13"/>
  <c r="I140" i="13"/>
  <c r="K140" i="13"/>
  <c r="M140" i="13"/>
  <c r="O140" i="13"/>
  <c r="Q140" i="13"/>
  <c r="V140" i="13"/>
  <c r="G190" i="13"/>
  <c r="G189" i="13" s="1"/>
  <c r="I190" i="13"/>
  <c r="I189" i="13" s="1"/>
  <c r="K190" i="13"/>
  <c r="M190" i="13"/>
  <c r="O190" i="13"/>
  <c r="O189" i="13" s="1"/>
  <c r="Q190" i="13"/>
  <c r="Q189" i="13" s="1"/>
  <c r="V190" i="13"/>
  <c r="G195" i="13"/>
  <c r="M195" i="13" s="1"/>
  <c r="I195" i="13"/>
  <c r="K195" i="13"/>
  <c r="O195" i="13"/>
  <c r="Q195" i="13"/>
  <c r="V195" i="13"/>
  <c r="V189" i="13" s="1"/>
  <c r="G197" i="13"/>
  <c r="I197" i="13"/>
  <c r="K197" i="13"/>
  <c r="M197" i="13"/>
  <c r="O197" i="13"/>
  <c r="Q197" i="13"/>
  <c r="V197" i="13"/>
  <c r="G201" i="13"/>
  <c r="I201" i="13"/>
  <c r="K201" i="13"/>
  <c r="M201" i="13"/>
  <c r="O201" i="13"/>
  <c r="Q201" i="13"/>
  <c r="V201" i="13"/>
  <c r="G203" i="13"/>
  <c r="M203" i="13" s="1"/>
  <c r="I203" i="13"/>
  <c r="K203" i="13"/>
  <c r="O203" i="13"/>
  <c r="Q203" i="13"/>
  <c r="V203" i="13"/>
  <c r="G206" i="13"/>
  <c r="M206" i="13" s="1"/>
  <c r="I206" i="13"/>
  <c r="K206" i="13"/>
  <c r="O206" i="13"/>
  <c r="Q206" i="13"/>
  <c r="V206" i="13"/>
  <c r="G208" i="13"/>
  <c r="I208" i="13"/>
  <c r="K208" i="13"/>
  <c r="M208" i="13"/>
  <c r="O208" i="13"/>
  <c r="Q208" i="13"/>
  <c r="V208" i="13"/>
  <c r="G210" i="13"/>
  <c r="M210" i="13" s="1"/>
  <c r="I210" i="13"/>
  <c r="K210" i="13"/>
  <c r="K189" i="13" s="1"/>
  <c r="O210" i="13"/>
  <c r="Q210" i="13"/>
  <c r="V210" i="13"/>
  <c r="G212" i="13"/>
  <c r="I212" i="13"/>
  <c r="K212" i="13"/>
  <c r="M212" i="13"/>
  <c r="O212" i="13"/>
  <c r="Q212" i="13"/>
  <c r="V212" i="13"/>
  <c r="G216" i="13"/>
  <c r="M216" i="13" s="1"/>
  <c r="I216" i="13"/>
  <c r="K216" i="13"/>
  <c r="O216" i="13"/>
  <c r="Q216" i="13"/>
  <c r="V216" i="13"/>
  <c r="G219" i="13"/>
  <c r="I219" i="13"/>
  <c r="K219" i="13"/>
  <c r="M219" i="13"/>
  <c r="O219" i="13"/>
  <c r="Q219" i="13"/>
  <c r="V219" i="13"/>
  <c r="G221" i="13"/>
  <c r="I221" i="13"/>
  <c r="K221" i="13"/>
  <c r="M221" i="13"/>
  <c r="O221" i="13"/>
  <c r="Q221" i="13"/>
  <c r="V221" i="13"/>
  <c r="G225" i="13"/>
  <c r="G224" i="13" s="1"/>
  <c r="I225" i="13"/>
  <c r="I224" i="13" s="1"/>
  <c r="K225" i="13"/>
  <c r="K224" i="13" s="1"/>
  <c r="O225" i="13"/>
  <c r="Q225" i="13"/>
  <c r="Q224" i="13" s="1"/>
  <c r="V225" i="13"/>
  <c r="V224" i="13" s="1"/>
  <c r="G227" i="13"/>
  <c r="I227" i="13"/>
  <c r="K227" i="13"/>
  <c r="M227" i="13"/>
  <c r="O227" i="13"/>
  <c r="Q227" i="13"/>
  <c r="V227" i="13"/>
  <c r="G228" i="13"/>
  <c r="I228" i="13"/>
  <c r="K228" i="13"/>
  <c r="M228" i="13"/>
  <c r="O228" i="13"/>
  <c r="Q228" i="13"/>
  <c r="V228" i="13"/>
  <c r="G229" i="13"/>
  <c r="I229" i="13"/>
  <c r="K229" i="13"/>
  <c r="M229" i="13"/>
  <c r="O229" i="13"/>
  <c r="O224" i="13" s="1"/>
  <c r="Q229" i="13"/>
  <c r="V229" i="13"/>
  <c r="G230" i="13"/>
  <c r="M230" i="13" s="1"/>
  <c r="I230" i="13"/>
  <c r="K230" i="13"/>
  <c r="O230" i="13"/>
  <c r="Q230" i="13"/>
  <c r="V230" i="13"/>
  <c r="G231" i="13"/>
  <c r="I231" i="13"/>
  <c r="K231" i="13"/>
  <c r="M231" i="13"/>
  <c r="O231" i="13"/>
  <c r="Q231" i="13"/>
  <c r="V231" i="13"/>
  <c r="G232" i="13"/>
  <c r="I232" i="13"/>
  <c r="K232" i="13"/>
  <c r="M232" i="13"/>
  <c r="O232" i="13"/>
  <c r="Q232" i="13"/>
  <c r="V232" i="13"/>
  <c r="G233" i="13"/>
  <c r="M233" i="13" s="1"/>
  <c r="I233" i="13"/>
  <c r="K233" i="13"/>
  <c r="O233" i="13"/>
  <c r="Q233" i="13"/>
  <c r="V233" i="13"/>
  <c r="G234" i="13"/>
  <c r="O234" i="13"/>
  <c r="Q234" i="13"/>
  <c r="G235" i="13"/>
  <c r="I235" i="13"/>
  <c r="I234" i="13" s="1"/>
  <c r="K235" i="13"/>
  <c r="K234" i="13" s="1"/>
  <c r="M235" i="13"/>
  <c r="M234" i="13" s="1"/>
  <c r="O235" i="13"/>
  <c r="Q235" i="13"/>
  <c r="V235" i="13"/>
  <c r="V234" i="13" s="1"/>
  <c r="G236" i="13"/>
  <c r="K236" i="13"/>
  <c r="G237" i="13"/>
  <c r="I237" i="13"/>
  <c r="I236" i="13" s="1"/>
  <c r="K237" i="13"/>
  <c r="M237" i="13"/>
  <c r="M236" i="13" s="1"/>
  <c r="O237" i="13"/>
  <c r="O236" i="13" s="1"/>
  <c r="Q237" i="13"/>
  <c r="Q236" i="13" s="1"/>
  <c r="V237" i="13"/>
  <c r="G240" i="13"/>
  <c r="M240" i="13" s="1"/>
  <c r="I240" i="13"/>
  <c r="K240" i="13"/>
  <c r="O240" i="13"/>
  <c r="Q240" i="13"/>
  <c r="V240" i="13"/>
  <c r="V236" i="13" s="1"/>
  <c r="G242" i="13"/>
  <c r="I242" i="13"/>
  <c r="K242" i="13"/>
  <c r="M242" i="13"/>
  <c r="O242" i="13"/>
  <c r="Q242" i="13"/>
  <c r="V242" i="13"/>
  <c r="G243" i="13"/>
  <c r="G244" i="13"/>
  <c r="M244" i="13" s="1"/>
  <c r="I244" i="13"/>
  <c r="I243" i="13" s="1"/>
  <c r="K244" i="13"/>
  <c r="O244" i="13"/>
  <c r="Q244" i="13"/>
  <c r="Q243" i="13" s="1"/>
  <c r="V244" i="13"/>
  <c r="G247" i="13"/>
  <c r="M247" i="13" s="1"/>
  <c r="I247" i="13"/>
  <c r="K247" i="13"/>
  <c r="K243" i="13" s="1"/>
  <c r="O247" i="13"/>
  <c r="Q247" i="13"/>
  <c r="V247" i="13"/>
  <c r="G249" i="13"/>
  <c r="I249" i="13"/>
  <c r="K249" i="13"/>
  <c r="M249" i="13"/>
  <c r="O249" i="13"/>
  <c r="Q249" i="13"/>
  <c r="V249" i="13"/>
  <c r="G250" i="13"/>
  <c r="M250" i="13" s="1"/>
  <c r="I250" i="13"/>
  <c r="K250" i="13"/>
  <c r="O250" i="13"/>
  <c r="O243" i="13" s="1"/>
  <c r="Q250" i="13"/>
  <c r="V250" i="13"/>
  <c r="G252" i="13"/>
  <c r="I252" i="13"/>
  <c r="K252" i="13"/>
  <c r="M252" i="13"/>
  <c r="O252" i="13"/>
  <c r="Q252" i="13"/>
  <c r="V252" i="13"/>
  <c r="G254" i="13"/>
  <c r="M254" i="13" s="1"/>
  <c r="I254" i="13"/>
  <c r="K254" i="13"/>
  <c r="O254" i="13"/>
  <c r="Q254" i="13"/>
  <c r="V254" i="13"/>
  <c r="V243" i="13" s="1"/>
  <c r="G256" i="13"/>
  <c r="I256" i="13"/>
  <c r="K256" i="13"/>
  <c r="M256" i="13"/>
  <c r="O256" i="13"/>
  <c r="Q256" i="13"/>
  <c r="V256" i="13"/>
  <c r="G257" i="13"/>
  <c r="O257" i="13"/>
  <c r="V257" i="13"/>
  <c r="G258" i="13"/>
  <c r="M258" i="13" s="1"/>
  <c r="I258" i="13"/>
  <c r="I257" i="13" s="1"/>
  <c r="K258" i="13"/>
  <c r="O258" i="13"/>
  <c r="Q258" i="13"/>
  <c r="Q257" i="13" s="1"/>
  <c r="V258" i="13"/>
  <c r="G265" i="13"/>
  <c r="M265" i="13" s="1"/>
  <c r="I265" i="13"/>
  <c r="K265" i="13"/>
  <c r="K257" i="13" s="1"/>
  <c r="O265" i="13"/>
  <c r="Q265" i="13"/>
  <c r="V265" i="13"/>
  <c r="AE267" i="13"/>
  <c r="AF267" i="13"/>
  <c r="G178" i="12"/>
  <c r="BA99" i="12"/>
  <c r="BA95" i="12"/>
  <c r="BA89" i="12"/>
  <c r="BA83" i="12"/>
  <c r="BA16" i="12"/>
  <c r="G8" i="12"/>
  <c r="I8" i="12"/>
  <c r="G9" i="12"/>
  <c r="M9" i="12" s="1"/>
  <c r="M8" i="12" s="1"/>
  <c r="I9" i="12"/>
  <c r="K9" i="12"/>
  <c r="K8" i="12" s="1"/>
  <c r="O9" i="12"/>
  <c r="O8" i="12" s="1"/>
  <c r="Q9" i="12"/>
  <c r="Q8" i="12" s="1"/>
  <c r="V9" i="12"/>
  <c r="V8" i="12" s="1"/>
  <c r="G14" i="12"/>
  <c r="I14" i="12"/>
  <c r="K14" i="12"/>
  <c r="M14" i="12"/>
  <c r="O14" i="12"/>
  <c r="Q14" i="12"/>
  <c r="V14" i="12"/>
  <c r="G21" i="12"/>
  <c r="I21" i="12"/>
  <c r="K21" i="12"/>
  <c r="M21" i="12"/>
  <c r="O21" i="12"/>
  <c r="Q21" i="12"/>
  <c r="V21" i="12"/>
  <c r="G24" i="12"/>
  <c r="M24" i="12" s="1"/>
  <c r="I24" i="12"/>
  <c r="K24" i="12"/>
  <c r="O24" i="12"/>
  <c r="Q24" i="12"/>
  <c r="V24" i="12"/>
  <c r="G31" i="12"/>
  <c r="I31" i="12"/>
  <c r="K31" i="12"/>
  <c r="M31" i="12"/>
  <c r="O31" i="12"/>
  <c r="Q31" i="12"/>
  <c r="V31" i="12"/>
  <c r="G37" i="12"/>
  <c r="M37" i="12" s="1"/>
  <c r="I37" i="12"/>
  <c r="I36" i="12" s="1"/>
  <c r="K37" i="12"/>
  <c r="K36" i="12" s="1"/>
  <c r="O37" i="12"/>
  <c r="O36" i="12" s="1"/>
  <c r="Q37" i="12"/>
  <c r="Q36" i="12" s="1"/>
  <c r="V37" i="12"/>
  <c r="G42" i="12"/>
  <c r="M42" i="12" s="1"/>
  <c r="I42" i="12"/>
  <c r="K42" i="12"/>
  <c r="O42" i="12"/>
  <c r="Q42" i="12"/>
  <c r="V42" i="12"/>
  <c r="G48" i="12"/>
  <c r="I48" i="12"/>
  <c r="K48" i="12"/>
  <c r="M48" i="12"/>
  <c r="O48" i="12"/>
  <c r="Q48" i="12"/>
  <c r="V48" i="12"/>
  <c r="G52" i="12"/>
  <c r="I52" i="12"/>
  <c r="K52" i="12"/>
  <c r="M52" i="12"/>
  <c r="O52" i="12"/>
  <c r="Q52" i="12"/>
  <c r="V52" i="12"/>
  <c r="G55" i="12"/>
  <c r="I55" i="12"/>
  <c r="K55" i="12"/>
  <c r="M55" i="12"/>
  <c r="O55" i="12"/>
  <c r="Q55" i="12"/>
  <c r="V55" i="12"/>
  <c r="G59" i="12"/>
  <c r="I59" i="12"/>
  <c r="K59" i="12"/>
  <c r="M59" i="12"/>
  <c r="O59" i="12"/>
  <c r="Q59" i="12"/>
  <c r="V59" i="12"/>
  <c r="G63" i="12"/>
  <c r="I63" i="12"/>
  <c r="K63" i="12"/>
  <c r="M63" i="12"/>
  <c r="O63" i="12"/>
  <c r="Q63" i="12"/>
  <c r="V63" i="12"/>
  <c r="V36" i="12" s="1"/>
  <c r="G67" i="12"/>
  <c r="M67" i="12" s="1"/>
  <c r="I67" i="12"/>
  <c r="K67" i="12"/>
  <c r="O67" i="12"/>
  <c r="Q67" i="12"/>
  <c r="V67" i="12"/>
  <c r="G68" i="12"/>
  <c r="M68" i="12" s="1"/>
  <c r="I68" i="12"/>
  <c r="K68" i="12"/>
  <c r="O68" i="12"/>
  <c r="Q68" i="12"/>
  <c r="V68" i="12"/>
  <c r="G69" i="12"/>
  <c r="M69" i="12" s="1"/>
  <c r="I69" i="12"/>
  <c r="K69" i="12"/>
  <c r="O69" i="12"/>
  <c r="Q69" i="12"/>
  <c r="V69" i="12"/>
  <c r="G70" i="12"/>
  <c r="I70" i="12"/>
  <c r="K70" i="12"/>
  <c r="M70" i="12"/>
  <c r="O70" i="12"/>
  <c r="Q70" i="12"/>
  <c r="V70" i="12"/>
  <c r="G72" i="12"/>
  <c r="I72" i="12"/>
  <c r="I71" i="12" s="1"/>
  <c r="K72" i="12"/>
  <c r="M72" i="12"/>
  <c r="O72" i="12"/>
  <c r="O71" i="12" s="1"/>
  <c r="Q72" i="12"/>
  <c r="Q71" i="12" s="1"/>
  <c r="V72" i="12"/>
  <c r="V71" i="12" s="1"/>
  <c r="G73" i="12"/>
  <c r="I73" i="12"/>
  <c r="K73" i="12"/>
  <c r="M73" i="12"/>
  <c r="O73" i="12"/>
  <c r="Q73" i="12"/>
  <c r="V73" i="12"/>
  <c r="G74" i="12"/>
  <c r="I74" i="12"/>
  <c r="K74" i="12"/>
  <c r="M74" i="12"/>
  <c r="O74" i="12"/>
  <c r="Q74" i="12"/>
  <c r="V74" i="12"/>
  <c r="G77" i="12"/>
  <c r="M77" i="12" s="1"/>
  <c r="M71" i="12" s="1"/>
  <c r="I77" i="12"/>
  <c r="K77" i="12"/>
  <c r="O77" i="12"/>
  <c r="Q77" i="12"/>
  <c r="V77" i="12"/>
  <c r="G78" i="12"/>
  <c r="M78" i="12" s="1"/>
  <c r="I78" i="12"/>
  <c r="K78" i="12"/>
  <c r="O78" i="12"/>
  <c r="Q78" i="12"/>
  <c r="V78" i="12"/>
  <c r="G81" i="12"/>
  <c r="M81" i="12" s="1"/>
  <c r="I81" i="12"/>
  <c r="K81" i="12"/>
  <c r="O81" i="12"/>
  <c r="Q81" i="12"/>
  <c r="V81" i="12"/>
  <c r="G87" i="12"/>
  <c r="I87" i="12"/>
  <c r="K87" i="12"/>
  <c r="K71" i="12" s="1"/>
  <c r="M87" i="12"/>
  <c r="O87" i="12"/>
  <c r="Q87" i="12"/>
  <c r="V87" i="12"/>
  <c r="G90" i="12"/>
  <c r="I90" i="12"/>
  <c r="K90" i="12"/>
  <c r="M90" i="12"/>
  <c r="O90" i="12"/>
  <c r="Q90" i="12"/>
  <c r="V90" i="12"/>
  <c r="G93" i="12"/>
  <c r="I93" i="12"/>
  <c r="K93" i="12"/>
  <c r="M93" i="12"/>
  <c r="O93" i="12"/>
  <c r="Q93" i="12"/>
  <c r="V93" i="12"/>
  <c r="G96" i="12"/>
  <c r="I96" i="12"/>
  <c r="K96" i="12"/>
  <c r="M96" i="12"/>
  <c r="O96" i="12"/>
  <c r="Q96" i="12"/>
  <c r="V96" i="12"/>
  <c r="G97" i="12"/>
  <c r="I97" i="12"/>
  <c r="K97" i="12"/>
  <c r="M97" i="12"/>
  <c r="O97" i="12"/>
  <c r="Q97" i="12"/>
  <c r="V97" i="12"/>
  <c r="V100" i="12"/>
  <c r="G101" i="12"/>
  <c r="M101" i="12" s="1"/>
  <c r="M100" i="12" s="1"/>
  <c r="I101" i="12"/>
  <c r="I100" i="12" s="1"/>
  <c r="K101" i="12"/>
  <c r="K100" i="12" s="1"/>
  <c r="O101" i="12"/>
  <c r="Q101" i="12"/>
  <c r="Q100" i="12" s="1"/>
  <c r="V101" i="12"/>
  <c r="G105" i="12"/>
  <c r="M105" i="12" s="1"/>
  <c r="I105" i="12"/>
  <c r="K105" i="12"/>
  <c r="O105" i="12"/>
  <c r="Q105" i="12"/>
  <c r="V105" i="12"/>
  <c r="G109" i="12"/>
  <c r="I109" i="12"/>
  <c r="K109" i="12"/>
  <c r="M109" i="12"/>
  <c r="O109" i="12"/>
  <c r="Q109" i="12"/>
  <c r="V109" i="12"/>
  <c r="G113" i="12"/>
  <c r="I113" i="12"/>
  <c r="K113" i="12"/>
  <c r="M113" i="12"/>
  <c r="O113" i="12"/>
  <c r="O100" i="12" s="1"/>
  <c r="Q113" i="12"/>
  <c r="V113" i="12"/>
  <c r="G118" i="12"/>
  <c r="I118" i="12"/>
  <c r="K118" i="12"/>
  <c r="M118" i="12"/>
  <c r="O118" i="12"/>
  <c r="Q118" i="12"/>
  <c r="V118" i="12"/>
  <c r="O120" i="12"/>
  <c r="Q120" i="12"/>
  <c r="G121" i="12"/>
  <c r="I121" i="12"/>
  <c r="I120" i="12" s="1"/>
  <c r="K121" i="12"/>
  <c r="M121" i="12"/>
  <c r="O121" i="12"/>
  <c r="Q121" i="12"/>
  <c r="V121" i="12"/>
  <c r="V120" i="12" s="1"/>
  <c r="G125" i="12"/>
  <c r="G120" i="12" s="1"/>
  <c r="I125" i="12"/>
  <c r="K125" i="12"/>
  <c r="K120" i="12" s="1"/>
  <c r="O125" i="12"/>
  <c r="Q125" i="12"/>
  <c r="V125" i="12"/>
  <c r="G128" i="12"/>
  <c r="M128" i="12" s="1"/>
  <c r="I128" i="12"/>
  <c r="K128" i="12"/>
  <c r="O128" i="12"/>
  <c r="Q128" i="12"/>
  <c r="V128" i="12"/>
  <c r="G132" i="12"/>
  <c r="I132" i="12"/>
  <c r="G133" i="12"/>
  <c r="I133" i="12"/>
  <c r="K133" i="12"/>
  <c r="K132" i="12" s="1"/>
  <c r="M133" i="12"/>
  <c r="M132" i="12" s="1"/>
  <c r="O133" i="12"/>
  <c r="Q133" i="12"/>
  <c r="Q132" i="12" s="1"/>
  <c r="V133" i="12"/>
  <c r="G138" i="12"/>
  <c r="I138" i="12"/>
  <c r="K138" i="12"/>
  <c r="M138" i="12"/>
  <c r="O138" i="12"/>
  <c r="O132" i="12" s="1"/>
  <c r="Q138" i="12"/>
  <c r="V138" i="12"/>
  <c r="V132" i="12" s="1"/>
  <c r="G142" i="12"/>
  <c r="I142" i="12"/>
  <c r="K142" i="12"/>
  <c r="M142" i="12"/>
  <c r="O142" i="12"/>
  <c r="Q142" i="12"/>
  <c r="V142" i="12"/>
  <c r="G146" i="12"/>
  <c r="M146" i="12" s="1"/>
  <c r="I146" i="12"/>
  <c r="K146" i="12"/>
  <c r="O146" i="12"/>
  <c r="Q146" i="12"/>
  <c r="V146" i="12"/>
  <c r="Q150" i="12"/>
  <c r="V150" i="12"/>
  <c r="G151" i="12"/>
  <c r="G150" i="12" s="1"/>
  <c r="I151" i="12"/>
  <c r="K151" i="12"/>
  <c r="K150" i="12" s="1"/>
  <c r="O151" i="12"/>
  <c r="O150" i="12" s="1"/>
  <c r="Q151" i="12"/>
  <c r="V151" i="12"/>
  <c r="G154" i="12"/>
  <c r="M154" i="12" s="1"/>
  <c r="I154" i="12"/>
  <c r="I150" i="12" s="1"/>
  <c r="K154" i="12"/>
  <c r="O154" i="12"/>
  <c r="Q154" i="12"/>
  <c r="V154" i="12"/>
  <c r="G157" i="12"/>
  <c r="I157" i="12"/>
  <c r="G158" i="12"/>
  <c r="I158" i="12"/>
  <c r="K158" i="12"/>
  <c r="K157" i="12" s="1"/>
  <c r="M158" i="12"/>
  <c r="M157" i="12" s="1"/>
  <c r="O158" i="12"/>
  <c r="Q158" i="12"/>
  <c r="Q157" i="12" s="1"/>
  <c r="V158" i="12"/>
  <c r="G161" i="12"/>
  <c r="I161" i="12"/>
  <c r="K161" i="12"/>
  <c r="M161" i="12"/>
  <c r="O161" i="12"/>
  <c r="O157" i="12" s="1"/>
  <c r="Q161" i="12"/>
  <c r="V161" i="12"/>
  <c r="V157" i="12" s="1"/>
  <c r="G164" i="12"/>
  <c r="I164" i="12"/>
  <c r="K164" i="12"/>
  <c r="M164" i="12"/>
  <c r="O164" i="12"/>
  <c r="Q164" i="12"/>
  <c r="V164" i="12"/>
  <c r="G167" i="12"/>
  <c r="K167" i="12"/>
  <c r="O167" i="12"/>
  <c r="Q167" i="12"/>
  <c r="G168" i="12"/>
  <c r="I168" i="12"/>
  <c r="I167" i="12" s="1"/>
  <c r="K168" i="12"/>
  <c r="M168" i="12"/>
  <c r="M167" i="12" s="1"/>
  <c r="O168" i="12"/>
  <c r="Q168" i="12"/>
  <c r="V168" i="12"/>
  <c r="V167" i="12" s="1"/>
  <c r="V172" i="12"/>
  <c r="G173" i="12"/>
  <c r="M173" i="12" s="1"/>
  <c r="M172" i="12" s="1"/>
  <c r="I173" i="12"/>
  <c r="I172" i="12" s="1"/>
  <c r="K173" i="12"/>
  <c r="O173" i="12"/>
  <c r="Q173" i="12"/>
  <c r="Q172" i="12" s="1"/>
  <c r="V173" i="12"/>
  <c r="G174" i="12"/>
  <c r="M174" i="12" s="1"/>
  <c r="I174" i="12"/>
  <c r="K174" i="12"/>
  <c r="K172" i="12" s="1"/>
  <c r="O174" i="12"/>
  <c r="O172" i="12" s="1"/>
  <c r="Q174" i="12"/>
  <c r="V174" i="12"/>
  <c r="AE178" i="12"/>
  <c r="I20" i="1"/>
  <c r="I19" i="1"/>
  <c r="I18" i="1"/>
  <c r="I17" i="1"/>
  <c r="I158" i="1"/>
  <c r="J157"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47" i="1"/>
  <c r="G25" i="1" s="1"/>
  <c r="A25" i="1" s="1"/>
  <c r="H46" i="1"/>
  <c r="I46" i="1" s="1"/>
  <c r="H45" i="1"/>
  <c r="I45" i="1" s="1"/>
  <c r="H44" i="1"/>
  <c r="I44" i="1" s="1"/>
  <c r="H43" i="1"/>
  <c r="I43" i="1" s="1"/>
  <c r="H42" i="1"/>
  <c r="I42" i="1" s="1"/>
  <c r="H41" i="1"/>
  <c r="I41" i="1" s="1"/>
  <c r="H40" i="1"/>
  <c r="I40" i="1" s="1"/>
  <c r="J28" i="1"/>
  <c r="J26" i="1"/>
  <c r="G38" i="1"/>
  <c r="F38" i="1"/>
  <c r="J23" i="1"/>
  <c r="J24" i="1"/>
  <c r="J25" i="1"/>
  <c r="J27" i="1"/>
  <c r="E24" i="1"/>
  <c r="E26" i="1"/>
  <c r="J136" i="1" l="1"/>
  <c r="J148" i="1"/>
  <c r="J153" i="1"/>
  <c r="J137" i="1"/>
  <c r="J154" i="1"/>
  <c r="J133" i="1"/>
  <c r="J138" i="1"/>
  <c r="J144" i="1"/>
  <c r="J149" i="1"/>
  <c r="J139" i="1"/>
  <c r="J145" i="1"/>
  <c r="J150" i="1"/>
  <c r="J155" i="1"/>
  <c r="J140" i="1"/>
  <c r="J141" i="1"/>
  <c r="J135" i="1"/>
  <c r="J146" i="1"/>
  <c r="J142" i="1"/>
  <c r="J134" i="1"/>
  <c r="J143" i="1"/>
  <c r="J147" i="1"/>
  <c r="J151" i="1"/>
  <c r="J156" i="1"/>
  <c r="J152" i="1"/>
  <c r="A26" i="1"/>
  <c r="G26" i="1"/>
  <c r="G28" i="1"/>
  <c r="H39" i="1"/>
  <c r="H47" i="1" s="1"/>
  <c r="G23" i="1"/>
  <c r="M21" i="15"/>
  <c r="M18" i="15" s="1"/>
  <c r="AF36" i="15"/>
  <c r="M10" i="15"/>
  <c r="M8" i="15" s="1"/>
  <c r="M68" i="14"/>
  <c r="M92" i="14"/>
  <c r="G89" i="14"/>
  <c r="M102" i="14"/>
  <c r="M101" i="14" s="1"/>
  <c r="M78" i="14"/>
  <c r="M77" i="14" s="1"/>
  <c r="M70" i="14"/>
  <c r="G68" i="14"/>
  <c r="M82" i="14"/>
  <c r="M79" i="14" s="1"/>
  <c r="M74" i="14"/>
  <c r="M71" i="14" s="1"/>
  <c r="M10" i="14"/>
  <c r="M8" i="14" s="1"/>
  <c r="M257" i="13"/>
  <c r="M243" i="13"/>
  <c r="M74" i="13"/>
  <c r="M189" i="13"/>
  <c r="M225" i="13"/>
  <c r="M224" i="13" s="1"/>
  <c r="M93" i="13"/>
  <c r="M92" i="13" s="1"/>
  <c r="M52" i="13"/>
  <c r="M38" i="13" s="1"/>
  <c r="M29" i="13"/>
  <c r="M8" i="13" s="1"/>
  <c r="M36" i="12"/>
  <c r="G172" i="12"/>
  <c r="G100" i="12"/>
  <c r="G36" i="12"/>
  <c r="AF178" i="12"/>
  <c r="G71" i="12"/>
  <c r="M151" i="12"/>
  <c r="M150" i="12" s="1"/>
  <c r="M125" i="12"/>
  <c r="M120" i="12" s="1"/>
  <c r="I21" i="1"/>
  <c r="I39" i="1"/>
  <c r="I47" i="1" s="1"/>
  <c r="J158" i="1" l="1"/>
  <c r="A23" i="1"/>
  <c r="J39" i="1"/>
  <c r="J47" i="1" s="1"/>
  <c r="J44" i="1"/>
  <c r="J41" i="1"/>
  <c r="J46" i="1"/>
  <c r="J40" i="1"/>
  <c r="J45" i="1"/>
  <c r="J42" i="1"/>
  <c r="J4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78B44DA-D815-4AA5-A870-84E6AF35B2FB}">
      <text>
        <r>
          <rPr>
            <sz val="9"/>
            <color indexed="81"/>
            <rFont val="Tahoma"/>
            <family val="2"/>
            <charset val="238"/>
          </rPr>
          <t>Jedná se o informaci, zda se jedná o položku, která je do rozpočtu zadána z cenové soustavy RTS, nebo vlastní.</t>
        </r>
      </text>
    </comment>
    <comment ref="T6" authorId="0" shapeId="0" xr:uid="{07032260-7DC1-4053-883B-53DD32A168E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D4B60597-A0F3-4E21-BFBA-7D7AF0AA1594}">
      <text>
        <r>
          <rPr>
            <sz val="9"/>
            <color indexed="81"/>
            <rFont val="Tahoma"/>
            <family val="2"/>
            <charset val="238"/>
          </rPr>
          <t>Jedná se o informaci, zda se jedná o položku, která je do rozpočtu zadána z cenové soustavy RTS, nebo vlastní.</t>
        </r>
      </text>
    </comment>
    <comment ref="T6" authorId="0" shapeId="0" xr:uid="{B4CA9267-CB8A-4F30-A858-AC8693533CDA}">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19C73B1F-F0C0-4E46-8513-201A674A656A}">
      <text>
        <r>
          <rPr>
            <sz val="9"/>
            <color indexed="81"/>
            <rFont val="Tahoma"/>
            <family val="2"/>
            <charset val="238"/>
          </rPr>
          <t>Jedná se o informaci, zda se jedná o položku, která je do rozpočtu zadána z cenové soustavy RTS, nebo vlastní.</t>
        </r>
      </text>
    </comment>
    <comment ref="T6" authorId="0" shapeId="0" xr:uid="{A96397DC-A36C-4259-A0D5-6A77777C6902}">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0995957-D9C3-49F1-968C-D5CC014E35CB}">
      <text>
        <r>
          <rPr>
            <sz val="9"/>
            <color indexed="81"/>
            <rFont val="Tahoma"/>
            <family val="2"/>
            <charset val="238"/>
          </rPr>
          <t>Jedná se o informaci, zda se jedná o položku, která je do rozpočtu zadána z cenové soustavy RTS, nebo vlastní.</t>
        </r>
      </text>
    </comment>
    <comment ref="T6" authorId="0" shapeId="0" xr:uid="{26D7571D-7782-447A-A376-37DD8B78641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<sst xmlns="http://schemas.openxmlformats.org/spreadsheetml/2006/main" count="2852" uniqueCount="875">
  <si>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</si>
  <si>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</si>
  <si>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</si>
  <si>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</si>
  <si>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</si>
  <si>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</si>
  <si>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</si>
  <si>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</si>
  <si>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</si>
  <si>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</si>
  <si>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</si>
  <si>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</si>
  <si>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</si>
  <si>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</si>
  <si>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</si>
  <si>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</si>
  <si>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</si>
  <si>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</si>
  <si>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</si>
  <si>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</si>
  <si>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</si>
  <si>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</si>
  <si>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</si>
  <si>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</si>
  <si>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</si>
  <si>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</si>
  <si>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</si>
  <si>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</si>
  <si>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</si>
  <si>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</si>
  <si>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</si>
  <si>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</si>
  <si>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</si>
  <si>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</si>
  <si>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</si>
  <si>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</si>
  <si>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</si>
  <si>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</si>
  <si>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</si>
  <si>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</si>
  <si>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</si>
  <si>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</si>
  <si>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</si>
  <si>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38</t>
  </si>
  <si>
    <t>Demolice a následná novostavba haly na sůl Rožmitál pod Třemšínem</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</si>
  <si>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</si>
  <si>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</si>
  <si>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</si>
  <si>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</si>
  <si>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</si>
  <si>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</si>
  <si>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</si>
  <si>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</si>
  <si>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</si>
  <si>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</si>
  <si>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</si>
  <si>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</si>
  <si>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</si>
  <si>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</si>
  <si>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</si>
  <si>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</si>
  <si>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</si>
  <si>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</si>
  <si>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</si>
  <si>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</si>
  <si>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</si>
  <si>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</si>
  <si>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</si>
  <si>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</si>
  <si>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</si>
  <si>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</si>
  <si>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</si>
  <si>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</si>
  <si>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38 - Demolice a následná novostavba haly na sůl Rožmitál pod Třemšínem</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</si>
  <si>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</si>
  <si>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</si>
  <si>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</si>
  <si>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</si>
  <si>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</si>
  <si>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</si>
  <si>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</si>
  <si>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</si>
  <si>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</si>
  <si>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</si>
  <si>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</si>
  <si>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</si>
  <si>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</si>
  <si>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</si>
  <si>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</si>
  <si>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</si>
  <si>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</si>
  <si>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</si>
  <si>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</si>
  <si>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</si>
  <si>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</si>
  <si>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</si>
  <si>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</si>
  <si>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</si>
  <si>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</si>
  <si>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</si>
  <si>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</si>
  <si>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</si>
  <si>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</si>
  <si>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</si>
  <si>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</si>
  <si>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</si>
  <si>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</si>
  <si>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</si>
  <si>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</si>
  <si>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</si>
  <si>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</si>
  <si>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</si>
  <si>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</si>
  <si>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</si>
  <si>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</si>
  <si>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</si>
  <si>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</si>
  <si>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</si>
  <si>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</si>
  <si>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</si>
  <si>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</si>
  <si>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</si>
  <si>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</si>
  <si>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</si>
  <si>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</si>
  <si>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</si>
  <si>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</si>
  <si>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</si>
  <si>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</si>
  <si>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</si>
  <si>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</si>
  <si>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</si>
  <si>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</si>
  <si>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</si>
  <si>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</si>
  <si>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</si>
  <si>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</si>
  <si>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</si>
  <si>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</si>
  <si>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</si>
  <si>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</si>
  <si>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</si>
  <si>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</si>
  <si>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63</t>
  </si>
  <si>
    <t>Podlahy a podlahové konstrukce</t>
  </si>
  <si>
    <t>9</t>
  </si>
  <si>
    <t>Ostatní konstrukce a práce, bourání</t>
  </si>
  <si>
    <t>95</t>
  </si>
  <si>
    <t>Dokončovací konstrukce na pozemních stavbách</t>
  </si>
  <si>
    <t>99</t>
  </si>
  <si>
    <t>Staveništní přesun hmot</t>
  </si>
  <si>
    <t>997</t>
  </si>
  <si>
    <t>Přesun sutě</t>
  </si>
  <si>
    <t>HZS</t>
  </si>
  <si>
    <t>Hodinové zúčtovací sazby</t>
  </si>
  <si>
    <t>711</t>
  </si>
  <si>
    <t>Izolace proti vodě</t>
  </si>
  <si>
    <t>741</t>
  </si>
  <si>
    <t>Elektroinstalace - silnoproud</t>
  </si>
  <si>
    <t>742</t>
  </si>
  <si>
    <t>Elektromontáže - rozvodný systém</t>
  </si>
  <si>
    <t>743</t>
  </si>
  <si>
    <t>Elektromontáže - hrubá montáž</t>
  </si>
  <si>
    <t>749</t>
  </si>
  <si>
    <t>Elektromontáže - ostatní práce a konstrukce</t>
  </si>
  <si>
    <t>762</t>
  </si>
  <si>
    <t>Konstrukce tesařské</t>
  </si>
  <si>
    <t>764</t>
  </si>
  <si>
    <t>Konstrukce klempířské</t>
  </si>
  <si>
    <t>765</t>
  </si>
  <si>
    <t>Krytina skládaná</t>
  </si>
  <si>
    <t>766</t>
  </si>
  <si>
    <t>Konstrukce truhlářské</t>
  </si>
  <si>
    <t>767</t>
  </si>
  <si>
    <t>Konstrukce zámečnické</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</si>
  <si>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</si>
  <si>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</si>
  <si>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</si>
  <si>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</si>
  <si>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</si>
  <si>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</si>
  <si>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</si>
  <si>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</si>
  <si>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</si>
  <si>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</si>
  <si>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</si>
  <si>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</si>
  <si>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</si>
  <si>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</si>
  <si>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</si>
  <si>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</si>
  <si>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</si>
  <si>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</si>
  <si>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</si>
  <si>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</si>
  <si>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</si>
  <si>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</si>
  <si>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</si>
  <si>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</si>
  <si>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</si>
  <si>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</si>
  <si>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</si>
  <si>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</si>
  <si>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</si>
  <si>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</si>
  <si>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</si>
  <si>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</si>
  <si>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</si>
  <si>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</si>
  <si>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</si>
  <si>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</si>
  <si>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</si>
  <si>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</si>
  <si>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</si>
  <si>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</si>
  <si>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odstranění štěrkového lože  frakce 16/32 tl.150 mm.</t>
  </si>
  <si>
    <t xml:space="preserve">(21,292*9,307) : </t>
  </si>
  <si>
    <t>VV</t>
  </si>
  <si>
    <t>198,165</t>
  </si>
  <si>
    <t>174151101</t>
  </si>
  <si>
    <t>Zásyp jam, šachet rýh nebo kolem objektů sypaninou se zhutněním</t>
  </si>
  <si>
    <t>m3</t>
  </si>
  <si>
    <t>V cenách je započteno přemístění sypaniny ze vzdálenosti 10 m od kraje výkopu nebo zasypávaného prostoru.</t>
  </si>
  <si>
    <t xml:space="preserve">(21,292*9,307)*0,15"kamenný podklad pod žb deskou : </t>
  </si>
  <si>
    <t xml:space="preserve">(21,292*9,307)*0,2"základová deska : </t>
  </si>
  <si>
    <t xml:space="preserve">18,715"základové pasy : </t>
  </si>
  <si>
    <t>88,073</t>
  </si>
  <si>
    <t>10364100</t>
  </si>
  <si>
    <t>zemina pro terénní úpravy - tříděná</t>
  </si>
  <si>
    <t>t</t>
  </si>
  <si>
    <t>Specifikace</t>
  </si>
  <si>
    <t>POL3_0</t>
  </si>
  <si>
    <t xml:space="preserve">88,073*1,6 : </t>
  </si>
  <si>
    <t>140,917</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</si>
  <si>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</si>
  <si>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</si>
  <si>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</si>
  <si>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</si>
  <si>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</si>
  <si>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</si>
  <si>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</si>
  <si>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</si>
  <si>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Strojní odbourání železobetonové základové desky tl. 200 mm.</t>
  </si>
  <si>
    <t xml:space="preserve">(21,292*9,307)*0,2 : </t>
  </si>
  <si>
    <t>39,633</t>
  </si>
  <si>
    <t>962032432</t>
  </si>
  <si>
    <t>Bourání zdiva cihelných z dutých nebo plných cihel pálených i nepálených na MV nebo MVC přes 1 m3</t>
  </si>
  <si>
    <t xml:space="preserve">(21,891*4,1*0,3)*2 : </t>
  </si>
  <si>
    <t xml:space="preserve">(9,3*4,1*0,3)*2 : </t>
  </si>
  <si>
    <t xml:space="preserve">-(4,258*4,32*0,3) : </t>
  </si>
  <si>
    <t xml:space="preserve">-(4,161*4,21*0,3) : </t>
  </si>
  <si>
    <t>65,957</t>
  </si>
  <si>
    <t>962052211</t>
  </si>
  <si>
    <t>Bourání zdiva nadzákladového ze ŽB přes 1 m3</t>
  </si>
  <si>
    <t xml:space="preserve">(21,891*0,25*0,3)*2 : </t>
  </si>
  <si>
    <t xml:space="preserve">(9,3*0,25*0,3)*2 : </t>
  </si>
  <si>
    <t>4,679</t>
  </si>
  <si>
    <t>963012520</t>
  </si>
  <si>
    <t>Bourání stropů z ŽB desek š přes 300 mm tl přes 140 mm</t>
  </si>
  <si>
    <t xml:space="preserve">21,292*9,307*0,2 : </t>
  </si>
  <si>
    <t>961044111</t>
  </si>
  <si>
    <t>Bourání základů z betonu prostého</t>
  </si>
  <si>
    <t xml:space="preserve">(21,891*1*0,3)*2 : </t>
  </si>
  <si>
    <t xml:space="preserve">(9,3*1*0,3)*2 : </t>
  </si>
  <si>
    <t>18,715</t>
  </si>
  <si>
    <t>964011361</t>
  </si>
  <si>
    <t>Vybourání ŽB překladů prefabrikovaných dl do 4 m hmotnosti do 350 kg/m</t>
  </si>
  <si>
    <t xml:space="preserve">4,5*0,3*0,25 : </t>
  </si>
  <si>
    <t xml:space="preserve">4,2*0,3*0,25 : </t>
  </si>
  <si>
    <t>0,653</t>
  </si>
  <si>
    <t>966071131</t>
  </si>
  <si>
    <t>Demontáž ocelových kcí hmotnosti do 5 t z profilů hmotnosti přes 30 kg/m</t>
  </si>
  <si>
    <t>s kovovým odpadem bude nakládáno dle platných směrnic zadavatele</t>
  </si>
  <si>
    <t xml:space="preserve">(9,7*26,3*35)*0,001 : </t>
  </si>
  <si>
    <t>8,929</t>
  </si>
  <si>
    <t>945412111</t>
  </si>
  <si>
    <t>Teleskopická hydraulická montážní plošina výška zdvihu do 8 m</t>
  </si>
  <si>
    <t>den</t>
  </si>
  <si>
    <t>946113114</t>
  </si>
  <si>
    <t>Montáž pojízdných věží trubkových/dílcových o ploše přes 5 m2 v přes 3,5 do 4,5 m</t>
  </si>
  <si>
    <t>kus</t>
  </si>
  <si>
    <t>946113214</t>
  </si>
  <si>
    <t>Příplatek k pojízdným věžím o ploše přes 5 m2 v přes 3,5 do 4,5 m za každý den použití</t>
  </si>
  <si>
    <t>946113814</t>
  </si>
  <si>
    <t>Demontáž pojízdných věží trubkových/dílcových o ploše přes 5 m2 v přes 3,5 do 4,5 m</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</si>
  <si>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</si>
  <si>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</si>
  <si>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</si>
  <si>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</si>
  <si>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</si>
  <si>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</si>
  <si>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 xml:space="preserve">7334,64 : </t>
  </si>
  <si>
    <t>7334,64</t>
  </si>
  <si>
    <t>997013112</t>
  </si>
  <si>
    <t>Vnitrostaveništní doprava suti a vybouraných hmot pro budovy v přes 6 do 9 m</t>
  </si>
  <si>
    <t>997013601</t>
  </si>
  <si>
    <t>Poplatek za uložení na skládce (skládkovné) stavebního odpadu betonového kód odpadu 17 01 01</t>
  </si>
  <si>
    <t>Položka 961044111 -  Bourání základů z betonu prostého: 18,715 m3, 37,43 t</t>
  </si>
  <si>
    <t>997013602</t>
  </si>
  <si>
    <t>Poplatek za uložení na skládce (skládkovné) stavebního odpadu železobetonového kód odpadu 17 01 01</t>
  </si>
  <si>
    <t>Položka 981511114 - Demolice konstrukcí objektů z betonu železového postupným rozebíráním: 39,633  m3, 95,516 t</t>
  </si>
  <si>
    <t>Položka 962052211 - Bourání zdiva nadzákladového ze ŽB přes 1 m3: 4,679 m3, 11,23 t</t>
  </si>
  <si>
    <t>Položka 963012520 - Bourání stropů z ŽB desek š přes 300 mm tl přes 140 mm: 39,633 m3, 63,413 t</t>
  </si>
  <si>
    <t>Položka 964011361 - Vybourání ŽB překladů prefabrikovaných dl do 4 m hmotnosti do 350 kg/m: 1,567 t</t>
  </si>
  <si>
    <t>997013655</t>
  </si>
  <si>
    <t>Poplatek za uložení na skládce (skládkovné) zeminy a kamení kód odpadu 17 05 04</t>
  </si>
  <si>
    <t>Položka 113107222 -  Odstranění podkladu z kameniva drceného tl přes 100 do 200 mm strojně pl přes 200 m2: 198,165 m2, 57,468 t</t>
  </si>
  <si>
    <t>997013811</t>
  </si>
  <si>
    <t>Poplatek za uložení na skládce (skládkovné) stavebního odpadu dřevěného kód odpadu 17 02 01</t>
  </si>
  <si>
    <t>Oddíl Konstrukce tesařské: 6,718 t, Oddíl Konstrukce truhlářské: 0,591 t</t>
  </si>
  <si>
    <t>997013821</t>
  </si>
  <si>
    <t>Poplatek za uložení na skládce (skládkovné) stavebního odpadu s obsahem azbestu kód odpadu 17 06 05</t>
  </si>
  <si>
    <t>Položka 765131803 -  Demontáž azbestocementové skládané krytiny sklonu do 30° do suti: 269,076 m2, 4,784 t</t>
  </si>
  <si>
    <t>997006014</t>
  </si>
  <si>
    <t>Pytlování nebezpečného odpadu z vlnitých tabulí s obsahem azbestu</t>
  </si>
  <si>
    <t>997013603</t>
  </si>
  <si>
    <t>Poplatek za uložení na skládce (skládkovné) stavebního odpadu cihelného kód odpadu 17 01 02</t>
  </si>
  <si>
    <t>Položka 962032432 -Bourání zdiva cihelných z dutých nebo plných cihel pálených i nepálených na MV nebo MVC přes 1 m3: 65,957 m3, 77,499 t</t>
  </si>
  <si>
    <t>741421811</t>
  </si>
  <si>
    <t>Demontáž drátu nebo lana svodového vedení D do 8 mm kolmý svod</t>
  </si>
  <si>
    <t>m</t>
  </si>
  <si>
    <t>POL1_7</t>
  </si>
  <si>
    <t xml:space="preserve">4,55*4 : </t>
  </si>
  <si>
    <t>18,2</t>
  </si>
  <si>
    <t>741421821</t>
  </si>
  <si>
    <t>Demontáž drátu nebo lana svodového vedení D do 8 mm rovná střecha</t>
  </si>
  <si>
    <t xml:space="preserve">22,423 : </t>
  </si>
  <si>
    <t>22,423</t>
  </si>
  <si>
    <t>741421831</t>
  </si>
  <si>
    <t>Demontáž drátu nebo lana svodového vedení D do 8 mm šikmá střecha</t>
  </si>
  <si>
    <t xml:space="preserve">6*4 : </t>
  </si>
  <si>
    <t>24</t>
  </si>
  <si>
    <t>741421841</t>
  </si>
  <si>
    <t>Demontáž svorky šroubové hromosvodné s 1 šroubem</t>
  </si>
  <si>
    <t xml:space="preserve">16 : </t>
  </si>
  <si>
    <t xml:space="preserve">5*4 : </t>
  </si>
  <si>
    <t>36</t>
  </si>
  <si>
    <t>741421851</t>
  </si>
  <si>
    <t>Demontáž vedení hromosvodné-podpěra střešní pod hřeben</t>
  </si>
  <si>
    <t>762331812</t>
  </si>
  <si>
    <t>Demontáž vázaných kcí krovů z hranolů průřezové pl přes 120 do 224 cm2</t>
  </si>
  <si>
    <t xml:space="preserve">(6*2)*24"krokve : </t>
  </si>
  <si>
    <t xml:space="preserve">22,423*2"pozednice : </t>
  </si>
  <si>
    <t>332,846</t>
  </si>
  <si>
    <t>762342813</t>
  </si>
  <si>
    <t>Demontáž laťování střech z latí osové vzdálenosti přes 0,50 m</t>
  </si>
  <si>
    <t xml:space="preserve">(6*2)*22,423 : </t>
  </si>
  <si>
    <t>269,076</t>
  </si>
  <si>
    <t>762631803</t>
  </si>
  <si>
    <t>Demontáž vrat plochy přes 8 m2 včetně kování</t>
  </si>
  <si>
    <t xml:space="preserve">4,258*4,32*2 : </t>
  </si>
  <si>
    <t>36,789</t>
  </si>
  <si>
    <t>764002801</t>
  </si>
  <si>
    <t>Demontáž závětrné lišty do suti</t>
  </si>
  <si>
    <t xml:space="preserve">4,5*2 : </t>
  </si>
  <si>
    <t>33</t>
  </si>
  <si>
    <t>764004801</t>
  </si>
  <si>
    <t>Demontáž podokapního žlabu do suti</t>
  </si>
  <si>
    <t xml:space="preserve">22,423*2 : </t>
  </si>
  <si>
    <t>44,846</t>
  </si>
  <si>
    <t>764004841</t>
  </si>
  <si>
    <t>Demontáž háku do suti</t>
  </si>
  <si>
    <t xml:space="preserve">18*2 : </t>
  </si>
  <si>
    <t>764004861</t>
  </si>
  <si>
    <t>Demontáž svodu do suti</t>
  </si>
  <si>
    <t>20</t>
  </si>
  <si>
    <t>765131803</t>
  </si>
  <si>
    <t>Demontáž azbestocementové skládané krytiny sklonu do 30° do suti</t>
  </si>
  <si>
    <t>765131853</t>
  </si>
  <si>
    <t>Příplatek k cenám demontáže hřebene nebo nároží skládané azbestocementové krytiny za sklon přes 30°</t>
  </si>
  <si>
    <t>766411821</t>
  </si>
  <si>
    <t>Demontáž truhlářského obložení stěn z palubek</t>
  </si>
  <si>
    <t xml:space="preserve">9,11*2 : </t>
  </si>
  <si>
    <t>18,22</t>
  </si>
  <si>
    <t>766421821</t>
  </si>
  <si>
    <t>Demontáž truhlářského obložení podhledů z palubek</t>
  </si>
  <si>
    <t xml:space="preserve">(0,471*21,891)*2 : </t>
  </si>
  <si>
    <t>20,621</t>
  </si>
  <si>
    <t>766421822</t>
  </si>
  <si>
    <t>Demontáž truhlářského obložení podhledů podkladových roštů</t>
  </si>
  <si>
    <t>767134802</t>
  </si>
  <si>
    <t>Demontáž oplechování stěn šroubovaných</t>
  </si>
  <si>
    <t xml:space="preserve">21,891*4,833 : </t>
  </si>
  <si>
    <t>105,799</t>
  </si>
  <si>
    <t>218190403</t>
  </si>
  <si>
    <t>Demontáž rozvaděčů vn vnitřních 22 kV bez odpojení vodičů</t>
  </si>
  <si>
    <t>218812001</t>
  </si>
  <si>
    <t>Demontáž kabelů Cu plných nebo laněných kulatých do 1 kV žíly 2x1,5 až 6 mm2 (např. CYKY) bez odpojení vodičů uložených volně nebo v liště</t>
  </si>
  <si>
    <t xml:space="preserve">20 : </t>
  </si>
  <si>
    <t>SUM</t>
  </si>
  <si>
    <t>Poznámky uchazeče k zadání</t>
  </si>
  <si>
    <t>POPUZIV</t>
  </si>
  <si>
    <t>END</t>
  </si>
  <si>
    <t>131201112</t>
  </si>
  <si>
    <t>Hloubení nezapaž. jam hor.3 do 1000 m3, STROJNĚ</t>
  </si>
  <si>
    <t>RTS 24/ II</t>
  </si>
  <si>
    <t>POL1_</t>
  </si>
  <si>
    <t>jáma na halu : 0,550*(13,000+1,000)*(24,600+1,000)</t>
  </si>
  <si>
    <t>polštáž pod pasy : 0,750*13,000*2,200*2</t>
  </si>
  <si>
    <t>0,750*20,200*2,200*2</t>
  </si>
  <si>
    <t>131201119</t>
  </si>
  <si>
    <t>Příplatek za lepivost - hloubení nezap.jam v hor.3</t>
  </si>
  <si>
    <t>Odkaz na mn. položky pořadí 1 : 306,68000*0,5</t>
  </si>
  <si>
    <t>161101101</t>
  </si>
  <si>
    <t>Svislé přemístění výkopku z hor.1-4 do 2,5 m</t>
  </si>
  <si>
    <t xml:space="preserve">dle pravidel, nad 100m3 -&gt;8% : </t>
  </si>
  <si>
    <t>Odkaz na mn. položky pořadí 1 : 306,68000*0,08</t>
  </si>
  <si>
    <t>162301101</t>
  </si>
  <si>
    <t>Vodorovné přemístění výkopku z hor.1-4 do 500 m</t>
  </si>
  <si>
    <t xml:space="preserve">zemina ponechaná na zásypy -&gt; odvoz + přívoz : </t>
  </si>
  <si>
    <t>Odkaz na mn. položky pořadí 7 : 21,23000*2</t>
  </si>
  <si>
    <t>167101102</t>
  </si>
  <si>
    <t>Nakládání výkopku z hor. 1 ÷ 4 v množství nad 100 m3</t>
  </si>
  <si>
    <t>Odkaz na mn. položky pořadí 1 : 306,68000</t>
  </si>
  <si>
    <t>171201201</t>
  </si>
  <si>
    <t>Uložení sypaniny na skl.-sypanina na výšku přes 2m</t>
  </si>
  <si>
    <t>Odkaz na mn. položky pořadí 5 : 306,68000</t>
  </si>
  <si>
    <t>174101101</t>
  </si>
  <si>
    <t>Zásyp jam, rýh, šachet se zhutněním</t>
  </si>
  <si>
    <t>včetně strojního přemístění materiálu pro zásyp ze vzdálenosti do 10 m od okraje zásypu</t>
  </si>
  <si>
    <t>zásyp základů vytěženou zeminou : 0,550*13,000*0,500*2</t>
  </si>
  <si>
    <t>0,550*25,600*0,500*2</t>
  </si>
  <si>
    <t>181101102</t>
  </si>
  <si>
    <t>Úprava pláně v zářezech v hor. 1-4, se zhutněním</t>
  </si>
  <si>
    <t>(13,600+1,000)*(24,600+1,000)</t>
  </si>
  <si>
    <t>199000002</t>
  </si>
  <si>
    <t>Poplatek za skládku horniny 1- 4, č. dle katal. odpadů 17 05 04</t>
  </si>
  <si>
    <t>Cena dle Pískovny Černovice. www.piskovna-cernovice.cz</t>
  </si>
  <si>
    <t>Odkaz na mn. položky pořadí 10 : 285,45000</t>
  </si>
  <si>
    <t>1627011000Rpol</t>
  </si>
  <si>
    <t>Vodorovné přemístění výkopku z hor.1-4, rozvos na okolní skládky</t>
  </si>
  <si>
    <t xml:space="preserve">zemina ponechaná na zásypy : </t>
  </si>
  <si>
    <t>Odkaz na mn. položky pořadí 7 : 21,23000*-1</t>
  </si>
  <si>
    <t>271571111</t>
  </si>
  <si>
    <t>Polštář základu ze štěrkopísku tříděného fr. 0-32</t>
  </si>
  <si>
    <t>deska : 8,600*20,200*0,550</t>
  </si>
  <si>
    <t>pasy : 0,750*13,000*2,200*2</t>
  </si>
  <si>
    <t>273321311</t>
  </si>
  <si>
    <t>Železobeton základových desek C 16/20</t>
  </si>
  <si>
    <t>betonový nájezd : (3,000*0,250/2)*5,200</t>
  </si>
  <si>
    <t>malý základ na betonový nájezd : 5,200*3,000*0,250</t>
  </si>
  <si>
    <t>273351215</t>
  </si>
  <si>
    <t>Bednění stěn základových desek - zřízení</t>
  </si>
  <si>
    <t>0,550*(5,200+3,000*2)</t>
  </si>
  <si>
    <t>3,000*5,200*1,25</t>
  </si>
  <si>
    <t>273351216</t>
  </si>
  <si>
    <t>Bednění stěn základových desek - odstranění</t>
  </si>
  <si>
    <t>Včetně očištění, vytřídění a uložení bednicího materiálu.</t>
  </si>
  <si>
    <t>Odkaz na mn. položky pořadí 13 : 25,66000</t>
  </si>
  <si>
    <t>273361921</t>
  </si>
  <si>
    <t>Výztuž základových desek ze svařovaných sítí KH 30, drát d 6,0 mm, oko 100 x 100 mm</t>
  </si>
  <si>
    <t>4,44*5,200*3,000*3/1000*1,1</t>
  </si>
  <si>
    <t>274321411</t>
  </si>
  <si>
    <t>Železobeton základových pasů C 25/30</t>
  </si>
  <si>
    <t>2,200*(13,000*2+20,200*2)*0,550</t>
  </si>
  <si>
    <t>274351215</t>
  </si>
  <si>
    <t>Bednění stěn základových pasů - zřízení</t>
  </si>
  <si>
    <t>(13,000*2+24,600*2)*0,650</t>
  </si>
  <si>
    <t>(8,600*2+20,200*2)*0,650</t>
  </si>
  <si>
    <t>274351216</t>
  </si>
  <si>
    <t>Bednění stěn základových pasů - odstranění</t>
  </si>
  <si>
    <t>Odkaz na mn. položky pořadí 17 : 86,32000</t>
  </si>
  <si>
    <t>274361921</t>
  </si>
  <si>
    <t>Výztuž základových pasů ze svařovaných sítí KY 80, drát d 8,0 mm, oko 150 x 150 mm</t>
  </si>
  <si>
    <t>horní a dolní výztuž základu : (2,000*13,000)*2*5,40/1000*1,1*2</t>
  </si>
  <si>
    <t>(2,000*20,200)*2*5,40/1000*1,1*2</t>
  </si>
  <si>
    <t>boky : 0,350*13,000*2*5,40/1000*1,1</t>
  </si>
  <si>
    <t>0,350*24,600*2*5,40/1000*1,1</t>
  </si>
  <si>
    <t>0,350*20,200*2*5,40/1000*1,1</t>
  </si>
  <si>
    <t>0,350*8,600*2*5,40/1000*1,1</t>
  </si>
  <si>
    <t>289970111</t>
  </si>
  <si>
    <t>Vrstva geotextilie Geofiltex 300g/m2</t>
  </si>
  <si>
    <t>8,600*20,200</t>
  </si>
  <si>
    <t>271571111Rpol</t>
  </si>
  <si>
    <t>Zbavení povrchu ostrých kousků štěrku a uhlazení, aby nedošlo k porušení PE fólie</t>
  </si>
  <si>
    <t>Odkaz na mn. položky pořadí 20 : 173,72000</t>
  </si>
  <si>
    <t>271571112Rpol</t>
  </si>
  <si>
    <t>Příplatek za provedení šikmé nájezdové rampy do haly</t>
  </si>
  <si>
    <t>3,000*5,200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</si>
  <si>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</si>
  <si>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</si>
  <si>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</si>
  <si>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</si>
  <si>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</si>
  <si>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</si>
  <si>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120x80x80cm, beton C30/37 XF4 S3</t>
  </si>
  <si>
    <t>311261142Rpol</t>
  </si>
  <si>
    <t>Skládané bloky z prostého betonu, o rozměrech 160x80x80 cm, beton C30/37 XF4 S3</t>
  </si>
  <si>
    <t>311261143Rpol</t>
  </si>
  <si>
    <t>Skládané bloky z prostého betonu, o rozměrech 80x80x40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</si>
  <si>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</si>
  <si>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</si>
  <si>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</si>
  <si>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</si>
  <si>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30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</si>
  <si>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</si>
  <si>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</si>
  <si>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300ks</t>
  </si>
  <si>
    <t>Každá pásovina bude kotvena do středu bloku podle jedné z výše uvedených variant. Součástí prací je nejen instalace a kotvení, ale také použití plošiny a další nezbytné činnosti.</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</si>
  <si>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</si>
  <si>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</si>
  <si>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</si>
  <si>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</si>
  <si>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</si>
  <si>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</si>
  <si>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</si>
  <si>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</si>
  <si>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</si>
  <si>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</si>
  <si>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</si>
  <si>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</si>
  <si>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</si>
  <si>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</si>
  <si>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</si>
  <si>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</si>
  <si>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</si>
  <si>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</si>
  <si>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</si>
  <si>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</si>
  <si>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</si>
  <si>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</si>
  <si>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</si>
  <si>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</si>
  <si>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</si>
  <si>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</si>
  <si>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</si>
  <si>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</si>
  <si>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</si>
  <si>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</si>
  <si>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</si>
  <si>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</si>
  <si>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</si>
  <si>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</si>
  <si>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</si>
  <si>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</si>
  <si>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</si>
  <si>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</si>
  <si>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5,515*22,315*2</t>
  </si>
  <si>
    <t>44118Rpol</t>
  </si>
  <si>
    <t>D+M svislé konstrukce haly</t>
  </si>
  <si>
    <t>Stěnový venkovní plech</t>
  </si>
  <si>
    <t>Vnitřní stěnový plech</t>
  </si>
  <si>
    <t>3,030*(22,315*2+10,810*2)</t>
  </si>
  <si>
    <t>(0,780*5,405)/2*2*2</t>
  </si>
  <si>
    <t>631315811</t>
  </si>
  <si>
    <t>Mazanina betonová tl. 12 - 24 cm C 30/37 z betonu prostého XA2</t>
  </si>
  <si>
    <t>Včetně vytvoření dilatačních spár, bez zaplnění.</t>
  </si>
  <si>
    <t>deska : 21,600*9,200*0,200</t>
  </si>
  <si>
    <t>0,800*5,200*0,200</t>
  </si>
  <si>
    <t>-0,800*0,800*0,200*2</t>
  </si>
  <si>
    <t>631316115</t>
  </si>
  <si>
    <t>Postřik nových beton. podlah proti prvotn. vysych.</t>
  </si>
  <si>
    <t>Odkaz na mn. položky pořadí 33 : 201,60000</t>
  </si>
  <si>
    <t>631316211</t>
  </si>
  <si>
    <t>Povrchový vsyp na betonové podlahy strojně hlazený posypová směs s korundem</t>
  </si>
  <si>
    <t>deska : 21,600*9,200</t>
  </si>
  <si>
    <t>0,800*5,200</t>
  </si>
  <si>
    <t>-0,800*0,800*2</t>
  </si>
  <si>
    <t>631316231</t>
  </si>
  <si>
    <t>Hlazení betonových mazanin, strojně</t>
  </si>
  <si>
    <t>631317210</t>
  </si>
  <si>
    <t>Řezání dilatační spáry hl. 0-100 mm, železobeton</t>
  </si>
  <si>
    <t>deska : 21,600*10</t>
  </si>
  <si>
    <t>9,200*21</t>
  </si>
  <si>
    <t>631319175</t>
  </si>
  <si>
    <t>Příplatek za stržení povrchu mazaniny tl. 24 cm</t>
  </si>
  <si>
    <t>Odkaz na mn. položky pořadí 31 : 40,32000</t>
  </si>
  <si>
    <t>631351101</t>
  </si>
  <si>
    <t>Bednění stěn, rýh a otvorů v podlahách - zřízení</t>
  </si>
  <si>
    <t>0,300*5,200</t>
  </si>
  <si>
    <t>631351102</t>
  </si>
  <si>
    <t>Bednění stěn, rýh a otvorů v podlahách -odstranění</t>
  </si>
  <si>
    <t>Odkaz na mn. položky pořadí 37 : 1,56000</t>
  </si>
  <si>
    <t>631361921</t>
  </si>
  <si>
    <t>Výztuž mazanin svařovanou sítí KH 20, drát d 6,0 mm, oko 150 x 150 mm</t>
  </si>
  <si>
    <t>Spodní výztuž desky : 3,03*21,600*9,200/1000*1,10</t>
  </si>
  <si>
    <t>3,03*0,800*5,200/1000*1,10</t>
  </si>
  <si>
    <t>-3,03*0,800*0,800*2/1000</t>
  </si>
  <si>
    <t>Výztuž mazanin z ocelových vláken bez materiálu</t>
  </si>
  <si>
    <t xml:space="preserve">30kg/m3 : </t>
  </si>
  <si>
    <t>Odkaz na mn. položky pořadí 31 : 40,32000*0,03</t>
  </si>
  <si>
    <t>634601131</t>
  </si>
  <si>
    <t>Zaplnění dilatačních spár mazanin asfaltem,š.30 mm</t>
  </si>
  <si>
    <t>Odkaz na mn. položky pořadí 35 : 409,20000</t>
  </si>
  <si>
    <t>31414930</t>
  </si>
  <si>
    <t>Vlákna ocelová do betonu 1,00 x 50 mm</t>
  </si>
  <si>
    <t>kg</t>
  </si>
  <si>
    <t>SPCM</t>
  </si>
  <si>
    <t>POL3_</t>
  </si>
  <si>
    <t>Odkaz na mn. položky pořadí 31 : 40,32000*30</t>
  </si>
  <si>
    <t>Koeficient ztratné: 0,15</t>
  </si>
  <si>
    <t>952901221</t>
  </si>
  <si>
    <t>Vyčištění průmyslových budov a objektů výrobních</t>
  </si>
  <si>
    <t>Odkaz na mn. položky pořadí 32 : 201,60000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</si>
  <si>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</si>
  <si>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</si>
  <si>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</si>
  <si>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</si>
  <si>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</si>
  <si>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</si>
  <si>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</si>
  <si>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</si>
  <si>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</si>
  <si>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</si>
  <si>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</si>
  <si>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</si>
  <si>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</si>
  <si>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</si>
  <si>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</si>
  <si>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</si>
  <si>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</si>
  <si>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</si>
  <si>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</si>
  <si>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</si>
  <si>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10,800*22,400</t>
  </si>
  <si>
    <t>0,800*0,800*10</t>
  </si>
  <si>
    <t>711172559</t>
  </si>
  <si>
    <t>Provedení izolace proti vlhkosti na ploše svislé, fólií, volně včetně fólie PE, tl. 1,5 mm</t>
  </si>
  <si>
    <t>0,250*(10,800*2+22,400*2+0,800*10*2-5,200)</t>
  </si>
  <si>
    <t>998711101</t>
  </si>
  <si>
    <t>Přesun hmot pro izolace proti vodě, výšky do 6 m</t>
  </si>
  <si>
    <t>764321240</t>
  </si>
  <si>
    <t>Oplechování Pz říms pod nadříms. žlabem, rš 750 mm</t>
  </si>
  <si>
    <t xml:space="preserve">pod okapem : </t>
  </si>
  <si>
    <t>22,400*2</t>
  </si>
  <si>
    <t>764352205</t>
  </si>
  <si>
    <t>Žlaby z Pz plechu podokapní půlkruhové, rš 400 mm</t>
  </si>
  <si>
    <t>Odkaz na mn. položky pořadí 55 : 44,80000</t>
  </si>
  <si>
    <t>764359212</t>
  </si>
  <si>
    <t>Kotlík z Pz plechu kónický pro trouby D do 125 mm</t>
  </si>
  <si>
    <t>764391230</t>
  </si>
  <si>
    <t>Závětrná lišta z Pz plechu, rš 400 mm</t>
  </si>
  <si>
    <t>5,515*4</t>
  </si>
  <si>
    <t>764430260</t>
  </si>
  <si>
    <t>Oplechování zdí z Pz plechu, rš 750 mm</t>
  </si>
  <si>
    <t>přechod ze zdi na ocelovku : 10,800*2+22,400*2+0,800*10*2</t>
  </si>
  <si>
    <t>764454203</t>
  </si>
  <si>
    <t>Odpadní trouby z Pz plechu, kruhové, D 120 mm</t>
  </si>
  <si>
    <t>3,050*2</t>
  </si>
  <si>
    <t>998764102</t>
  </si>
  <si>
    <t>Přesun hmot pro klempířské konstr., výšky do 12 m</t>
  </si>
  <si>
    <t>767653240Rpol</t>
  </si>
  <si>
    <t>D+M Posuvných ocelových vrat 5200x6000</t>
  </si>
  <si>
    <t>Vrata vč. ocelové zárubně</t>
  </si>
  <si>
    <t>Doprava</t>
  </si>
  <si>
    <t>998767202</t>
  </si>
  <si>
    <t>Přesun hmot pro zámečnické konstr., výšky do 12 m</t>
  </si>
  <si>
    <t>JKSO:</t>
  </si>
  <si>
    <t>812</t>
  </si>
  <si>
    <t>Budovy pro výrobu a služby</t>
  </si>
  <si>
    <t>JKSO</t>
  </si>
  <si>
    <t>2375 m3</t>
  </si>
  <si>
    <t>svislá nosná konstrukce montovaná z dílců betonových plošných</t>
  </si>
  <si>
    <t>JKSOChar</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</si>
  <si>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</si>
  <si>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</si>
  <si>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</si>
  <si>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</si>
  <si>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</si>
  <si>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</si>
  <si>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</si>
  <si>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</si>
  <si>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210010351</t>
  </si>
  <si>
    <t>Montáž rozvodek nástěnných plastových čtyřhranných  vodič D do 4 mm2</t>
  </si>
  <si>
    <t>Rpol10.078.068</t>
  </si>
  <si>
    <t>Krabice 855 IP67</t>
  </si>
  <si>
    <t>KS</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</si>
  <si>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</si>
  <si>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</si>
  <si>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</si>
  <si>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</si>
  <si>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</si>
  <si>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</si>
  <si>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</si>
  <si>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Propojení kabelů silových celoplastových spojkou do 1 kV EPKJ 0235</t>
  </si>
  <si>
    <t>35436023</t>
  </si>
  <si>
    <t>spojka kabelová smršťovaná přímé do 1kV 91ah-22s 4x16-50mm</t>
  </si>
  <si>
    <t>210111131</t>
  </si>
  <si>
    <t>Montáž zásuvek průmyslových nástěnných provedení IP 44 2P+PE 16 A</t>
  </si>
  <si>
    <t>358110710</t>
  </si>
  <si>
    <t>zásuvka nepropustná nástěnná 400V/16A 5pól</t>
  </si>
  <si>
    <t>R210111131.1</t>
  </si>
  <si>
    <t>R10.028.726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</si>
  <si>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</si>
  <si>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</si>
  <si>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</si>
  <si>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</si>
  <si>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</si>
  <si>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</si>
  <si>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</si>
  <si>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</si>
  <si>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</si>
  <si>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</si>
  <si>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</si>
  <si>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</si>
  <si>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</si>
  <si>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</si>
  <si>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</si>
  <si>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ks</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</si>
  <si>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</si>
  <si>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</si>
  <si>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</si>
  <si>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</si>
  <si>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</si>
  <si>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</si>
  <si>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</si>
  <si>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</si>
  <si>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</si>
  <si>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</si>
  <si>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</si>
  <si>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</si>
  <si>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</si>
  <si>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</si>
  <si>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R210220302.1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</si>
  <si>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</si>
  <si>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</si>
  <si>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</si>
  <si>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</si>
  <si>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</si>
  <si>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</si>
  <si>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</si>
  <si>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</si>
  <si>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</si>
  <si>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</si>
  <si>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</si>
  <si>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</si>
  <si>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R210220372.1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</si>
  <si>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</si>
  <si>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</si>
  <si>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</si>
  <si>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</si>
  <si>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</si>
  <si>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</si>
  <si>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</si>
  <si>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</si>
  <si>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</si>
  <si>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</si>
  <si>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</si>
  <si>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</si>
  <si>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</si>
  <si>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R210220451.1</t>
  </si>
  <si>
    <t>R341421600.1</t>
  </si>
  <si>
    <t>CYA 25 ZŽ Vodič H07V-K 25 ohebný zelenožlutý</t>
  </si>
  <si>
    <t>210810013</t>
  </si>
  <si>
    <t>Montáž měděných kabelů CYKY, CYKYD, CYKYDY, NYM, NYY, YSLY 750 V 4x10mm2 uložených volně</t>
  </si>
  <si>
    <t>10.048.218</t>
  </si>
  <si>
    <t>CYKY 4J10 (4Bx10)</t>
  </si>
  <si>
    <t>M</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</si>
  <si>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</si>
  <si>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</si>
  <si>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</si>
  <si>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</si>
  <si>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</si>
  <si>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</si>
  <si>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</si>
  <si>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</si>
  <si>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</si>
  <si>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</si>
  <si>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R10.042.137</t>
  </si>
  <si>
    <t>Červená výkopová páska - délka 250 m a šířka 22 cm</t>
  </si>
  <si>
    <t>743621110</t>
  </si>
  <si>
    <t>Montáž drát nebo lano hromosvodné svodové D do 10 mm s podpěrou</t>
  </si>
  <si>
    <t>R10.046.510</t>
  </si>
  <si>
    <t>Podpěra PV 21c plast základna kulatá nebo systémový držák střechy-přivařené</t>
  </si>
  <si>
    <t>R-PD</t>
  </si>
  <si>
    <t>Přesun dodávek</t>
  </si>
  <si>
    <t>R-PM</t>
  </si>
  <si>
    <t>Přidružený materiál</t>
  </si>
  <si>
    <t>R-PPV</t>
  </si>
  <si>
    <t>Podíl přidružených výkonů</t>
  </si>
  <si>
    <t>R-ZV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</si>
  <si>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</si>
  <si>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</si>
  <si>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</si>
  <si>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</si>
  <si>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</si>
  <si>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</si>
  <si>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</si>
  <si>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</si>
  <si>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</si>
  <si>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</si>
  <si>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</si>
  <si>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</si>
  <si>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</si>
  <si>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</si>
  <si>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</si>
  <si>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</si>
  <si>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</si>
  <si>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</si>
  <si>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</si>
  <si>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</si>
  <si>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</si>
  <si>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</si>
  <si>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741110142</t>
  </si>
  <si>
    <t>Montáž trubka pancéřová kovová tuhá závitová D přes 16 do 29 mm uložená pevně</t>
  </si>
  <si>
    <t>34571123</t>
  </si>
  <si>
    <t>trubka elektroinstalační ocelová lakovaná závitová P21 D 25,7/28,3mm</t>
  </si>
  <si>
    <t>311741000</t>
  </si>
  <si>
    <t>džák pro chráničky</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</si>
  <si>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</si>
  <si>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</si>
  <si>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</si>
  <si>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</si>
  <si>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</si>
  <si>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</si>
  <si>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Rpol10.021.242.1</t>
  </si>
  <si>
    <t>1.4ft 6400/840 Kovové nerezové průmyslové LED svítidlo, s difuzorem z translucentního tepelně tvrzeného bezpečnostního skla 43W</t>
  </si>
  <si>
    <t>741810002</t>
  </si>
  <si>
    <t>Celková prohlídka elektrického rozvodu a zařízení přes 100 000 do 500 000,- Kč</t>
  </si>
  <si>
    <t>Rpol741372063</t>
  </si>
  <si>
    <t>D+M svítidla nad vrata</t>
  </si>
  <si>
    <t>742111100</t>
  </si>
  <si>
    <t>Montáž rozvodnice oceloplechová nebo plastová běžná do 20 kg</t>
  </si>
  <si>
    <t>R10.052.8251.1</t>
  </si>
  <si>
    <t>Rozvaděč RH včetně ovládání osvětlení - kompletní včetně zapojení</t>
  </si>
  <si>
    <t>743112119</t>
  </si>
  <si>
    <t>Montáž trubka plastová ohebná D 48 mm uložená pevně</t>
  </si>
  <si>
    <t>345713510</t>
  </si>
  <si>
    <t>trubka elektroinstalační ohebná63</t>
  </si>
  <si>
    <t>743112219.1</t>
  </si>
  <si>
    <t>Montáž trubka plastová ohebná D 48 mm uložená volně</t>
  </si>
  <si>
    <t>Rpol10.153.147.1</t>
  </si>
  <si>
    <t>Trubka KF 09040 EA</t>
  </si>
  <si>
    <t>743411121.1</t>
  </si>
  <si>
    <t>Montáž krabice zapuštěná plastová čtyřhranná typ KO100, KO125</t>
  </si>
  <si>
    <t>Rpol10.075.335.1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</si>
  <si>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</si>
  <si>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</si>
  <si>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</si>
  <si>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</si>
  <si>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</si>
  <si>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</si>
  <si>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</si>
  <si>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Rpol4321001.1.1</t>
  </si>
  <si>
    <t>Bezpečnostní tabulka - Elektrický rozvaděč Nehas vodou ani pěnovými přístroji</t>
  </si>
  <si>
    <t>NAK</t>
  </si>
  <si>
    <t>00511 R</t>
  </si>
  <si>
    <t xml:space="preserve">Geodetické práce </t>
  </si>
  <si>
    <t>Soubor</t>
  </si>
  <si>
    <t>POL99_2</t>
  </si>
  <si>
    <t>005121 R</t>
  </si>
  <si>
    <t>Zařízení staveniště</t>
  </si>
  <si>
    <t xml:space="preserve">měsíc </t>
  </si>
  <si>
    <t>POL99_8</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</si>
  <si>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</si>
  <si>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</si>
  <si>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</si>
  <si>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00523  R</t>
  </si>
  <si>
    <t>Zkoušky a revize</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</si>
  <si>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</si>
  <si>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</si>
  <si>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</si>
  <si>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</si>
  <si>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</si>
  <si>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</si>
  <si>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</si>
  <si>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Dílenská dokumentace</t>
  </si>
  <si>
    <t>POL99_</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</si>
  <si>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</si>
  <si>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</si>
  <si>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</si>
  <si>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</si>
  <si>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Dopravu.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</si>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</sst>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R21" sqref="R21"/>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P/RfiVCWV5RdSTYlGyDPJkOHfuKtM6ddup1vViR4s5vtfBO8eDropPpS6cz44GMhA0YeRrXcQRJYRS3a34AWKw==" saltValue="IW9mlUtPtdXbiOdgX6LEi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1"/>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SUMIF(F133:F157,A16,I133:I157)+SUMIF(F133:F157,"PSU",I133:I157)</f>
        <v>0</v>
      </c>
      <c r="J16" s="81"/>
    </row>
    <row r="17" spans="1:10" ht="23.25" customHeight="1" x14ac:dyDescent="0.2">
      <c r="A17" s="196" t="s">
        <v>27</v>
      </c>
      <c r="B17" s="37" t="s">
        <v>27</v>
      </c>
      <c r="C17" s="58"/>
      <c r="D17" s="59"/>
      <c r="E17" s="79"/>
      <c r="F17" s="80"/>
      <c r="G17" s="79"/>
      <c r="H17" s="80"/>
      <c r="I17" s="79">
        <f>SUMIF(F133:F157,A17,I133:I157)</f>
        <v>0</v>
      </c>
      <c r="J17" s="81"/>
    </row>
    <row r="18" spans="1:10" ht="23.25" customHeight="1" x14ac:dyDescent="0.2">
      <c r="A18" s="196" t="s">
        <v>28</v>
      </c>
      <c r="B18" s="37" t="s">
        <v>28</v>
      </c>
      <c r="C18" s="58"/>
      <c r="D18" s="59"/>
      <c r="E18" s="79"/>
      <c r="F18" s="80"/>
      <c r="G18" s="79"/>
      <c r="H18" s="80"/>
      <c r="I18" s="79">
        <f>SUMIF(F133:F157,A18,I133:I157)</f>
        <v>0</v>
      </c>
      <c r="J18" s="81"/>
    </row>
    <row r="19" spans="1:10" ht="23.25" customHeight="1" x14ac:dyDescent="0.2">
      <c r="A19" s="196" t="s">
        <v>175</v>
      </c>
      <c r="B19" s="37" t="s">
        <v>29</v>
      </c>
      <c r="C19" s="58"/>
      <c r="D19" s="59"/>
      <c r="E19" s="79"/>
      <c r="F19" s="80"/>
      <c r="G19" s="79"/>
      <c r="H19" s="80"/>
      <c r="I19" s="79">
        <f>SUMIF(F133:F157,A19,I133:I157)</f>
        <v>0</v>
      </c>
      <c r="J19" s="81"/>
    </row>
    <row r="20" spans="1:10" ht="23.25" customHeight="1" x14ac:dyDescent="0.2">
      <c r="A20" s="196" t="s">
        <v>176</v>
      </c>
      <c r="B20" s="37" t="s">
        <v>30</v>
      </c>
      <c r="C20" s="58"/>
      <c r="D20" s="59"/>
      <c r="E20" s="79"/>
      <c r="F20" s="80"/>
      <c r="G20" s="79"/>
      <c r="H20" s="80"/>
      <c r="I20" s="79">
        <f>SUMIF(F133:F157,A20,I133:I157)</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Pol'!AE178+'SO02 01 Pol'!AE267+'SO02 02 Pol'!AE105+'SO03 01 Naklady'!AE36</f>
        <v>0</v>
      </c>
      <c r="G39" s="147">
        <f>'SO01 01 Pol'!AF178+'SO02 01 Pol'!AF267+'SO02 02 Pol'!AF105+'SO03 01 Naklady'!AF36</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Pol'!AE178</f>
        <v>0</v>
      </c>
      <c r="G40" s="153">
        <f>'SO01 01 Pol'!AF178</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Pol'!AE178</f>
        <v>0</v>
      </c>
      <c r="G41" s="148">
        <f>'SO01 01 Pol'!AF178</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Pol'!AE267+'SO02 02 Pol'!AE105</f>
        <v>0</v>
      </c>
      <c r="G42" s="153">
        <f>'SO02 01 Pol'!AF267+'SO02 02 Pol'!AF105</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Pol'!AE267</f>
        <v>0</v>
      </c>
      <c r="G43" s="148">
        <f>'SO02 01 Pol'!AF267</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Pol'!AE105</f>
        <v>0</v>
      </c>
      <c r="G44" s="148">
        <f>'SO02 02 Pol'!AF105</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Naklady'!AE36</f>
        <v>0</v>
      </c>
      <c r="G45" s="153">
        <f>'SO03 01 Naklady'!AF36</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Naklady'!AE36</f>
        <v>0</v>
      </c>
      <c r="G46" s="148">
        <f>'SO03 01 Naklady'!AF36</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IF(I158=0,"",I133/I158*100)</f>
        <v/>
      </c>
    </row>
    <row r="134" spans="1:10" ht="36.75" customHeight="1" x14ac:dyDescent="0.2">
      <c r="A134" s="178"/>
      <c r="B134" s="183" t="s">
        <v>131</v>
      </c>
      <c r="C134" s="184" t="s">
        <v>132</v>
      </c>
      <c r="D134" s="185"/>
      <c r="E134" s="185"/>
      <c r="F134" s="192" t="s">
        <v>26</v>
      </c>
      <c r="G134" s="193"/>
      <c r="H134" s="193"/>
      <c r="I134" s="193">
        <f>'SO02 01 Pol'!G38</f>
        <v>0</v>
      </c>
      <c r="J134" s="189" t="str">
        <f>IF(I158=0,"",I134/I158*100)</f>
        <v/>
      </c>
    </row>
    <row r="135" spans="1:10" ht="36.75" customHeight="1" x14ac:dyDescent="0.2">
      <c r="A135" s="178"/>
      <c r="B135" s="183" t="s">
        <v>133</v>
      </c>
      <c r="C135" s="184" t="s">
        <v>134</v>
      </c>
      <c r="D135" s="185"/>
      <c r="E135" s="185"/>
      <c r="F135" s="192" t="s">
        <v>26</v>
      </c>
      <c r="G135" s="193"/>
      <c r="H135" s="193"/>
      <c r="I135" s="193">
        <f>'SO01 01 Pol'!G172+'SO02 02 Pol'!G8</f>
        <v>0</v>
      </c>
      <c r="J135" s="189" t="str">
        <f>IF(I158=0,"",I135/I158*100)</f>
        <v/>
      </c>
    </row>
    <row r="136" spans="1:10" ht="36.75" customHeight="1" x14ac:dyDescent="0.2">
      <c r="A136" s="178"/>
      <c r="B136" s="183" t="s">
        <v>135</v>
      </c>
      <c r="C136" s="184" t="s">
        <v>136</v>
      </c>
      <c r="D136" s="185"/>
      <c r="E136" s="185"/>
      <c r="F136" s="192" t="s">
        <v>26</v>
      </c>
      <c r="G136" s="193"/>
      <c r="H136" s="193"/>
      <c r="I136" s="193">
        <f>'SO02 01 Pol'!G74</f>
        <v>0</v>
      </c>
      <c r="J136" s="189" t="str">
        <f>IF(I158=0,"",I136/I158*100)</f>
        <v/>
      </c>
    </row>
    <row r="137" spans="1:10" ht="36.75" customHeight="1" x14ac:dyDescent="0.2">
      <c r="A137" s="178"/>
      <c r="B137" s="183" t="s">
        <v>137</v>
      </c>
      <c r="C137" s="184" t="s">
        <v>138</v>
      </c>
      <c r="D137" s="185"/>
      <c r="E137" s="185"/>
      <c r="F137" s="192" t="s">
        <v>26</v>
      </c>
      <c r="G137" s="193"/>
      <c r="H137" s="193"/>
      <c r="I137" s="193">
        <f>'SO02 02 Pol'!G68</f>
        <v>0</v>
      </c>
      <c r="J137" s="189" t="str">
        <f>IF(I158=0,"",I137/I158*100)</f>
        <v/>
      </c>
    </row>
    <row r="138" spans="1:10" ht="36.75" customHeight="1" x14ac:dyDescent="0.2">
      <c r="A138" s="178"/>
      <c r="B138" s="183" t="s">
        <v>139</v>
      </c>
      <c r="C138" s="184" t="s">
        <v>140</v>
      </c>
      <c r="D138" s="185"/>
      <c r="E138" s="185"/>
      <c r="F138" s="192" t="s">
        <v>26</v>
      </c>
      <c r="G138" s="193"/>
      <c r="H138" s="193"/>
      <c r="I138" s="193">
        <f>'SO02 01 Pol'!G92</f>
        <v>0</v>
      </c>
      <c r="J138" s="189" t="str">
        <f>IF(I158=0,"",I138/I158*100)</f>
        <v/>
      </c>
    </row>
    <row r="139" spans="1:10" ht="36.75" customHeight="1" x14ac:dyDescent="0.2">
      <c r="A139" s="178"/>
      <c r="B139" s="183" t="s">
        <v>141</v>
      </c>
      <c r="C139" s="184" t="s">
        <v>142</v>
      </c>
      <c r="D139" s="185"/>
      <c r="E139" s="185"/>
      <c r="F139" s="192" t="s">
        <v>26</v>
      </c>
      <c r="G139" s="193"/>
      <c r="H139" s="193"/>
      <c r="I139" s="193">
        <f>'SO02 02 Pol'!G71</f>
        <v>0</v>
      </c>
      <c r="J139" s="189" t="str">
        <f>IF(I158=0,"",I139/I158*100)</f>
        <v/>
      </c>
    </row>
    <row r="140" spans="1:10" ht="36.75" customHeight="1" x14ac:dyDescent="0.2">
      <c r="A140" s="178"/>
      <c r="B140" s="183" t="s">
        <v>143</v>
      </c>
      <c r="C140" s="184" t="s">
        <v>144</v>
      </c>
      <c r="D140" s="185"/>
      <c r="E140" s="185"/>
      <c r="F140" s="192" t="s">
        <v>26</v>
      </c>
      <c r="G140" s="193"/>
      <c r="H140" s="193"/>
      <c r="I140" s="193">
        <f>'SO02 01 Pol'!G189</f>
        <v>0</v>
      </c>
      <c r="J140" s="189" t="str">
        <f>IF(I158=0,"",I140/I158*100)</f>
        <v/>
      </c>
    </row>
    <row r="141" spans="1:10" ht="36.75" customHeight="1" x14ac:dyDescent="0.2">
      <c r="A141" s="178"/>
      <c r="B141" s="183" t="s">
        <v>145</v>
      </c>
      <c r="C141" s="184" t="s">
        <v>146</v>
      </c>
      <c r="D141" s="185"/>
      <c r="E141" s="185"/>
      <c r="F141" s="192" t="s">
        <v>26</v>
      </c>
      <c r="G141" s="193"/>
      <c r="H141" s="193"/>
      <c r="I141" s="193">
        <f>'SO01 01 Pol'!G36</f>
        <v>0</v>
      </c>
      <c r="J141" s="189" t="str">
        <f>IF(I158=0,"",I141/I158*100)</f>
        <v/>
      </c>
    </row>
    <row r="142" spans="1:10" ht="36.75" customHeight="1" x14ac:dyDescent="0.2">
      <c r="A142" s="178"/>
      <c r="B142" s="183" t="s">
        <v>147</v>
      </c>
      <c r="C142" s="184" t="s">
        <v>148</v>
      </c>
      <c r="D142" s="185"/>
      <c r="E142" s="185"/>
      <c r="F142" s="192" t="s">
        <v>26</v>
      </c>
      <c r="G142" s="193"/>
      <c r="H142" s="193"/>
      <c r="I142" s="193">
        <f>'SO02 01 Pol'!G224</f>
        <v>0</v>
      </c>
      <c r="J142" s="189" t="str">
        <f>IF(I158=0,"",I142/I158*100)</f>
        <v/>
      </c>
    </row>
    <row r="143" spans="1:10" ht="36.75" customHeight="1" x14ac:dyDescent="0.2">
      <c r="A143" s="178"/>
      <c r="B143" s="183" t="s">
        <v>149</v>
      </c>
      <c r="C143" s="184" t="s">
        <v>150</v>
      </c>
      <c r="D143" s="185"/>
      <c r="E143" s="185"/>
      <c r="F143" s="192" t="s">
        <v>26</v>
      </c>
      <c r="G143" s="193"/>
      <c r="H143" s="193"/>
      <c r="I143" s="193">
        <f>'SO02 01 Pol'!G234</f>
        <v>0</v>
      </c>
      <c r="J143" s="189" t="str">
        <f>IF(I158=0,"",I143/I158*100)</f>
        <v/>
      </c>
    </row>
    <row r="144" spans="1:10" ht="36.75" customHeight="1" x14ac:dyDescent="0.2">
      <c r="A144" s="178"/>
      <c r="B144" s="183" t="s">
        <v>151</v>
      </c>
      <c r="C144" s="184" t="s">
        <v>152</v>
      </c>
      <c r="D144" s="185"/>
      <c r="E144" s="185"/>
      <c r="F144" s="192" t="s">
        <v>26</v>
      </c>
      <c r="G144" s="193"/>
      <c r="H144" s="193"/>
      <c r="I144" s="193">
        <f>'SO01 01 Pol'!G71</f>
        <v>0</v>
      </c>
      <c r="J144" s="189" t="str">
        <f>IF(I158=0,"",I144/I158*100)</f>
        <v/>
      </c>
    </row>
    <row r="145" spans="1:10" ht="36.75" customHeight="1" x14ac:dyDescent="0.2">
      <c r="A145" s="178"/>
      <c r="B145" s="183" t="s">
        <v>153</v>
      </c>
      <c r="C145" s="184" t="s">
        <v>154</v>
      </c>
      <c r="D145" s="185"/>
      <c r="E145" s="185"/>
      <c r="F145" s="192" t="s">
        <v>26</v>
      </c>
      <c r="G145" s="193"/>
      <c r="H145" s="193"/>
      <c r="I145" s="193">
        <f>'SO02 02 Pol'!G77</f>
        <v>0</v>
      </c>
      <c r="J145" s="189" t="str">
        <f>IF(I158=0,"",I145/I158*100)</f>
        <v/>
      </c>
    </row>
    <row r="146" spans="1:10" ht="36.75" customHeight="1" x14ac:dyDescent="0.2">
      <c r="A146" s="178"/>
      <c r="B146" s="183" t="s">
        <v>155</v>
      </c>
      <c r="C146" s="184" t="s">
        <v>156</v>
      </c>
      <c r="D146" s="185"/>
      <c r="E146" s="185"/>
      <c r="F146" s="192" t="s">
        <v>27</v>
      </c>
      <c r="G146" s="193"/>
      <c r="H146" s="193"/>
      <c r="I146" s="193">
        <f>'SO02 01 Pol'!G236</f>
        <v>0</v>
      </c>
      <c r="J146" s="189" t="str">
        <f>IF(I158=0,"",I146/I158*100)</f>
        <v/>
      </c>
    </row>
    <row r="147" spans="1:10" ht="36.75" customHeight="1" x14ac:dyDescent="0.2">
      <c r="A147" s="178"/>
      <c r="B147" s="183" t="s">
        <v>157</v>
      </c>
      <c r="C147" s="184" t="s">
        <v>158</v>
      </c>
      <c r="D147" s="185"/>
      <c r="E147" s="185"/>
      <c r="F147" s="192" t="s">
        <v>27</v>
      </c>
      <c r="G147" s="193"/>
      <c r="H147" s="193"/>
      <c r="I147" s="193">
        <f>'SO01 01 Pol'!G100+'SO02 02 Pol'!G79</f>
        <v>0</v>
      </c>
      <c r="J147" s="189" t="str">
        <f>IF(I158=0,"",I147/I158*100)</f>
        <v/>
      </c>
    </row>
    <row r="148" spans="1:10" ht="36.75" customHeight="1" x14ac:dyDescent="0.2">
      <c r="A148" s="178"/>
      <c r="B148" s="183" t="s">
        <v>159</v>
      </c>
      <c r="C148" s="184" t="s">
        <v>160</v>
      </c>
      <c r="D148" s="185"/>
      <c r="E148" s="185"/>
      <c r="F148" s="192" t="s">
        <v>27</v>
      </c>
      <c r="G148" s="193"/>
      <c r="H148" s="193"/>
      <c r="I148" s="193">
        <f>'SO02 02 Pol'!G89</f>
        <v>0</v>
      </c>
      <c r="J148" s="189" t="str">
        <f>IF(I158=0,"",I148/I158*100)</f>
        <v/>
      </c>
    </row>
    <row r="149" spans="1:10" ht="36.75" customHeight="1" x14ac:dyDescent="0.2">
      <c r="A149" s="178"/>
      <c r="B149" s="183" t="s">
        <v>161</v>
      </c>
      <c r="C149" s="184" t="s">
        <v>162</v>
      </c>
      <c r="D149" s="185"/>
      <c r="E149" s="185"/>
      <c r="F149" s="192" t="s">
        <v>27</v>
      </c>
      <c r="G149" s="193"/>
      <c r="H149" s="193"/>
      <c r="I149" s="193">
        <f>'SO02 02 Pol'!G92</f>
        <v>0</v>
      </c>
      <c r="J149" s="189" t="str">
        <f>IF(I158=0,"",I149/I158*100)</f>
        <v/>
      </c>
    </row>
    <row r="150" spans="1:10" ht="36.75" customHeight="1" x14ac:dyDescent="0.2">
      <c r="A150" s="178"/>
      <c r="B150" s="183" t="s">
        <v>163</v>
      </c>
      <c r="C150" s="184" t="s">
        <v>164</v>
      </c>
      <c r="D150" s="185"/>
      <c r="E150" s="185"/>
      <c r="F150" s="192" t="s">
        <v>27</v>
      </c>
      <c r="G150" s="193"/>
      <c r="H150" s="193"/>
      <c r="I150" s="193">
        <f>'SO02 02 Pol'!G101</f>
        <v>0</v>
      </c>
      <c r="J150" s="189" t="str">
        <f>IF(I158=0,"",I150/I158*100)</f>
        <v/>
      </c>
    </row>
    <row r="151" spans="1:10" ht="36.75" customHeight="1" x14ac:dyDescent="0.2">
      <c r="A151" s="178"/>
      <c r="B151" s="183" t="s">
        <v>165</v>
      </c>
      <c r="C151" s="184" t="s">
        <v>166</v>
      </c>
      <c r="D151" s="185"/>
      <c r="E151" s="185"/>
      <c r="F151" s="192" t="s">
        <v>27</v>
      </c>
      <c r="G151" s="193"/>
      <c r="H151" s="193"/>
      <c r="I151" s="193">
        <f>'SO01 01 Pol'!G120</f>
        <v>0</v>
      </c>
      <c r="J151" s="189" t="str">
        <f>IF(I158=0,"",I151/I158*100)</f>
        <v/>
      </c>
    </row>
    <row r="152" spans="1:10" ht="36.75" customHeight="1" x14ac:dyDescent="0.2">
      <c r="A152" s="178"/>
      <c r="B152" s="183" t="s">
        <v>167</v>
      </c>
      <c r="C152" s="184" t="s">
        <v>168</v>
      </c>
      <c r="D152" s="185"/>
      <c r="E152" s="185"/>
      <c r="F152" s="192" t="s">
        <v>27</v>
      </c>
      <c r="G152" s="193"/>
      <c r="H152" s="193"/>
      <c r="I152" s="193">
        <f>'SO01 01 Pol'!G132+'SO02 01 Pol'!G243</f>
        <v>0</v>
      </c>
      <c r="J152" s="189" t="str">
        <f>IF(I158=0,"",I152/I158*100)</f>
        <v/>
      </c>
    </row>
    <row r="153" spans="1:10" ht="36.75" customHeight="1" x14ac:dyDescent="0.2">
      <c r="A153" s="178"/>
      <c r="B153" s="183" t="s">
        <v>169</v>
      </c>
      <c r="C153" s="184" t="s">
        <v>170</v>
      </c>
      <c r="D153" s="185"/>
      <c r="E153" s="185"/>
      <c r="F153" s="192" t="s">
        <v>27</v>
      </c>
      <c r="G153" s="193"/>
      <c r="H153" s="193"/>
      <c r="I153" s="193">
        <f>'SO01 01 Pol'!G150</f>
        <v>0</v>
      </c>
      <c r="J153" s="189" t="str">
        <f>IF(I158=0,"",I153/I158*100)</f>
        <v/>
      </c>
    </row>
    <row r="154" spans="1:10" ht="36.75" customHeight="1" x14ac:dyDescent="0.2">
      <c r="A154" s="178"/>
      <c r="B154" s="183" t="s">
        <v>171</v>
      </c>
      <c r="C154" s="184" t="s">
        <v>172</v>
      </c>
      <c r="D154" s="185"/>
      <c r="E154" s="185"/>
      <c r="F154" s="192" t="s">
        <v>27</v>
      </c>
      <c r="G154" s="193"/>
      <c r="H154" s="193"/>
      <c r="I154" s="193">
        <f>'SO01 01 Pol'!G157</f>
        <v>0</v>
      </c>
      <c r="J154" s="189" t="str">
        <f>IF(I158=0,"",I154/I158*100)</f>
        <v/>
      </c>
    </row>
    <row r="155" spans="1:10" ht="36.75" customHeight="1" x14ac:dyDescent="0.2">
      <c r="A155" s="178"/>
      <c r="B155" s="183" t="s">
        <v>173</v>
      </c>
      <c r="C155" s="184" t="s">
        <v>174</v>
      </c>
      <c r="D155" s="185"/>
      <c r="E155" s="185"/>
      <c r="F155" s="192" t="s">
        <v>27</v>
      </c>
      <c r="G155" s="193"/>
      <c r="H155" s="193"/>
      <c r="I155" s="193">
        <f>'SO01 01 Pol'!G167+'SO02 01 Pol'!G257</f>
        <v>0</v>
      </c>
      <c r="J155" s="189" t="str">
        <f>IF(I158=0,"",I155/I158*100)</f>
        <v/>
      </c>
    </row>
    <row r="156" spans="1:10" ht="36.75" customHeight="1" x14ac:dyDescent="0.2">
      <c r="A156" s="178"/>
      <c r="B156" s="183" t="s">
        <v>175</v>
      </c>
      <c r="C156" s="184" t="s">
        <v>29</v>
      </c>
      <c r="D156" s="185"/>
      <c r="E156" s="185"/>
      <c r="F156" s="192" t="s">
        <v>175</v>
      </c>
      <c r="G156" s="193"/>
      <c r="H156" s="193"/>
      <c r="I156" s="193">
        <f>'SO03 01 Naklady'!G8</f>
        <v>0</v>
      </c>
      <c r="J156" s="189" t="str">
        <f>IF(I158=0,"",I156/I158*100)</f>
        <v/>
      </c>
    </row>
    <row r="157" spans="1:10" ht="36.75" customHeight="1" x14ac:dyDescent="0.2">
      <c r="A157" s="178"/>
      <c r="B157" s="183" t="s">
        <v>176</v>
      </c>
      <c r="C157" s="184" t="s">
        <v>30</v>
      </c>
      <c r="D157" s="185"/>
      <c r="E157" s="185"/>
      <c r="F157" s="192" t="s">
        <v>176</v>
      </c>
      <c r="G157" s="193"/>
      <c r="H157" s="193"/>
      <c r="I157" s="193">
        <f>'SO03 01 Naklady'!G18</f>
        <v>0</v>
      </c>
      <c r="J157" s="189" t="str">
        <f>IF(I158=0,"",I157/I158*100)</f>
        <v/>
      </c>
    </row>
    <row r="158" spans="1:10" ht="25.5" customHeight="1" x14ac:dyDescent="0.2">
      <c r="A158" s="179"/>
      <c r="B158" s="186" t="s">
        <v>1</v>
      </c>
      <c r="C158" s="187"/>
      <c r="D158" s="188"/>
      <c r="E158" s="188"/>
      <c r="F158" s="194"/>
      <c r="G158" s="195"/>
      <c r="H158" s="195"/>
      <c r="I158" s="195">
        <f>SUM(I133:I157)</f>
        <v>0</v>
      </c>
      <c r="J158" s="190">
        <f>SUM(J133:J157)</f>
        <v>0</v>
      </c>
    </row>
    <row r="159" spans="1:10" x14ac:dyDescent="0.2">
      <c r="F159" s="133"/>
      <c r="G159" s="133"/>
      <c r="H159" s="133"/>
      <c r="I159" s="133"/>
      <c r="J159" s="191"/>
    </row>
    <row r="160" spans="1:10" x14ac:dyDescent="0.2">
      <c r="F160" s="133"/>
      <c r="G160" s="133"/>
      <c r="H160" s="133"/>
      <c r="I160" s="133"/>
      <c r="J160" s="191"/>
    </row>
    <row r="161" spans="6:10" x14ac:dyDescent="0.2">
      <c r="F161" s="133"/>
      <c r="G161" s="133"/>
      <c r="H161" s="133"/>
      <c r="I161" s="133"/>
      <c r="J161" s="191"/>
    </row>
  </sheetData>
  <sheetProtection algorithmName="SHA-512" hashValue="w3JrEeck6t3QB8214/OCsrRCXX4pjR5NykIgJ3iZSVqZu1LHwrp1D9LtaT3VVaaRnkxleT9W2P/9j69LBexWdg==" saltValue="Wyv8FeAUTnvnlpVHJxiDo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C155:E155"/>
    <mergeCell ref="C156:E156"/>
    <mergeCell ref="C157:E157"/>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BSPw+P63ZrONKqEwvFyKx7uNbkXyI0Pl21wkVF8/K1qFKtBnoNzCjWRz6Oxkx8k/6cfgtHjo4PdMSeVA+GwM2Q==" saltValue="wji+ERD1YGFLFS7zc1Zjb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0514C-9E6E-4DAC-AEF6-110342A485E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177</v>
      </c>
    </row>
    <row r="2" spans="1:60" ht="24.95" customHeight="1" x14ac:dyDescent="0.2">
      <c r="A2" s="198" t="s">
        <v>8</v>
      </c>
      <c r="B2" s="48" t="s">
        <v>43</v>
      </c>
      <c r="C2" s="201" t="s">
        <v>44</v>
      </c>
      <c r="D2" s="199"/>
      <c r="E2" s="199"/>
      <c r="F2" s="199"/>
      <c r="G2" s="200"/>
      <c r="AG2" t="s">
        <v>178</v>
      </c>
    </row>
    <row r="3" spans="1:60" ht="24.95" customHeight="1" x14ac:dyDescent="0.2">
      <c r="A3" s="198" t="s">
        <v>9</v>
      </c>
      <c r="B3" s="48" t="s">
        <v>58</v>
      </c>
      <c r="C3" s="201" t="s">
        <v>59</v>
      </c>
      <c r="D3" s="199"/>
      <c r="E3" s="199"/>
      <c r="F3" s="199"/>
      <c r="G3" s="200"/>
      <c r="AC3" s="176" t="s">
        <v>178</v>
      </c>
      <c r="AG3" t="s">
        <v>179</v>
      </c>
    </row>
    <row r="4" spans="1:60" ht="24.95" customHeight="1" x14ac:dyDescent="0.2">
      <c r="A4" s="202" t="s">
        <v>10</v>
      </c>
      <c r="B4" s="203" t="s">
        <v>60</v>
      </c>
      <c r="C4" s="204" t="s">
        <v>61</v>
      </c>
      <c r="D4" s="205"/>
      <c r="E4" s="205"/>
      <c r="F4" s="205"/>
      <c r="G4" s="206"/>
      <c r="AG4" t="s">
        <v>180</v>
      </c>
    </row>
    <row r="5" spans="1:60" x14ac:dyDescent="0.2">
      <c r="D5" s="10"/>
    </row>
    <row r="6" spans="1:60" ht="38.25" x14ac:dyDescent="0.2">
      <c r="A6" s="208" t="s">
        <v>181</v>
      </c>
      <c r="B6" s="210" t="s">
        <v>182</v>
      </c>
      <c r="C6" s="210" t="s">
        <v>183</v>
      </c>
      <c r="D6" s="209" t="s">
        <v>184</v>
      </c>
      <c r="E6" s="208" t="s">
        <v>185</v>
      </c>
      <c r="F6" s="207" t="s">
        <v>186</v>
      </c>
      <c r="G6" s="208" t="s">
        <v>31</v>
      </c>
      <c r="H6" s="211" t="s">
        <v>32</v>
      </c>
      <c r="I6" s="211" t="s">
        <v>187</v>
      </c>
      <c r="J6" s="211" t="s">
        <v>33</v>
      </c>
      <c r="K6" s="211" t="s">
        <v>188</v>
      </c>
      <c r="L6" s="211" t="s">
        <v>189</v>
      </c>
      <c r="M6" s="211" t="s">
        <v>190</v>
      </c>
      <c r="N6" s="211" t="s">
        <v>191</v>
      </c>
      <c r="O6" s="211" t="s">
        <v>192</v>
      </c>
      <c r="P6" s="211" t="s">
        <v>193</v>
      </c>
      <c r="Q6" s="211" t="s">
        <v>194</v>
      </c>
      <c r="R6" s="211" t="s">
        <v>195</v>
      </c>
      <c r="S6" s="211" t="s">
        <v>196</v>
      </c>
      <c r="T6" s="211" t="s">
        <v>197</v>
      </c>
      <c r="U6" s="211" t="s">
        <v>198</v>
      </c>
      <c r="V6" s="211" t="s">
        <v>199</v>
      </c>
      <c r="W6" s="211" t="s">
        <v>200</v>
      </c>
      <c r="X6" s="211" t="s">
        <v>201</v>
      </c>
      <c r="Y6" s="211" t="s">
        <v>202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203</v>
      </c>
      <c r="B8" s="243" t="s">
        <v>129</v>
      </c>
      <c r="C8" s="264" t="s">
        <v>130</v>
      </c>
      <c r="D8" s="244"/>
      <c r="E8" s="245"/>
      <c r="F8" s="246"/>
      <c r="G8" s="247">
        <f>SUMIF(AG9:AG35,"&lt;&gt;NOR",G9:G35)</f>
        <v>0</v>
      </c>
      <c r="H8" s="241"/>
      <c r="I8" s="241">
        <f>SUM(I9:I35)</f>
        <v>0</v>
      </c>
      <c r="J8" s="241"/>
      <c r="K8" s="241">
        <f>SUM(K9:K35)</f>
        <v>0</v>
      </c>
      <c r="L8" s="241"/>
      <c r="M8" s="241">
        <f>SUM(M9:M35)</f>
        <v>0</v>
      </c>
      <c r="N8" s="240"/>
      <c r="O8" s="240">
        <f>SUM(O9:O35)</f>
        <v>140.91999999999999</v>
      </c>
      <c r="P8" s="240"/>
      <c r="Q8" s="240">
        <f>SUM(Q9:Q35)</f>
        <v>57.47</v>
      </c>
      <c r="R8" s="241"/>
      <c r="S8" s="241"/>
      <c r="T8" s="241"/>
      <c r="U8" s="241"/>
      <c r="V8" s="241">
        <f>SUM(V9:V35)</f>
        <v>0</v>
      </c>
      <c r="W8" s="241"/>
      <c r="X8" s="241"/>
      <c r="Y8" s="241"/>
      <c r="AG8" t="s">
        <v>204</v>
      </c>
    </row>
    <row r="9" spans="1:60" ht="22.5" outlineLevel="1" x14ac:dyDescent="0.2">
      <c r="A9" s="249">
        <v>1</v>
      </c>
      <c r="B9" s="250" t="s">
        <v>205</v>
      </c>
      <c r="C9" s="265" t="s">
        <v>206</v>
      </c>
      <c r="D9" s="251" t="s">
        <v>207</v>
      </c>
      <c r="E9" s="252">
        <v>198.16499999999999</v>
      </c>
      <c r="F9" s="253"/>
      <c r="G9" s="254">
        <f>ROUND(E9*F9,2)</f>
        <v>0</v>
      </c>
      <c r="H9" s="234"/>
      <c r="I9" s="233">
        <f>ROUND(E9*H9,2)</f>
        <v>0</v>
      </c>
      <c r="J9" s="234"/>
      <c r="K9" s="233">
        <f>ROUND(E9*J9,2)</f>
        <v>0</v>
      </c>
      <c r="L9" s="233">
        <v>21</v>
      </c>
      <c r="M9" s="233">
        <f>G9*(1+L9/100)</f>
        <v>0</v>
      </c>
      <c r="N9" s="232">
        <v>0</v>
      </c>
      <c r="O9" s="232">
        <f>ROUND(E9*N9,2)</f>
        <v>0</v>
      </c>
      <c r="P9" s="232">
        <v>0.28999999999999998</v>
      </c>
      <c r="Q9" s="232">
        <f>ROUND(E9*P9,2)</f>
        <v>57.47</v>
      </c>
      <c r="R9" s="233"/>
      <c r="S9" s="233" t="s">
        <v>208</v>
      </c>
      <c r="T9" s="233" t="s">
        <v>209</v>
      </c>
      <c r="U9" s="233">
        <v>0</v>
      </c>
      <c r="V9" s="233">
        <f>ROUND(E9*U9,2)</f>
        <v>0</v>
      </c>
      <c r="W9" s="233"/>
      <c r="X9" s="233" t="s">
        <v>210</v>
      </c>
      <c r="Y9" s="233" t="s">
        <v>211</v>
      </c>
      <c r="Z9" s="212"/>
      <c r="AA9" s="212"/>
      <c r="AB9" s="212"/>
      <c r="AC9" s="212"/>
      <c r="AD9" s="212"/>
      <c r="AE9" s="212"/>
      <c r="AF9" s="212"/>
      <c r="AG9" s="212" t="s">
        <v>212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213</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214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215</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216</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218</v>
      </c>
      <c r="D13" s="238"/>
      <c r="E13" s="239">
        <v>198.16</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9">
        <v>2</v>
      </c>
      <c r="B14" s="250" t="s">
        <v>219</v>
      </c>
      <c r="C14" s="265" t="s">
        <v>220</v>
      </c>
      <c r="D14" s="251" t="s">
        <v>221</v>
      </c>
      <c r="E14" s="252">
        <v>88.072999999999993</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208</v>
      </c>
      <c r="T14" s="233" t="s">
        <v>209</v>
      </c>
      <c r="U14" s="233">
        <v>0</v>
      </c>
      <c r="V14" s="233">
        <f>ROUND(E14*U14,2)</f>
        <v>0</v>
      </c>
      <c r="W14" s="233"/>
      <c r="X14" s="233" t="s">
        <v>210</v>
      </c>
      <c r="Y14" s="233" t="s">
        <v>211</v>
      </c>
      <c r="Z14" s="212"/>
      <c r="AA14" s="212"/>
      <c r="AB14" s="212"/>
      <c r="AC14" s="212"/>
      <c r="AD14" s="212"/>
      <c r="AE14" s="212"/>
      <c r="AF14" s="212"/>
      <c r="AG14" s="212" t="s">
        <v>212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6" t="s">
        <v>213</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214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3" x14ac:dyDescent="0.2">
      <c r="A16" s="229"/>
      <c r="B16" s="230"/>
      <c r="C16" s="267" t="s">
        <v>222</v>
      </c>
      <c r="D16" s="256"/>
      <c r="E16" s="256"/>
      <c r="F16" s="256"/>
      <c r="G16" s="256"/>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214</v>
      </c>
      <c r="AH16" s="212"/>
      <c r="AI16" s="212"/>
      <c r="AJ16" s="212"/>
      <c r="AK16" s="212"/>
      <c r="AL16" s="212"/>
      <c r="AM16" s="212"/>
      <c r="AN16" s="212"/>
      <c r="AO16" s="212"/>
      <c r="AP16" s="212"/>
      <c r="AQ16" s="212"/>
      <c r="AR16" s="212"/>
      <c r="AS16" s="212"/>
      <c r="AT16" s="212"/>
      <c r="AU16" s="212"/>
      <c r="AV16" s="212"/>
      <c r="AW16" s="212"/>
      <c r="AX16" s="212"/>
      <c r="AY16" s="212"/>
      <c r="AZ16" s="212"/>
      <c r="BA16" s="257" t="str">
        <f>C16</f>
        <v>V cenách je započteno přemístění sypaniny ze vzdálenosti 10 m od kraje výkopu nebo zasypávaného prostoru.</v>
      </c>
      <c r="BB16" s="212"/>
      <c r="BC16" s="212"/>
      <c r="BD16" s="212"/>
      <c r="BE16" s="212"/>
      <c r="BF16" s="212"/>
      <c r="BG16" s="212"/>
      <c r="BH16" s="212"/>
    </row>
    <row r="17" spans="1:60" ht="22.5" outlineLevel="2" x14ac:dyDescent="0.2">
      <c r="A17" s="229"/>
      <c r="B17" s="230"/>
      <c r="C17" s="268" t="s">
        <v>223</v>
      </c>
      <c r="D17" s="238"/>
      <c r="E17" s="239"/>
      <c r="F17" s="233"/>
      <c r="G17" s="233"/>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29"/>
      <c r="B18" s="230"/>
      <c r="C18" s="268" t="s">
        <v>224</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217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225</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226</v>
      </c>
      <c r="D20" s="238"/>
      <c r="E20" s="239">
        <v>88.07</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3</v>
      </c>
      <c r="B21" s="250" t="s">
        <v>227</v>
      </c>
      <c r="C21" s="265" t="s">
        <v>228</v>
      </c>
      <c r="D21" s="251" t="s">
        <v>229</v>
      </c>
      <c r="E21" s="252">
        <v>140.917</v>
      </c>
      <c r="F21" s="253"/>
      <c r="G21" s="254">
        <f>ROUND(E21*F21,2)</f>
        <v>0</v>
      </c>
      <c r="H21" s="234"/>
      <c r="I21" s="233">
        <f>ROUND(E21*H21,2)</f>
        <v>0</v>
      </c>
      <c r="J21" s="234"/>
      <c r="K21" s="233">
        <f>ROUND(E21*J21,2)</f>
        <v>0</v>
      </c>
      <c r="L21" s="233">
        <v>21</v>
      </c>
      <c r="M21" s="233">
        <f>G21*(1+L21/100)</f>
        <v>0</v>
      </c>
      <c r="N21" s="232">
        <v>1</v>
      </c>
      <c r="O21" s="232">
        <f>ROUND(E21*N21,2)</f>
        <v>140.91999999999999</v>
      </c>
      <c r="P21" s="232">
        <v>0</v>
      </c>
      <c r="Q21" s="232">
        <f>ROUND(E21*P21,2)</f>
        <v>0</v>
      </c>
      <c r="R21" s="233"/>
      <c r="S21" s="233" t="s">
        <v>208</v>
      </c>
      <c r="T21" s="233" t="s">
        <v>209</v>
      </c>
      <c r="U21" s="233">
        <v>0</v>
      </c>
      <c r="V21" s="233">
        <f>ROUND(E21*U21,2)</f>
        <v>0</v>
      </c>
      <c r="W21" s="233"/>
      <c r="X21" s="233" t="s">
        <v>230</v>
      </c>
      <c r="Y21" s="233" t="s">
        <v>211</v>
      </c>
      <c r="Z21" s="212"/>
      <c r="AA21" s="212"/>
      <c r="AB21" s="212"/>
      <c r="AC21" s="212"/>
      <c r="AD21" s="212"/>
      <c r="AE21" s="212"/>
      <c r="AF21" s="212"/>
      <c r="AG21" s="212" t="s">
        <v>231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232</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233</v>
      </c>
      <c r="D23" s="238"/>
      <c r="E23" s="239">
        <v>140.91999999999999</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217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49">
        <v>4</v>
      </c>
      <c r="B24" s="250" t="s">
        <v>234</v>
      </c>
      <c r="C24" s="265" t="s">
        <v>235</v>
      </c>
      <c r="D24" s="251" t="s">
        <v>221</v>
      </c>
      <c r="E24" s="252">
        <v>88.072999999999993</v>
      </c>
      <c r="F24" s="253"/>
      <c r="G24" s="254">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208</v>
      </c>
      <c r="T24" s="233" t="s">
        <v>209</v>
      </c>
      <c r="U24" s="233">
        <v>0</v>
      </c>
      <c r="V24" s="233">
        <f>ROUND(E24*U24,2)</f>
        <v>0</v>
      </c>
      <c r="W24" s="233"/>
      <c r="X24" s="233" t="s">
        <v>210</v>
      </c>
      <c r="Y24" s="233" t="s">
        <v>211</v>
      </c>
      <c r="Z24" s="212"/>
      <c r="AA24" s="212"/>
      <c r="AB24" s="212"/>
      <c r="AC24" s="212"/>
      <c r="AD24" s="212"/>
      <c r="AE24" s="212"/>
      <c r="AF24" s="212"/>
      <c r="AG24" s="212" t="s">
        <v>212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213</v>
      </c>
      <c r="D25" s="255"/>
      <c r="E25" s="255"/>
      <c r="F25" s="255"/>
      <c r="G25" s="255"/>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214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29"/>
      <c r="B26" s="230"/>
      <c r="C26" s="267" t="s">
        <v>236</v>
      </c>
      <c r="D26" s="256"/>
      <c r="E26" s="256"/>
      <c r="F26" s="256"/>
      <c r="G26" s="256"/>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29"/>
      <c r="B27" s="230"/>
      <c r="C27" s="268" t="s">
        <v>223</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224</v>
      </c>
      <c r="D28" s="238"/>
      <c r="E28" s="239"/>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29"/>
      <c r="B29" s="230"/>
      <c r="C29" s="268" t="s">
        <v>225</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217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226</v>
      </c>
      <c r="D30" s="238"/>
      <c r="E30" s="239">
        <v>88.07</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217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49">
        <v>5</v>
      </c>
      <c r="B31" s="250" t="s">
        <v>237</v>
      </c>
      <c r="C31" s="265" t="s">
        <v>238</v>
      </c>
      <c r="D31" s="251" t="s">
        <v>207</v>
      </c>
      <c r="E31" s="252">
        <v>198.16499999999999</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208</v>
      </c>
      <c r="T31" s="233" t="s">
        <v>209</v>
      </c>
      <c r="U31" s="233">
        <v>0</v>
      </c>
      <c r="V31" s="233">
        <f>ROUND(E31*U31,2)</f>
        <v>0</v>
      </c>
      <c r="W31" s="233"/>
      <c r="X31" s="233" t="s">
        <v>210</v>
      </c>
      <c r="Y31" s="233" t="s">
        <v>211</v>
      </c>
      <c r="Z31" s="212"/>
      <c r="AA31" s="212"/>
      <c r="AB31" s="212"/>
      <c r="AC31" s="212"/>
      <c r="AD31" s="212"/>
      <c r="AE31" s="212"/>
      <c r="AF31" s="212"/>
      <c r="AG31" s="212" t="s">
        <v>212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6" t="s">
        <v>213</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214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7" t="s">
        <v>239</v>
      </c>
      <c r="D33" s="256"/>
      <c r="E33" s="256"/>
      <c r="F33" s="256"/>
      <c r="G33" s="256"/>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214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29"/>
      <c r="B34" s="230"/>
      <c r="C34" s="268" t="s">
        <v>216</v>
      </c>
      <c r="D34" s="238"/>
      <c r="E34" s="239"/>
      <c r="F34" s="233"/>
      <c r="G34" s="233"/>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217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29"/>
      <c r="B35" s="230"/>
      <c r="C35" s="268" t="s">
        <v>218</v>
      </c>
      <c r="D35" s="238"/>
      <c r="E35" s="239">
        <v>198.16</v>
      </c>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217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42" t="s">
        <v>203</v>
      </c>
      <c r="B36" s="243" t="s">
        <v>145</v>
      </c>
      <c r="C36" s="264" t="s">
        <v>146</v>
      </c>
      <c r="D36" s="244"/>
      <c r="E36" s="245"/>
      <c r="F36" s="246"/>
      <c r="G36" s="247">
        <f>SUMIF(AG37:AG70,"&lt;&gt;NOR",G37:G70)</f>
        <v>0</v>
      </c>
      <c r="H36" s="241"/>
      <c r="I36" s="241">
        <f>SUM(I37:I70)</f>
        <v>0</v>
      </c>
      <c r="J36" s="241"/>
      <c r="K36" s="241">
        <f>SUM(K37:K70)</f>
        <v>0</v>
      </c>
      <c r="L36" s="241"/>
      <c r="M36" s="241">
        <f>SUM(M37:M70)</f>
        <v>0</v>
      </c>
      <c r="N36" s="240"/>
      <c r="O36" s="240">
        <f>SUM(O37:O70)</f>
        <v>0</v>
      </c>
      <c r="P36" s="240"/>
      <c r="Q36" s="240">
        <f>SUM(Q37:Q70)</f>
        <v>295.58999999999997</v>
      </c>
      <c r="R36" s="241"/>
      <c r="S36" s="241"/>
      <c r="T36" s="241"/>
      <c r="U36" s="241"/>
      <c r="V36" s="241">
        <f>SUM(V37:V70)</f>
        <v>0</v>
      </c>
      <c r="W36" s="241"/>
      <c r="X36" s="241"/>
      <c r="Y36" s="241"/>
      <c r="AG36" t="s">
        <v>204</v>
      </c>
    </row>
    <row r="37" spans="1:60" ht="22.5" outlineLevel="1" x14ac:dyDescent="0.2">
      <c r="A37" s="249">
        <v>6</v>
      </c>
      <c r="B37" s="250" t="s">
        <v>240</v>
      </c>
      <c r="C37" s="265" t="s">
        <v>241</v>
      </c>
      <c r="D37" s="251" t="s">
        <v>221</v>
      </c>
      <c r="E37" s="252">
        <v>39.633000000000003</v>
      </c>
      <c r="F37" s="253"/>
      <c r="G37" s="254">
        <f>ROUND(E37*F37,2)</f>
        <v>0</v>
      </c>
      <c r="H37" s="234"/>
      <c r="I37" s="233">
        <f>ROUND(E37*H37,2)</f>
        <v>0</v>
      </c>
      <c r="J37" s="234"/>
      <c r="K37" s="233">
        <f>ROUND(E37*J37,2)</f>
        <v>0</v>
      </c>
      <c r="L37" s="233">
        <v>21</v>
      </c>
      <c r="M37" s="233">
        <f>G37*(1+L37/100)</f>
        <v>0</v>
      </c>
      <c r="N37" s="232">
        <v>1E-4</v>
      </c>
      <c r="O37" s="232">
        <f>ROUND(E37*N37,2)</f>
        <v>0</v>
      </c>
      <c r="P37" s="232">
        <v>2.41</v>
      </c>
      <c r="Q37" s="232">
        <f>ROUND(E37*P37,2)</f>
        <v>95.52</v>
      </c>
      <c r="R37" s="233"/>
      <c r="S37" s="233" t="s">
        <v>208</v>
      </c>
      <c r="T37" s="233" t="s">
        <v>209</v>
      </c>
      <c r="U37" s="233">
        <v>0</v>
      </c>
      <c r="V37" s="233">
        <f>ROUND(E37*U37,2)</f>
        <v>0</v>
      </c>
      <c r="W37" s="233"/>
      <c r="X37" s="233" t="s">
        <v>210</v>
      </c>
      <c r="Y37" s="233" t="s">
        <v>211</v>
      </c>
      <c r="Z37" s="212"/>
      <c r="AA37" s="212"/>
      <c r="AB37" s="212"/>
      <c r="AC37" s="212"/>
      <c r="AD37" s="212"/>
      <c r="AE37" s="212"/>
      <c r="AF37" s="212"/>
      <c r="AG37" s="212" t="s">
        <v>212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6" t="s">
        <v>213</v>
      </c>
      <c r="D38" s="255"/>
      <c r="E38" s="255"/>
      <c r="F38" s="255"/>
      <c r="G38" s="255"/>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214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7" t="s">
        <v>242</v>
      </c>
      <c r="D39" s="256"/>
      <c r="E39" s="256"/>
      <c r="F39" s="256"/>
      <c r="G39" s="256"/>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214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29"/>
      <c r="B40" s="230"/>
      <c r="C40" s="268" t="s">
        <v>243</v>
      </c>
      <c r="D40" s="238"/>
      <c r="E40" s="239"/>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217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29"/>
      <c r="B41" s="230"/>
      <c r="C41" s="268" t="s">
        <v>244</v>
      </c>
      <c r="D41" s="238"/>
      <c r="E41" s="239">
        <v>39.630000000000003</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49">
        <v>7</v>
      </c>
      <c r="B42" s="250" t="s">
        <v>245</v>
      </c>
      <c r="C42" s="265" t="s">
        <v>246</v>
      </c>
      <c r="D42" s="251" t="s">
        <v>221</v>
      </c>
      <c r="E42" s="252">
        <v>65.956999999999994</v>
      </c>
      <c r="F42" s="253"/>
      <c r="G42" s="254">
        <f>ROUND(E42*F42,2)</f>
        <v>0</v>
      </c>
      <c r="H42" s="234"/>
      <c r="I42" s="233">
        <f>ROUND(E42*H42,2)</f>
        <v>0</v>
      </c>
      <c r="J42" s="234"/>
      <c r="K42" s="233">
        <f>ROUND(E42*J42,2)</f>
        <v>0</v>
      </c>
      <c r="L42" s="233">
        <v>21</v>
      </c>
      <c r="M42" s="233">
        <f>G42*(1+L42/100)</f>
        <v>0</v>
      </c>
      <c r="N42" s="232">
        <v>0</v>
      </c>
      <c r="O42" s="232">
        <f>ROUND(E42*N42,2)</f>
        <v>0</v>
      </c>
      <c r="P42" s="232">
        <v>1.175</v>
      </c>
      <c r="Q42" s="232">
        <f>ROUND(E42*P42,2)</f>
        <v>77.5</v>
      </c>
      <c r="R42" s="233"/>
      <c r="S42" s="233" t="s">
        <v>208</v>
      </c>
      <c r="T42" s="233" t="s">
        <v>209</v>
      </c>
      <c r="U42" s="233">
        <v>0</v>
      </c>
      <c r="V42" s="233">
        <f>ROUND(E42*U42,2)</f>
        <v>0</v>
      </c>
      <c r="W42" s="233"/>
      <c r="X42" s="233" t="s">
        <v>210</v>
      </c>
      <c r="Y42" s="233" t="s">
        <v>211</v>
      </c>
      <c r="Z42" s="212"/>
      <c r="AA42" s="212"/>
      <c r="AB42" s="212"/>
      <c r="AC42" s="212"/>
      <c r="AD42" s="212"/>
      <c r="AE42" s="212"/>
      <c r="AF42" s="212"/>
      <c r="AG42" s="212" t="s">
        <v>212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29"/>
      <c r="B43" s="230"/>
      <c r="C43" s="268" t="s">
        <v>247</v>
      </c>
      <c r="D43" s="238"/>
      <c r="E43" s="239"/>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217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29"/>
      <c r="B44" s="230"/>
      <c r="C44" s="268" t="s">
        <v>248</v>
      </c>
      <c r="D44" s="238"/>
      <c r="E44" s="239"/>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249</v>
      </c>
      <c r="D45" s="238"/>
      <c r="E45" s="239"/>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250</v>
      </c>
      <c r="D46" s="238"/>
      <c r="E46" s="239"/>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217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29"/>
      <c r="B47" s="230"/>
      <c r="C47" s="268" t="s">
        <v>251</v>
      </c>
      <c r="D47" s="238"/>
      <c r="E47" s="239">
        <v>65.959999999999994</v>
      </c>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217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8</v>
      </c>
      <c r="B48" s="250" t="s">
        <v>252</v>
      </c>
      <c r="C48" s="265" t="s">
        <v>253</v>
      </c>
      <c r="D48" s="251" t="s">
        <v>221</v>
      </c>
      <c r="E48" s="252">
        <v>4.6790000000000003</v>
      </c>
      <c r="F48" s="253"/>
      <c r="G48" s="254">
        <f>ROUND(E48*F48,2)</f>
        <v>0</v>
      </c>
      <c r="H48" s="234"/>
      <c r="I48" s="233">
        <f>ROUND(E48*H48,2)</f>
        <v>0</v>
      </c>
      <c r="J48" s="234"/>
      <c r="K48" s="233">
        <f>ROUND(E48*J48,2)</f>
        <v>0</v>
      </c>
      <c r="L48" s="233">
        <v>21</v>
      </c>
      <c r="M48" s="233">
        <f>G48*(1+L48/100)</f>
        <v>0</v>
      </c>
      <c r="N48" s="232">
        <v>0</v>
      </c>
      <c r="O48" s="232">
        <f>ROUND(E48*N48,2)</f>
        <v>0</v>
      </c>
      <c r="P48" s="232">
        <v>2.4</v>
      </c>
      <c r="Q48" s="232">
        <f>ROUND(E48*P48,2)</f>
        <v>11.23</v>
      </c>
      <c r="R48" s="233"/>
      <c r="S48" s="233" t="s">
        <v>208</v>
      </c>
      <c r="T48" s="233" t="s">
        <v>209</v>
      </c>
      <c r="U48" s="233">
        <v>0</v>
      </c>
      <c r="V48" s="233">
        <f>ROUND(E48*U48,2)</f>
        <v>0</v>
      </c>
      <c r="W48" s="233"/>
      <c r="X48" s="233" t="s">
        <v>210</v>
      </c>
      <c r="Y48" s="233" t="s">
        <v>211</v>
      </c>
      <c r="Z48" s="212"/>
      <c r="AA48" s="212"/>
      <c r="AB48" s="212"/>
      <c r="AC48" s="212"/>
      <c r="AD48" s="212"/>
      <c r="AE48" s="212"/>
      <c r="AF48" s="212"/>
      <c r="AG48" s="212" t="s">
        <v>212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29"/>
      <c r="B49" s="230"/>
      <c r="C49" s="268" t="s">
        <v>254</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217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255</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256</v>
      </c>
      <c r="D51" s="238"/>
      <c r="E51" s="239">
        <v>4.68</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217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9">
        <v>9</v>
      </c>
      <c r="B52" s="250" t="s">
        <v>257</v>
      </c>
      <c r="C52" s="265" t="s">
        <v>258</v>
      </c>
      <c r="D52" s="251" t="s">
        <v>221</v>
      </c>
      <c r="E52" s="252">
        <v>39.633000000000003</v>
      </c>
      <c r="F52" s="253"/>
      <c r="G52" s="254">
        <f>ROUND(E52*F52,2)</f>
        <v>0</v>
      </c>
      <c r="H52" s="234"/>
      <c r="I52" s="233">
        <f>ROUND(E52*H52,2)</f>
        <v>0</v>
      </c>
      <c r="J52" s="234"/>
      <c r="K52" s="233">
        <f>ROUND(E52*J52,2)</f>
        <v>0</v>
      </c>
      <c r="L52" s="233">
        <v>21</v>
      </c>
      <c r="M52" s="233">
        <f>G52*(1+L52/100)</f>
        <v>0</v>
      </c>
      <c r="N52" s="232">
        <v>0</v>
      </c>
      <c r="O52" s="232">
        <f>ROUND(E52*N52,2)</f>
        <v>0</v>
      </c>
      <c r="P52" s="232">
        <v>1.6</v>
      </c>
      <c r="Q52" s="232">
        <f>ROUND(E52*P52,2)</f>
        <v>63.41</v>
      </c>
      <c r="R52" s="233"/>
      <c r="S52" s="233" t="s">
        <v>208</v>
      </c>
      <c r="T52" s="233" t="s">
        <v>209</v>
      </c>
      <c r="U52" s="233">
        <v>0</v>
      </c>
      <c r="V52" s="233">
        <f>ROUND(E52*U52,2)</f>
        <v>0</v>
      </c>
      <c r="W52" s="233"/>
      <c r="X52" s="233" t="s">
        <v>210</v>
      </c>
      <c r="Y52" s="233" t="s">
        <v>211</v>
      </c>
      <c r="Z52" s="212"/>
      <c r="AA52" s="212"/>
      <c r="AB52" s="212"/>
      <c r="AC52" s="212"/>
      <c r="AD52" s="212"/>
      <c r="AE52" s="212"/>
      <c r="AF52" s="212"/>
      <c r="AG52" s="212" t="s">
        <v>212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8" t="s">
        <v>259</v>
      </c>
      <c r="D53" s="238"/>
      <c r="E53" s="239"/>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217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8" t="s">
        <v>244</v>
      </c>
      <c r="D54" s="238"/>
      <c r="E54" s="239">
        <v>39.630000000000003</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217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10</v>
      </c>
      <c r="B55" s="250" t="s">
        <v>260</v>
      </c>
      <c r="C55" s="265" t="s">
        <v>261</v>
      </c>
      <c r="D55" s="251" t="s">
        <v>221</v>
      </c>
      <c r="E55" s="252">
        <v>18.715</v>
      </c>
      <c r="F55" s="253"/>
      <c r="G55" s="254">
        <f>ROUND(E55*F55,2)</f>
        <v>0</v>
      </c>
      <c r="H55" s="234"/>
      <c r="I55" s="233">
        <f>ROUND(E55*H55,2)</f>
        <v>0</v>
      </c>
      <c r="J55" s="234"/>
      <c r="K55" s="233">
        <f>ROUND(E55*J55,2)</f>
        <v>0</v>
      </c>
      <c r="L55" s="233">
        <v>21</v>
      </c>
      <c r="M55" s="233">
        <f>G55*(1+L55/100)</f>
        <v>0</v>
      </c>
      <c r="N55" s="232">
        <v>0</v>
      </c>
      <c r="O55" s="232">
        <f>ROUND(E55*N55,2)</f>
        <v>0</v>
      </c>
      <c r="P55" s="232">
        <v>2</v>
      </c>
      <c r="Q55" s="232">
        <f>ROUND(E55*P55,2)</f>
        <v>37.43</v>
      </c>
      <c r="R55" s="233"/>
      <c r="S55" s="233" t="s">
        <v>208</v>
      </c>
      <c r="T55" s="233" t="s">
        <v>209</v>
      </c>
      <c r="U55" s="233">
        <v>0</v>
      </c>
      <c r="V55" s="233">
        <f>ROUND(E55*U55,2)</f>
        <v>0</v>
      </c>
      <c r="W55" s="233"/>
      <c r="X55" s="233" t="s">
        <v>210</v>
      </c>
      <c r="Y55" s="233" t="s">
        <v>211</v>
      </c>
      <c r="Z55" s="212"/>
      <c r="AA55" s="212"/>
      <c r="AB55" s="212"/>
      <c r="AC55" s="212"/>
      <c r="AD55" s="212"/>
      <c r="AE55" s="212"/>
      <c r="AF55" s="212"/>
      <c r="AG55" s="212" t="s">
        <v>212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29"/>
      <c r="B56" s="230"/>
      <c r="C56" s="268" t="s">
        <v>262</v>
      </c>
      <c r="D56" s="238"/>
      <c r="E56" s="239"/>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217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29"/>
      <c r="B57" s="230"/>
      <c r="C57" s="268" t="s">
        <v>263</v>
      </c>
      <c r="D57" s="238"/>
      <c r="E57" s="239"/>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217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29"/>
      <c r="B58" s="230"/>
      <c r="C58" s="268" t="s">
        <v>264</v>
      </c>
      <c r="D58" s="238"/>
      <c r="E58" s="239">
        <v>18.71</v>
      </c>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217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49">
        <v>11</v>
      </c>
      <c r="B59" s="250" t="s">
        <v>265</v>
      </c>
      <c r="C59" s="265" t="s">
        <v>266</v>
      </c>
      <c r="D59" s="251" t="s">
        <v>221</v>
      </c>
      <c r="E59" s="252">
        <v>0.65300000000000002</v>
      </c>
      <c r="F59" s="253"/>
      <c r="G59" s="254">
        <f>ROUND(E59*F59,2)</f>
        <v>0</v>
      </c>
      <c r="H59" s="234"/>
      <c r="I59" s="233">
        <f>ROUND(E59*H59,2)</f>
        <v>0</v>
      </c>
      <c r="J59" s="234"/>
      <c r="K59" s="233">
        <f>ROUND(E59*J59,2)</f>
        <v>0</v>
      </c>
      <c r="L59" s="233">
        <v>21</v>
      </c>
      <c r="M59" s="233">
        <f>G59*(1+L59/100)</f>
        <v>0</v>
      </c>
      <c r="N59" s="232">
        <v>0</v>
      </c>
      <c r="O59" s="232">
        <f>ROUND(E59*N59,2)</f>
        <v>0</v>
      </c>
      <c r="P59" s="232">
        <v>2.4</v>
      </c>
      <c r="Q59" s="232">
        <f>ROUND(E59*P59,2)</f>
        <v>1.57</v>
      </c>
      <c r="R59" s="233"/>
      <c r="S59" s="233" t="s">
        <v>208</v>
      </c>
      <c r="T59" s="233" t="s">
        <v>209</v>
      </c>
      <c r="U59" s="233">
        <v>0</v>
      </c>
      <c r="V59" s="233">
        <f>ROUND(E59*U59,2)</f>
        <v>0</v>
      </c>
      <c r="W59" s="233"/>
      <c r="X59" s="233" t="s">
        <v>210</v>
      </c>
      <c r="Y59" s="233" t="s">
        <v>211</v>
      </c>
      <c r="Z59" s="212"/>
      <c r="AA59" s="212"/>
      <c r="AB59" s="212"/>
      <c r="AC59" s="212"/>
      <c r="AD59" s="212"/>
      <c r="AE59" s="212"/>
      <c r="AF59" s="212"/>
      <c r="AG59" s="212" t="s">
        <v>212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29"/>
      <c r="B60" s="230"/>
      <c r="C60" s="268" t="s">
        <v>267</v>
      </c>
      <c r="D60" s="238"/>
      <c r="E60" s="239"/>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268</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217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269</v>
      </c>
      <c r="D62" s="238"/>
      <c r="E62" s="239">
        <v>0.65</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9">
        <v>12</v>
      </c>
      <c r="B63" s="250" t="s">
        <v>270</v>
      </c>
      <c r="C63" s="265" t="s">
        <v>271</v>
      </c>
      <c r="D63" s="251" t="s">
        <v>229</v>
      </c>
      <c r="E63" s="252">
        <v>8.9290000000000003</v>
      </c>
      <c r="F63" s="253"/>
      <c r="G63" s="254">
        <f>ROUND(E63*F63,2)</f>
        <v>0</v>
      </c>
      <c r="H63" s="234"/>
      <c r="I63" s="233">
        <f>ROUND(E63*H63,2)</f>
        <v>0</v>
      </c>
      <c r="J63" s="234"/>
      <c r="K63" s="233">
        <f>ROUND(E63*J63,2)</f>
        <v>0</v>
      </c>
      <c r="L63" s="233">
        <v>21</v>
      </c>
      <c r="M63" s="233">
        <f>G63*(1+L63/100)</f>
        <v>0</v>
      </c>
      <c r="N63" s="232">
        <v>0</v>
      </c>
      <c r="O63" s="232">
        <f>ROUND(E63*N63,2)</f>
        <v>0</v>
      </c>
      <c r="P63" s="232">
        <v>1</v>
      </c>
      <c r="Q63" s="232">
        <f>ROUND(E63*P63,2)</f>
        <v>8.93</v>
      </c>
      <c r="R63" s="233"/>
      <c r="S63" s="233" t="s">
        <v>208</v>
      </c>
      <c r="T63" s="233" t="s">
        <v>209</v>
      </c>
      <c r="U63" s="233">
        <v>0</v>
      </c>
      <c r="V63" s="233">
        <f>ROUND(E63*U63,2)</f>
        <v>0</v>
      </c>
      <c r="W63" s="233"/>
      <c r="X63" s="233" t="s">
        <v>210</v>
      </c>
      <c r="Y63" s="233" t="s">
        <v>211</v>
      </c>
      <c r="Z63" s="212"/>
      <c r="AA63" s="212"/>
      <c r="AB63" s="212"/>
      <c r="AC63" s="212"/>
      <c r="AD63" s="212"/>
      <c r="AE63" s="212"/>
      <c r="AF63" s="212"/>
      <c r="AG63" s="212" t="s">
        <v>212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6" t="s">
        <v>272</v>
      </c>
      <c r="D64" s="255"/>
      <c r="E64" s="255"/>
      <c r="F64" s="255"/>
      <c r="G64" s="255"/>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29"/>
      <c r="B65" s="230"/>
      <c r="C65" s="268" t="s">
        <v>273</v>
      </c>
      <c r="D65" s="238"/>
      <c r="E65" s="239"/>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217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274</v>
      </c>
      <c r="D66" s="238"/>
      <c r="E66" s="239">
        <v>8.93</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217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13</v>
      </c>
      <c r="B67" s="259" t="s">
        <v>275</v>
      </c>
      <c r="C67" s="269" t="s">
        <v>276</v>
      </c>
      <c r="D67" s="260" t="s">
        <v>277</v>
      </c>
      <c r="E67" s="261">
        <v>3</v>
      </c>
      <c r="F67" s="262"/>
      <c r="G67" s="263">
        <f>ROUND(E67*F67,2)</f>
        <v>0</v>
      </c>
      <c r="H67" s="234"/>
      <c r="I67" s="233">
        <f>ROUND(E67*H67,2)</f>
        <v>0</v>
      </c>
      <c r="J67" s="234"/>
      <c r="K67" s="233">
        <f>ROUND(E67*J67,2)</f>
        <v>0</v>
      </c>
      <c r="L67" s="233">
        <v>21</v>
      </c>
      <c r="M67" s="233">
        <f>G67*(1+L67/100)</f>
        <v>0</v>
      </c>
      <c r="N67" s="232">
        <v>0</v>
      </c>
      <c r="O67" s="232">
        <f>ROUND(E67*N67,2)</f>
        <v>0</v>
      </c>
      <c r="P67" s="232">
        <v>0</v>
      </c>
      <c r="Q67" s="232">
        <f>ROUND(E67*P67,2)</f>
        <v>0</v>
      </c>
      <c r="R67" s="233"/>
      <c r="S67" s="233" t="s">
        <v>208</v>
      </c>
      <c r="T67" s="233" t="s">
        <v>209</v>
      </c>
      <c r="U67" s="233">
        <v>0</v>
      </c>
      <c r="V67" s="233">
        <f>ROUND(E67*U67,2)</f>
        <v>0</v>
      </c>
      <c r="W67" s="233"/>
      <c r="X67" s="233" t="s">
        <v>210</v>
      </c>
      <c r="Y67" s="233" t="s">
        <v>211</v>
      </c>
      <c r="Z67" s="212"/>
      <c r="AA67" s="212"/>
      <c r="AB67" s="212"/>
      <c r="AC67" s="212"/>
      <c r="AD67" s="212"/>
      <c r="AE67" s="212"/>
      <c r="AF67" s="212"/>
      <c r="AG67" s="212" t="s">
        <v>212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8">
        <v>14</v>
      </c>
      <c r="B68" s="259" t="s">
        <v>278</v>
      </c>
      <c r="C68" s="269" t="s">
        <v>279</v>
      </c>
      <c r="D68" s="260" t="s">
        <v>280</v>
      </c>
      <c r="E68" s="261">
        <v>1</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208</v>
      </c>
      <c r="T68" s="233" t="s">
        <v>209</v>
      </c>
      <c r="U68" s="233">
        <v>0</v>
      </c>
      <c r="V68" s="233">
        <f>ROUND(E68*U68,2)</f>
        <v>0</v>
      </c>
      <c r="W68" s="233"/>
      <c r="X68" s="233" t="s">
        <v>210</v>
      </c>
      <c r="Y68" s="233" t="s">
        <v>211</v>
      </c>
      <c r="Z68" s="212"/>
      <c r="AA68" s="212"/>
      <c r="AB68" s="212"/>
      <c r="AC68" s="212"/>
      <c r="AD68" s="212"/>
      <c r="AE68" s="212"/>
      <c r="AF68" s="212"/>
      <c r="AG68" s="212" t="s">
        <v>212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8">
        <v>15</v>
      </c>
      <c r="B69" s="259" t="s">
        <v>281</v>
      </c>
      <c r="C69" s="269" t="s">
        <v>282</v>
      </c>
      <c r="D69" s="260" t="s">
        <v>280</v>
      </c>
      <c r="E69" s="261">
        <v>7</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208</v>
      </c>
      <c r="T69" s="233" t="s">
        <v>209</v>
      </c>
      <c r="U69" s="233">
        <v>0</v>
      </c>
      <c r="V69" s="233">
        <f>ROUND(E69*U69,2)</f>
        <v>0</v>
      </c>
      <c r="W69" s="233"/>
      <c r="X69" s="233" t="s">
        <v>210</v>
      </c>
      <c r="Y69" s="233" t="s">
        <v>211</v>
      </c>
      <c r="Z69" s="212"/>
      <c r="AA69" s="212"/>
      <c r="AB69" s="212"/>
      <c r="AC69" s="212"/>
      <c r="AD69" s="212"/>
      <c r="AE69" s="212"/>
      <c r="AF69" s="212"/>
      <c r="AG69" s="212" t="s">
        <v>212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8">
        <v>16</v>
      </c>
      <c r="B70" s="259" t="s">
        <v>283</v>
      </c>
      <c r="C70" s="269" t="s">
        <v>284</v>
      </c>
      <c r="D70" s="260" t="s">
        <v>280</v>
      </c>
      <c r="E70" s="261">
        <v>1</v>
      </c>
      <c r="F70" s="262"/>
      <c r="G70" s="263">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208</v>
      </c>
      <c r="T70" s="233" t="s">
        <v>209</v>
      </c>
      <c r="U70" s="233">
        <v>0</v>
      </c>
      <c r="V70" s="233">
        <f>ROUND(E70*U70,2)</f>
        <v>0</v>
      </c>
      <c r="W70" s="233"/>
      <c r="X70" s="233" t="s">
        <v>210</v>
      </c>
      <c r="Y70" s="233" t="s">
        <v>211</v>
      </c>
      <c r="Z70" s="212"/>
      <c r="AA70" s="212"/>
      <c r="AB70" s="212"/>
      <c r="AC70" s="212"/>
      <c r="AD70" s="212"/>
      <c r="AE70" s="212"/>
      <c r="AF70" s="212"/>
      <c r="AG70" s="212" t="s">
        <v>212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42" t="s">
        <v>203</v>
      </c>
      <c r="B71" s="243" t="s">
        <v>151</v>
      </c>
      <c r="C71" s="264" t="s">
        <v>152</v>
      </c>
      <c r="D71" s="244"/>
      <c r="E71" s="245"/>
      <c r="F71" s="246"/>
      <c r="G71" s="247">
        <f>SUMIF(AG72:AG99,"&lt;&gt;NOR",G72:G99)</f>
        <v>0</v>
      </c>
      <c r="H71" s="241"/>
      <c r="I71" s="241">
        <f>SUM(I72:I99)</f>
        <v>0</v>
      </c>
      <c r="J71" s="241"/>
      <c r="K71" s="241">
        <f>SUM(K72:K99)</f>
        <v>0</v>
      </c>
      <c r="L71" s="241"/>
      <c r="M71" s="241">
        <f>SUM(M72:M99)</f>
        <v>0</v>
      </c>
      <c r="N71" s="240"/>
      <c r="O71" s="240">
        <f>SUM(O72:O99)</f>
        <v>0.03</v>
      </c>
      <c r="P71" s="240"/>
      <c r="Q71" s="240">
        <f>SUM(Q72:Q99)</f>
        <v>0</v>
      </c>
      <c r="R71" s="241"/>
      <c r="S71" s="241"/>
      <c r="T71" s="241"/>
      <c r="U71" s="241"/>
      <c r="V71" s="241">
        <f>SUM(V72:V99)</f>
        <v>0</v>
      </c>
      <c r="W71" s="241"/>
      <c r="X71" s="241"/>
      <c r="Y71" s="241"/>
      <c r="AG71" t="s">
        <v>204</v>
      </c>
    </row>
    <row r="72" spans="1:60" outlineLevel="1" x14ac:dyDescent="0.2">
      <c r="A72" s="258">
        <v>17</v>
      </c>
      <c r="B72" s="259" t="s">
        <v>285</v>
      </c>
      <c r="C72" s="269" t="s">
        <v>286</v>
      </c>
      <c r="D72" s="260" t="s">
        <v>229</v>
      </c>
      <c r="E72" s="261">
        <v>366.73200000000003</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208</v>
      </c>
      <c r="T72" s="233" t="s">
        <v>209</v>
      </c>
      <c r="U72" s="233">
        <v>0</v>
      </c>
      <c r="V72" s="233">
        <f>ROUND(E72*U72,2)</f>
        <v>0</v>
      </c>
      <c r="W72" s="233"/>
      <c r="X72" s="233" t="s">
        <v>210</v>
      </c>
      <c r="Y72" s="233" t="s">
        <v>211</v>
      </c>
      <c r="Z72" s="212"/>
      <c r="AA72" s="212"/>
      <c r="AB72" s="212"/>
      <c r="AC72" s="212"/>
      <c r="AD72" s="212"/>
      <c r="AE72" s="212"/>
      <c r="AF72" s="212"/>
      <c r="AG72" s="212" t="s">
        <v>212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58">
        <v>18</v>
      </c>
      <c r="B73" s="259" t="s">
        <v>287</v>
      </c>
      <c r="C73" s="269" t="s">
        <v>288</v>
      </c>
      <c r="D73" s="260" t="s">
        <v>229</v>
      </c>
      <c r="E73" s="261">
        <v>366.73200000000003</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208</v>
      </c>
      <c r="T73" s="233" t="s">
        <v>209</v>
      </c>
      <c r="U73" s="233">
        <v>0</v>
      </c>
      <c r="V73" s="233">
        <f>ROUND(E73*U73,2)</f>
        <v>0</v>
      </c>
      <c r="W73" s="233"/>
      <c r="X73" s="233" t="s">
        <v>210</v>
      </c>
      <c r="Y73" s="233" t="s">
        <v>211</v>
      </c>
      <c r="Z73" s="212"/>
      <c r="AA73" s="212"/>
      <c r="AB73" s="212"/>
      <c r="AC73" s="212"/>
      <c r="AD73" s="212"/>
      <c r="AE73" s="212"/>
      <c r="AF73" s="212"/>
      <c r="AG73" s="212" t="s">
        <v>212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9">
        <v>19</v>
      </c>
      <c r="B74" s="250" t="s">
        <v>289</v>
      </c>
      <c r="C74" s="265" t="s">
        <v>290</v>
      </c>
      <c r="D74" s="251" t="s">
        <v>229</v>
      </c>
      <c r="E74" s="252">
        <v>7334.64</v>
      </c>
      <c r="F74" s="253"/>
      <c r="G74" s="254">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208</v>
      </c>
      <c r="T74" s="233" t="s">
        <v>209</v>
      </c>
      <c r="U74" s="233">
        <v>0</v>
      </c>
      <c r="V74" s="233">
        <f>ROUND(E74*U74,2)</f>
        <v>0</v>
      </c>
      <c r="W74" s="233"/>
      <c r="X74" s="233" t="s">
        <v>210</v>
      </c>
      <c r="Y74" s="233" t="s">
        <v>211</v>
      </c>
      <c r="Z74" s="212"/>
      <c r="AA74" s="212"/>
      <c r="AB74" s="212"/>
      <c r="AC74" s="212"/>
      <c r="AD74" s="212"/>
      <c r="AE74" s="212"/>
      <c r="AF74" s="212"/>
      <c r="AG74" s="212" t="s">
        <v>212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8" t="s">
        <v>291</v>
      </c>
      <c r="D75" s="238"/>
      <c r="E75" s="239"/>
      <c r="F75" s="233"/>
      <c r="G75" s="233"/>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217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29"/>
      <c r="B76" s="230"/>
      <c r="C76" s="268" t="s">
        <v>292</v>
      </c>
      <c r="D76" s="238"/>
      <c r="E76" s="239">
        <v>7334.64</v>
      </c>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217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20</v>
      </c>
      <c r="B77" s="259" t="s">
        <v>293</v>
      </c>
      <c r="C77" s="269" t="s">
        <v>294</v>
      </c>
      <c r="D77" s="260" t="s">
        <v>229</v>
      </c>
      <c r="E77" s="261">
        <v>366.73200000000003</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208</v>
      </c>
      <c r="T77" s="233" t="s">
        <v>209</v>
      </c>
      <c r="U77" s="233">
        <v>0</v>
      </c>
      <c r="V77" s="233">
        <f>ROUND(E77*U77,2)</f>
        <v>0</v>
      </c>
      <c r="W77" s="233"/>
      <c r="X77" s="233" t="s">
        <v>210</v>
      </c>
      <c r="Y77" s="233" t="s">
        <v>211</v>
      </c>
      <c r="Z77" s="212"/>
      <c r="AA77" s="212"/>
      <c r="AB77" s="212"/>
      <c r="AC77" s="212"/>
      <c r="AD77" s="212"/>
      <c r="AE77" s="212"/>
      <c r="AF77" s="212"/>
      <c r="AG77" s="212" t="s">
        <v>212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33.75" outlineLevel="1" x14ac:dyDescent="0.2">
      <c r="A78" s="249">
        <v>21</v>
      </c>
      <c r="B78" s="250" t="s">
        <v>295</v>
      </c>
      <c r="C78" s="265" t="s">
        <v>296</v>
      </c>
      <c r="D78" s="251" t="s">
        <v>229</v>
      </c>
      <c r="E78" s="252">
        <v>37.43</v>
      </c>
      <c r="F78" s="253"/>
      <c r="G78" s="254">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208</v>
      </c>
      <c r="T78" s="233" t="s">
        <v>209</v>
      </c>
      <c r="U78" s="233">
        <v>0</v>
      </c>
      <c r="V78" s="233">
        <f>ROUND(E78*U78,2)</f>
        <v>0</v>
      </c>
      <c r="W78" s="233"/>
      <c r="X78" s="233" t="s">
        <v>210</v>
      </c>
      <c r="Y78" s="233" t="s">
        <v>211</v>
      </c>
      <c r="Z78" s="212"/>
      <c r="AA78" s="212"/>
      <c r="AB78" s="212"/>
      <c r="AC78" s="212"/>
      <c r="AD78" s="212"/>
      <c r="AE78" s="212"/>
      <c r="AF78" s="212"/>
      <c r="AG78" s="212" t="s">
        <v>212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29"/>
      <c r="B79" s="230"/>
      <c r="C79" s="266" t="s">
        <v>213</v>
      </c>
      <c r="D79" s="255"/>
      <c r="E79" s="255"/>
      <c r="F79" s="255"/>
      <c r="G79" s="255"/>
      <c r="H79" s="233"/>
      <c r="I79" s="233"/>
      <c r="J79" s="233"/>
      <c r="K79" s="233"/>
      <c r="L79" s="233"/>
      <c r="M79" s="233"/>
      <c r="N79" s="232"/>
      <c r="O79" s="232"/>
      <c r="P79" s="232"/>
      <c r="Q79" s="232"/>
      <c r="R79" s="233"/>
      <c r="S79" s="233"/>
      <c r="T79" s="233"/>
      <c r="U79" s="233"/>
      <c r="V79" s="233"/>
      <c r="W79" s="233"/>
      <c r="X79" s="233"/>
      <c r="Y79" s="233"/>
      <c r="Z79" s="212"/>
      <c r="AA79" s="212"/>
      <c r="AB79" s="212"/>
      <c r="AC79" s="212"/>
      <c r="AD79" s="212"/>
      <c r="AE79" s="212"/>
      <c r="AF79" s="212"/>
      <c r="AG79" s="212" t="s">
        <v>214</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29"/>
      <c r="B80" s="230"/>
      <c r="C80" s="267" t="s">
        <v>297</v>
      </c>
      <c r="D80" s="256"/>
      <c r="E80" s="256"/>
      <c r="F80" s="256"/>
      <c r="G80" s="256"/>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214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33.75" outlineLevel="1" x14ac:dyDescent="0.2">
      <c r="A81" s="249">
        <v>22</v>
      </c>
      <c r="B81" s="250" t="s">
        <v>298</v>
      </c>
      <c r="C81" s="265" t="s">
        <v>299</v>
      </c>
      <c r="D81" s="251" t="s">
        <v>229</v>
      </c>
      <c r="E81" s="252">
        <v>171.72499999999999</v>
      </c>
      <c r="F81" s="253"/>
      <c r="G81" s="254">
        <f>ROUND(E81*F81,2)</f>
        <v>0</v>
      </c>
      <c r="H81" s="234"/>
      <c r="I81" s="233">
        <f>ROUND(E81*H81,2)</f>
        <v>0</v>
      </c>
      <c r="J81" s="234"/>
      <c r="K81" s="233">
        <f>ROUND(E81*J81,2)</f>
        <v>0</v>
      </c>
      <c r="L81" s="233">
        <v>21</v>
      </c>
      <c r="M81" s="233">
        <f>G81*(1+L81/100)</f>
        <v>0</v>
      </c>
      <c r="N81" s="232">
        <v>0</v>
      </c>
      <c r="O81" s="232">
        <f>ROUND(E81*N81,2)</f>
        <v>0</v>
      </c>
      <c r="P81" s="232">
        <v>0</v>
      </c>
      <c r="Q81" s="232">
        <f>ROUND(E81*P81,2)</f>
        <v>0</v>
      </c>
      <c r="R81" s="233"/>
      <c r="S81" s="233" t="s">
        <v>208</v>
      </c>
      <c r="T81" s="233" t="s">
        <v>209</v>
      </c>
      <c r="U81" s="233">
        <v>0</v>
      </c>
      <c r="V81" s="233">
        <f>ROUND(E81*U81,2)</f>
        <v>0</v>
      </c>
      <c r="W81" s="233"/>
      <c r="X81" s="233" t="s">
        <v>210</v>
      </c>
      <c r="Y81" s="233" t="s">
        <v>211</v>
      </c>
      <c r="Z81" s="212"/>
      <c r="AA81" s="212"/>
      <c r="AB81" s="212"/>
      <c r="AC81" s="212"/>
      <c r="AD81" s="212"/>
      <c r="AE81" s="212"/>
      <c r="AF81" s="212"/>
      <c r="AG81" s="212" t="s">
        <v>212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29"/>
      <c r="B82" s="230"/>
      <c r="C82" s="266" t="s">
        <v>213</v>
      </c>
      <c r="D82" s="255"/>
      <c r="E82" s="255"/>
      <c r="F82" s="255"/>
      <c r="G82" s="255"/>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214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3" x14ac:dyDescent="0.2">
      <c r="A83" s="229"/>
      <c r="B83" s="230"/>
      <c r="C83" s="267" t="s">
        <v>300</v>
      </c>
      <c r="D83" s="256"/>
      <c r="E83" s="256"/>
      <c r="F83" s="256"/>
      <c r="G83" s="256"/>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214</v>
      </c>
      <c r="AH83" s="212"/>
      <c r="AI83" s="212"/>
      <c r="AJ83" s="212"/>
      <c r="AK83" s="212"/>
      <c r="AL83" s="212"/>
      <c r="AM83" s="212"/>
      <c r="AN83" s="212"/>
      <c r="AO83" s="212"/>
      <c r="AP83" s="212"/>
      <c r="AQ83" s="212"/>
      <c r="AR83" s="212"/>
      <c r="AS83" s="212"/>
      <c r="AT83" s="212"/>
      <c r="AU83" s="212"/>
      <c r="AV83" s="212"/>
      <c r="AW83" s="212"/>
      <c r="AX83" s="212"/>
      <c r="AY83" s="212"/>
      <c r="AZ83" s="212"/>
      <c r="BA83" s="257" t="str">
        <f>C83</f>
        <v>Položka 981511114 - Demolice konstrukcí objektů z betonu železového postupným rozebíráním: 39,633  m3, 95,516 t</v>
      </c>
      <c r="BB83" s="212"/>
      <c r="BC83" s="212"/>
      <c r="BD83" s="212"/>
      <c r="BE83" s="212"/>
      <c r="BF83" s="212"/>
      <c r="BG83" s="212"/>
      <c r="BH83" s="212"/>
    </row>
    <row r="84" spans="1:60" outlineLevel="3" x14ac:dyDescent="0.2">
      <c r="A84" s="229"/>
      <c r="B84" s="230"/>
      <c r="C84" s="267" t="s">
        <v>301</v>
      </c>
      <c r="D84" s="256"/>
      <c r="E84" s="256"/>
      <c r="F84" s="256"/>
      <c r="G84" s="256"/>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214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7" t="s">
        <v>302</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214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7" t="s">
        <v>303</v>
      </c>
      <c r="D86" s="256"/>
      <c r="E86" s="256"/>
      <c r="F86" s="256"/>
      <c r="G86" s="256"/>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214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49">
        <v>23</v>
      </c>
      <c r="B87" s="250" t="s">
        <v>304</v>
      </c>
      <c r="C87" s="265" t="s">
        <v>305</v>
      </c>
      <c r="D87" s="251" t="s">
        <v>229</v>
      </c>
      <c r="E87" s="252">
        <v>57.468000000000004</v>
      </c>
      <c r="F87" s="253"/>
      <c r="G87" s="254">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208</v>
      </c>
      <c r="T87" s="233" t="s">
        <v>209</v>
      </c>
      <c r="U87" s="233">
        <v>0</v>
      </c>
      <c r="V87" s="233">
        <f>ROUND(E87*U87,2)</f>
        <v>0</v>
      </c>
      <c r="W87" s="233"/>
      <c r="X87" s="233" t="s">
        <v>210</v>
      </c>
      <c r="Y87" s="233" t="s">
        <v>211</v>
      </c>
      <c r="Z87" s="212"/>
      <c r="AA87" s="212"/>
      <c r="AB87" s="212"/>
      <c r="AC87" s="212"/>
      <c r="AD87" s="212"/>
      <c r="AE87" s="212"/>
      <c r="AF87" s="212"/>
      <c r="AG87" s="212" t="s">
        <v>212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29"/>
      <c r="B88" s="230"/>
      <c r="C88" s="266" t="s">
        <v>213</v>
      </c>
      <c r="D88" s="255"/>
      <c r="E88" s="255"/>
      <c r="F88" s="255"/>
      <c r="G88" s="255"/>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214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3" x14ac:dyDescent="0.2">
      <c r="A89" s="229"/>
      <c r="B89" s="230"/>
      <c r="C89" s="267" t="s">
        <v>306</v>
      </c>
      <c r="D89" s="256"/>
      <c r="E89" s="256"/>
      <c r="F89" s="256"/>
      <c r="G89" s="256"/>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214</v>
      </c>
      <c r="AH89" s="212"/>
      <c r="AI89" s="212"/>
      <c r="AJ89" s="212"/>
      <c r="AK89" s="212"/>
      <c r="AL89" s="212"/>
      <c r="AM89" s="212"/>
      <c r="AN89" s="212"/>
      <c r="AO89" s="212"/>
      <c r="AP89" s="212"/>
      <c r="AQ89" s="212"/>
      <c r="AR89" s="212"/>
      <c r="AS89" s="212"/>
      <c r="AT89" s="212"/>
      <c r="AU89" s="212"/>
      <c r="AV89" s="212"/>
      <c r="AW89" s="212"/>
      <c r="AX89" s="212"/>
      <c r="AY89" s="212"/>
      <c r="AZ89" s="212"/>
      <c r="BA89" s="257" t="str">
        <f>C89</f>
        <v>Položka 113107222 -  Odstranění podkladu z kameniva drceného tl přes 100 do 200 mm strojně pl přes 200 m2: 198,165 m2, 57,468 t</v>
      </c>
      <c r="BB89" s="212"/>
      <c r="BC89" s="212"/>
      <c r="BD89" s="212"/>
      <c r="BE89" s="212"/>
      <c r="BF89" s="212"/>
      <c r="BG89" s="212"/>
      <c r="BH89" s="212"/>
    </row>
    <row r="90" spans="1:60" ht="22.5" outlineLevel="1" x14ac:dyDescent="0.2">
      <c r="A90" s="249">
        <v>24</v>
      </c>
      <c r="B90" s="250" t="s">
        <v>307</v>
      </c>
      <c r="C90" s="265" t="s">
        <v>308</v>
      </c>
      <c r="D90" s="251" t="s">
        <v>229</v>
      </c>
      <c r="E90" s="252">
        <v>7.3090000000000002</v>
      </c>
      <c r="F90" s="253"/>
      <c r="G90" s="254">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208</v>
      </c>
      <c r="T90" s="233" t="s">
        <v>209</v>
      </c>
      <c r="U90" s="233">
        <v>0</v>
      </c>
      <c r="V90" s="233">
        <f>ROUND(E90*U90,2)</f>
        <v>0</v>
      </c>
      <c r="W90" s="233"/>
      <c r="X90" s="233" t="s">
        <v>210</v>
      </c>
      <c r="Y90" s="233" t="s">
        <v>211</v>
      </c>
      <c r="Z90" s="212"/>
      <c r="AA90" s="212"/>
      <c r="AB90" s="212"/>
      <c r="AC90" s="212"/>
      <c r="AD90" s="212"/>
      <c r="AE90" s="212"/>
      <c r="AF90" s="212"/>
      <c r="AG90" s="212" t="s">
        <v>212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29"/>
      <c r="B91" s="230"/>
      <c r="C91" s="266" t="s">
        <v>213</v>
      </c>
      <c r="D91" s="255"/>
      <c r="E91" s="255"/>
      <c r="F91" s="255"/>
      <c r="G91" s="255"/>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214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29"/>
      <c r="B92" s="230"/>
      <c r="C92" s="267" t="s">
        <v>309</v>
      </c>
      <c r="D92" s="256"/>
      <c r="E92" s="256"/>
      <c r="F92" s="256"/>
      <c r="G92" s="256"/>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214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33.75" outlineLevel="1" x14ac:dyDescent="0.2">
      <c r="A93" s="249">
        <v>25</v>
      </c>
      <c r="B93" s="250" t="s">
        <v>310</v>
      </c>
      <c r="C93" s="265" t="s">
        <v>311</v>
      </c>
      <c r="D93" s="251" t="s">
        <v>229</v>
      </c>
      <c r="E93" s="252">
        <v>4.484</v>
      </c>
      <c r="F93" s="253"/>
      <c r="G93" s="254">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208</v>
      </c>
      <c r="T93" s="233" t="s">
        <v>209</v>
      </c>
      <c r="U93" s="233">
        <v>0</v>
      </c>
      <c r="V93" s="233">
        <f>ROUND(E93*U93,2)</f>
        <v>0</v>
      </c>
      <c r="W93" s="233"/>
      <c r="X93" s="233" t="s">
        <v>210</v>
      </c>
      <c r="Y93" s="233" t="s">
        <v>211</v>
      </c>
      <c r="Z93" s="212"/>
      <c r="AA93" s="212"/>
      <c r="AB93" s="212"/>
      <c r="AC93" s="212"/>
      <c r="AD93" s="212"/>
      <c r="AE93" s="212"/>
      <c r="AF93" s="212"/>
      <c r="AG93" s="212" t="s">
        <v>212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29"/>
      <c r="B94" s="230"/>
      <c r="C94" s="266" t="s">
        <v>213</v>
      </c>
      <c r="D94" s="255"/>
      <c r="E94" s="255"/>
      <c r="F94" s="255"/>
      <c r="G94" s="255"/>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214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3" x14ac:dyDescent="0.2">
      <c r="A95" s="229"/>
      <c r="B95" s="230"/>
      <c r="C95" s="267" t="s">
        <v>312</v>
      </c>
      <c r="D95" s="256"/>
      <c r="E95" s="256"/>
      <c r="F95" s="256"/>
      <c r="G95" s="256"/>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214</v>
      </c>
      <c r="AH95" s="212"/>
      <c r="AI95" s="212"/>
      <c r="AJ95" s="212"/>
      <c r="AK95" s="212"/>
      <c r="AL95" s="212"/>
      <c r="AM95" s="212"/>
      <c r="AN95" s="212"/>
      <c r="AO95" s="212"/>
      <c r="AP95" s="212"/>
      <c r="AQ95" s="212"/>
      <c r="AR95" s="212"/>
      <c r="AS95" s="212"/>
      <c r="AT95" s="212"/>
      <c r="AU95" s="212"/>
      <c r="AV95" s="212"/>
      <c r="AW95" s="212"/>
      <c r="AX95" s="212"/>
      <c r="AY95" s="212"/>
      <c r="AZ95" s="212"/>
      <c r="BA95" s="257" t="str">
        <f>C95</f>
        <v>Položka 765131803 -  Demontáž azbestocementové skládané krytiny sklonu do 30° do suti: 269,076 m2, 4,784 t</v>
      </c>
      <c r="BB95" s="212"/>
      <c r="BC95" s="212"/>
      <c r="BD95" s="212"/>
      <c r="BE95" s="212"/>
      <c r="BF95" s="212"/>
      <c r="BG95" s="212"/>
      <c r="BH95" s="212"/>
    </row>
    <row r="96" spans="1:60" ht="22.5" outlineLevel="1" x14ac:dyDescent="0.2">
      <c r="A96" s="258">
        <v>26</v>
      </c>
      <c r="B96" s="259" t="s">
        <v>313</v>
      </c>
      <c r="C96" s="269" t="s">
        <v>314</v>
      </c>
      <c r="D96" s="260" t="s">
        <v>229</v>
      </c>
      <c r="E96" s="261">
        <v>4.484</v>
      </c>
      <c r="F96" s="262"/>
      <c r="G96" s="263">
        <f>ROUND(E96*F96,2)</f>
        <v>0</v>
      </c>
      <c r="H96" s="234"/>
      <c r="I96" s="233">
        <f>ROUND(E96*H96,2)</f>
        <v>0</v>
      </c>
      <c r="J96" s="234"/>
      <c r="K96" s="233">
        <f>ROUND(E96*J96,2)</f>
        <v>0</v>
      </c>
      <c r="L96" s="233">
        <v>21</v>
      </c>
      <c r="M96" s="233">
        <f>G96*(1+L96/100)</f>
        <v>0</v>
      </c>
      <c r="N96" s="232">
        <v>7.4999999999999997E-3</v>
      </c>
      <c r="O96" s="232">
        <f>ROUND(E96*N96,2)</f>
        <v>0.03</v>
      </c>
      <c r="P96" s="232">
        <v>0</v>
      </c>
      <c r="Q96" s="232">
        <f>ROUND(E96*P96,2)</f>
        <v>0</v>
      </c>
      <c r="R96" s="233"/>
      <c r="S96" s="233" t="s">
        <v>208</v>
      </c>
      <c r="T96" s="233" t="s">
        <v>209</v>
      </c>
      <c r="U96" s="233">
        <v>0</v>
      </c>
      <c r="V96" s="233">
        <f>ROUND(E96*U96,2)</f>
        <v>0</v>
      </c>
      <c r="W96" s="233"/>
      <c r="X96" s="233" t="s">
        <v>210</v>
      </c>
      <c r="Y96" s="233" t="s">
        <v>211</v>
      </c>
      <c r="Z96" s="212"/>
      <c r="AA96" s="212"/>
      <c r="AB96" s="212"/>
      <c r="AC96" s="212"/>
      <c r="AD96" s="212"/>
      <c r="AE96" s="212"/>
      <c r="AF96" s="212"/>
      <c r="AG96" s="212" t="s">
        <v>212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9">
        <v>27</v>
      </c>
      <c r="B97" s="250" t="s">
        <v>315</v>
      </c>
      <c r="C97" s="265" t="s">
        <v>316</v>
      </c>
      <c r="D97" s="251" t="s">
        <v>229</v>
      </c>
      <c r="E97" s="252">
        <v>77.498999999999995</v>
      </c>
      <c r="F97" s="253"/>
      <c r="G97" s="254">
        <f>ROUND(E97*F97,2)</f>
        <v>0</v>
      </c>
      <c r="H97" s="234"/>
      <c r="I97" s="233">
        <f>ROUND(E97*H97,2)</f>
        <v>0</v>
      </c>
      <c r="J97" s="234"/>
      <c r="K97" s="233">
        <f>ROUND(E97*J97,2)</f>
        <v>0</v>
      </c>
      <c r="L97" s="233">
        <v>21</v>
      </c>
      <c r="M97" s="233">
        <f>G97*(1+L97/100)</f>
        <v>0</v>
      </c>
      <c r="N97" s="232">
        <v>0</v>
      </c>
      <c r="O97" s="232">
        <f>ROUND(E97*N97,2)</f>
        <v>0</v>
      </c>
      <c r="P97" s="232">
        <v>0</v>
      </c>
      <c r="Q97" s="232">
        <f>ROUND(E97*P97,2)</f>
        <v>0</v>
      </c>
      <c r="R97" s="233"/>
      <c r="S97" s="233" t="s">
        <v>208</v>
      </c>
      <c r="T97" s="233" t="s">
        <v>209</v>
      </c>
      <c r="U97" s="233">
        <v>0</v>
      </c>
      <c r="V97" s="233">
        <f>ROUND(E97*U97,2)</f>
        <v>0</v>
      </c>
      <c r="W97" s="233"/>
      <c r="X97" s="233" t="s">
        <v>210</v>
      </c>
      <c r="Y97" s="233" t="s">
        <v>211</v>
      </c>
      <c r="Z97" s="212"/>
      <c r="AA97" s="212"/>
      <c r="AB97" s="212"/>
      <c r="AC97" s="212"/>
      <c r="AD97" s="212"/>
      <c r="AE97" s="212"/>
      <c r="AF97" s="212"/>
      <c r="AG97" s="212" t="s">
        <v>212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29"/>
      <c r="B98" s="230"/>
      <c r="C98" s="266" t="s">
        <v>213</v>
      </c>
      <c r="D98" s="255"/>
      <c r="E98" s="255"/>
      <c r="F98" s="255"/>
      <c r="G98" s="255"/>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214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3" x14ac:dyDescent="0.2">
      <c r="A99" s="229"/>
      <c r="B99" s="230"/>
      <c r="C99" s="267" t="s">
        <v>317</v>
      </c>
      <c r="D99" s="256"/>
      <c r="E99" s="256"/>
      <c r="F99" s="256"/>
      <c r="G99" s="256"/>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214</v>
      </c>
      <c r="AH99" s="212"/>
      <c r="AI99" s="212"/>
      <c r="AJ99" s="212"/>
      <c r="AK99" s="212"/>
      <c r="AL99" s="212"/>
      <c r="AM99" s="212"/>
      <c r="AN99" s="212"/>
      <c r="AO99" s="212"/>
      <c r="AP99" s="212"/>
      <c r="AQ99" s="212"/>
      <c r="AR99" s="212"/>
      <c r="AS99" s="212"/>
      <c r="AT99" s="212"/>
      <c r="AU99" s="212"/>
      <c r="AV99" s="212"/>
      <c r="AW99" s="212"/>
      <c r="AX99" s="212"/>
      <c r="AY99" s="212"/>
      <c r="AZ99" s="212"/>
      <c r="BA99" s="257" t="str">
        <f>C99</f>
        <v>Položka 962032432 -Bourání zdiva cihelných z dutých nebo plných cihel pálených i nepálených na MV nebo MVC přes 1 m3: 65,957 m3, 77,499 t</v>
      </c>
      <c r="BB99" s="212"/>
      <c r="BC99" s="212"/>
      <c r="BD99" s="212"/>
      <c r="BE99" s="212"/>
      <c r="BF99" s="212"/>
      <c r="BG99" s="212"/>
      <c r="BH99" s="212"/>
    </row>
    <row r="100" spans="1:60" x14ac:dyDescent="0.2">
      <c r="A100" s="242" t="s">
        <v>203</v>
      </c>
      <c r="B100" s="243" t="s">
        <v>157</v>
      </c>
      <c r="C100" s="264" t="s">
        <v>158</v>
      </c>
      <c r="D100" s="244"/>
      <c r="E100" s="245"/>
      <c r="F100" s="246"/>
      <c r="G100" s="247">
        <f>SUMIF(AG101:AG119,"&lt;&gt;NOR",G101:G119)</f>
        <v>0</v>
      </c>
      <c r="H100" s="241"/>
      <c r="I100" s="241">
        <f>SUM(I101:I119)</f>
        <v>0</v>
      </c>
      <c r="J100" s="241"/>
      <c r="K100" s="241">
        <f>SUM(K101:K119)</f>
        <v>0</v>
      </c>
      <c r="L100" s="241"/>
      <c r="M100" s="241">
        <f>SUM(M101:M119)</f>
        <v>0</v>
      </c>
      <c r="N100" s="240"/>
      <c r="O100" s="240">
        <f>SUM(O101:O119)</f>
        <v>0</v>
      </c>
      <c r="P100" s="240"/>
      <c r="Q100" s="240">
        <f>SUM(Q101:Q119)</f>
        <v>0.05</v>
      </c>
      <c r="R100" s="241"/>
      <c r="S100" s="241"/>
      <c r="T100" s="241"/>
      <c r="U100" s="241"/>
      <c r="V100" s="241">
        <f>SUM(V101:V119)</f>
        <v>0</v>
      </c>
      <c r="W100" s="241"/>
      <c r="X100" s="241"/>
      <c r="Y100" s="241"/>
      <c r="AG100" t="s">
        <v>204</v>
      </c>
    </row>
    <row r="101" spans="1:60" ht="22.5" outlineLevel="1" x14ac:dyDescent="0.2">
      <c r="A101" s="249">
        <v>28</v>
      </c>
      <c r="B101" s="250" t="s">
        <v>318</v>
      </c>
      <c r="C101" s="265" t="s">
        <v>319</v>
      </c>
      <c r="D101" s="251" t="s">
        <v>320</v>
      </c>
      <c r="E101" s="252">
        <v>18.2</v>
      </c>
      <c r="F101" s="253"/>
      <c r="G101" s="254">
        <f>ROUND(E101*F101,2)</f>
        <v>0</v>
      </c>
      <c r="H101" s="234"/>
      <c r="I101" s="233">
        <f>ROUND(E101*H101,2)</f>
        <v>0</v>
      </c>
      <c r="J101" s="234"/>
      <c r="K101" s="233">
        <f>ROUND(E101*J101,2)</f>
        <v>0</v>
      </c>
      <c r="L101" s="233">
        <v>21</v>
      </c>
      <c r="M101" s="233">
        <f>G101*(1+L101/100)</f>
        <v>0</v>
      </c>
      <c r="N101" s="232">
        <v>0</v>
      </c>
      <c r="O101" s="232">
        <f>ROUND(E101*N101,2)</f>
        <v>0</v>
      </c>
      <c r="P101" s="232">
        <v>4.0000000000000002E-4</v>
      </c>
      <c r="Q101" s="232">
        <f>ROUND(E101*P101,2)</f>
        <v>0.01</v>
      </c>
      <c r="R101" s="233"/>
      <c r="S101" s="233" t="s">
        <v>208</v>
      </c>
      <c r="T101" s="233" t="s">
        <v>209</v>
      </c>
      <c r="U101" s="233">
        <v>0</v>
      </c>
      <c r="V101" s="233">
        <f>ROUND(E101*U101,2)</f>
        <v>0</v>
      </c>
      <c r="W101" s="233"/>
      <c r="X101" s="233" t="s">
        <v>210</v>
      </c>
      <c r="Y101" s="233" t="s">
        <v>211</v>
      </c>
      <c r="Z101" s="212"/>
      <c r="AA101" s="212"/>
      <c r="AB101" s="212"/>
      <c r="AC101" s="212"/>
      <c r="AD101" s="212"/>
      <c r="AE101" s="212"/>
      <c r="AF101" s="212"/>
      <c r="AG101" s="212" t="s">
        <v>321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29"/>
      <c r="B102" s="230"/>
      <c r="C102" s="266" t="s">
        <v>272</v>
      </c>
      <c r="D102" s="255"/>
      <c r="E102" s="255"/>
      <c r="F102" s="255"/>
      <c r="G102" s="255"/>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214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8" t="s">
        <v>322</v>
      </c>
      <c r="D103" s="238"/>
      <c r="E103" s="239"/>
      <c r="F103" s="233"/>
      <c r="G103" s="233"/>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217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8" t="s">
        <v>323</v>
      </c>
      <c r="D104" s="238"/>
      <c r="E104" s="239">
        <v>18.2</v>
      </c>
      <c r="F104" s="233"/>
      <c r="G104" s="233"/>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217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9">
        <v>29</v>
      </c>
      <c r="B105" s="250" t="s">
        <v>324</v>
      </c>
      <c r="C105" s="265" t="s">
        <v>325</v>
      </c>
      <c r="D105" s="251" t="s">
        <v>320</v>
      </c>
      <c r="E105" s="252">
        <v>22.422999999999998</v>
      </c>
      <c r="F105" s="253"/>
      <c r="G105" s="254">
        <f>ROUND(E105*F105,2)</f>
        <v>0</v>
      </c>
      <c r="H105" s="234"/>
      <c r="I105" s="233">
        <f>ROUND(E105*H105,2)</f>
        <v>0</v>
      </c>
      <c r="J105" s="234"/>
      <c r="K105" s="233">
        <f>ROUND(E105*J105,2)</f>
        <v>0</v>
      </c>
      <c r="L105" s="233">
        <v>21</v>
      </c>
      <c r="M105" s="233">
        <f>G105*(1+L105/100)</f>
        <v>0</v>
      </c>
      <c r="N105" s="232">
        <v>0</v>
      </c>
      <c r="O105" s="232">
        <f>ROUND(E105*N105,2)</f>
        <v>0</v>
      </c>
      <c r="P105" s="232">
        <v>4.0000000000000002E-4</v>
      </c>
      <c r="Q105" s="232">
        <f>ROUND(E105*P105,2)</f>
        <v>0.01</v>
      </c>
      <c r="R105" s="233"/>
      <c r="S105" s="233" t="s">
        <v>208</v>
      </c>
      <c r="T105" s="233" t="s">
        <v>209</v>
      </c>
      <c r="U105" s="233">
        <v>0</v>
      </c>
      <c r="V105" s="233">
        <f>ROUND(E105*U105,2)</f>
        <v>0</v>
      </c>
      <c r="W105" s="233"/>
      <c r="X105" s="233" t="s">
        <v>210</v>
      </c>
      <c r="Y105" s="233" t="s">
        <v>211</v>
      </c>
      <c r="Z105" s="212"/>
      <c r="AA105" s="212"/>
      <c r="AB105" s="212"/>
      <c r="AC105" s="212"/>
      <c r="AD105" s="212"/>
      <c r="AE105" s="212"/>
      <c r="AF105" s="212"/>
      <c r="AG105" s="212" t="s">
        <v>321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6" t="s">
        <v>272</v>
      </c>
      <c r="D106" s="255"/>
      <c r="E106" s="255"/>
      <c r="F106" s="255"/>
      <c r="G106" s="255"/>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214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8" t="s">
        <v>326</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217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327</v>
      </c>
      <c r="D108" s="238"/>
      <c r="E108" s="239">
        <v>22.42</v>
      </c>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217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49">
        <v>30</v>
      </c>
      <c r="B109" s="250" t="s">
        <v>328</v>
      </c>
      <c r="C109" s="265" t="s">
        <v>329</v>
      </c>
      <c r="D109" s="251" t="s">
        <v>320</v>
      </c>
      <c r="E109" s="252">
        <v>24</v>
      </c>
      <c r="F109" s="253"/>
      <c r="G109" s="254">
        <f>ROUND(E109*F109,2)</f>
        <v>0</v>
      </c>
      <c r="H109" s="234"/>
      <c r="I109" s="233">
        <f>ROUND(E109*H109,2)</f>
        <v>0</v>
      </c>
      <c r="J109" s="234"/>
      <c r="K109" s="233">
        <f>ROUND(E109*J109,2)</f>
        <v>0</v>
      </c>
      <c r="L109" s="233">
        <v>21</v>
      </c>
      <c r="M109" s="233">
        <f>G109*(1+L109/100)</f>
        <v>0</v>
      </c>
      <c r="N109" s="232">
        <v>0</v>
      </c>
      <c r="O109" s="232">
        <f>ROUND(E109*N109,2)</f>
        <v>0</v>
      </c>
      <c r="P109" s="232">
        <v>4.0000000000000002E-4</v>
      </c>
      <c r="Q109" s="232">
        <f>ROUND(E109*P109,2)</f>
        <v>0.01</v>
      </c>
      <c r="R109" s="233"/>
      <c r="S109" s="233" t="s">
        <v>208</v>
      </c>
      <c r="T109" s="233" t="s">
        <v>209</v>
      </c>
      <c r="U109" s="233">
        <v>0</v>
      </c>
      <c r="V109" s="233">
        <f>ROUND(E109*U109,2)</f>
        <v>0</v>
      </c>
      <c r="W109" s="233"/>
      <c r="X109" s="233" t="s">
        <v>210</v>
      </c>
      <c r="Y109" s="233" t="s">
        <v>211</v>
      </c>
      <c r="Z109" s="212"/>
      <c r="AA109" s="212"/>
      <c r="AB109" s="212"/>
      <c r="AC109" s="212"/>
      <c r="AD109" s="212"/>
      <c r="AE109" s="212"/>
      <c r="AF109" s="212"/>
      <c r="AG109" s="212" t="s">
        <v>321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6" t="s">
        <v>272</v>
      </c>
      <c r="D110" s="255"/>
      <c r="E110" s="255"/>
      <c r="F110" s="255"/>
      <c r="G110" s="255"/>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214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29"/>
      <c r="B111" s="230"/>
      <c r="C111" s="268" t="s">
        <v>330</v>
      </c>
      <c r="D111" s="238"/>
      <c r="E111" s="239"/>
      <c r="F111" s="233"/>
      <c r="G111" s="233"/>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217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29"/>
      <c r="B112" s="230"/>
      <c r="C112" s="268" t="s">
        <v>331</v>
      </c>
      <c r="D112" s="238"/>
      <c r="E112" s="239">
        <v>24</v>
      </c>
      <c r="F112" s="233"/>
      <c r="G112" s="233"/>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217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49">
        <v>31</v>
      </c>
      <c r="B113" s="250" t="s">
        <v>332</v>
      </c>
      <c r="C113" s="265" t="s">
        <v>333</v>
      </c>
      <c r="D113" s="251" t="s">
        <v>280</v>
      </c>
      <c r="E113" s="252">
        <v>36</v>
      </c>
      <c r="F113" s="253"/>
      <c r="G113" s="254">
        <f>ROUND(E113*F113,2)</f>
        <v>0</v>
      </c>
      <c r="H113" s="234"/>
      <c r="I113" s="233">
        <f>ROUND(E113*H113,2)</f>
        <v>0</v>
      </c>
      <c r="J113" s="234"/>
      <c r="K113" s="233">
        <f>ROUND(E113*J113,2)</f>
        <v>0</v>
      </c>
      <c r="L113" s="233">
        <v>21</v>
      </c>
      <c r="M113" s="233">
        <f>G113*(1+L113/100)</f>
        <v>0</v>
      </c>
      <c r="N113" s="232">
        <v>0</v>
      </c>
      <c r="O113" s="232">
        <f>ROUND(E113*N113,2)</f>
        <v>0</v>
      </c>
      <c r="P113" s="232">
        <v>1.4999999999999999E-4</v>
      </c>
      <c r="Q113" s="232">
        <f>ROUND(E113*P113,2)</f>
        <v>0.01</v>
      </c>
      <c r="R113" s="233"/>
      <c r="S113" s="233" t="s">
        <v>208</v>
      </c>
      <c r="T113" s="233" t="s">
        <v>209</v>
      </c>
      <c r="U113" s="233">
        <v>0</v>
      </c>
      <c r="V113" s="233">
        <f>ROUND(E113*U113,2)</f>
        <v>0</v>
      </c>
      <c r="W113" s="233"/>
      <c r="X113" s="233" t="s">
        <v>210</v>
      </c>
      <c r="Y113" s="233" t="s">
        <v>211</v>
      </c>
      <c r="Z113" s="212"/>
      <c r="AA113" s="212"/>
      <c r="AB113" s="212"/>
      <c r="AC113" s="212"/>
      <c r="AD113" s="212"/>
      <c r="AE113" s="212"/>
      <c r="AF113" s="212"/>
      <c r="AG113" s="212" t="s">
        <v>321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29"/>
      <c r="B114" s="230"/>
      <c r="C114" s="266" t="s">
        <v>272</v>
      </c>
      <c r="D114" s="255"/>
      <c r="E114" s="255"/>
      <c r="F114" s="255"/>
      <c r="G114" s="255"/>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214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29"/>
      <c r="B115" s="230"/>
      <c r="C115" s="268" t="s">
        <v>334</v>
      </c>
      <c r="D115" s="238"/>
      <c r="E115" s="239"/>
      <c r="F115" s="233"/>
      <c r="G115" s="233"/>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217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29"/>
      <c r="B116" s="230"/>
      <c r="C116" s="268" t="s">
        <v>335</v>
      </c>
      <c r="D116" s="238"/>
      <c r="E116" s="239"/>
      <c r="F116" s="233"/>
      <c r="G116" s="233"/>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217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29"/>
      <c r="B117" s="230"/>
      <c r="C117" s="268" t="s">
        <v>336</v>
      </c>
      <c r="D117" s="238"/>
      <c r="E117" s="239">
        <v>36</v>
      </c>
      <c r="F117" s="233"/>
      <c r="G117" s="233"/>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217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49">
        <v>32</v>
      </c>
      <c r="B118" s="250" t="s">
        <v>337</v>
      </c>
      <c r="C118" s="265" t="s">
        <v>338</v>
      </c>
      <c r="D118" s="251" t="s">
        <v>280</v>
      </c>
      <c r="E118" s="252">
        <v>24</v>
      </c>
      <c r="F118" s="253"/>
      <c r="G118" s="254">
        <f>ROUND(E118*F118,2)</f>
        <v>0</v>
      </c>
      <c r="H118" s="234"/>
      <c r="I118" s="233">
        <f>ROUND(E118*H118,2)</f>
        <v>0</v>
      </c>
      <c r="J118" s="234"/>
      <c r="K118" s="233">
        <f>ROUND(E118*J118,2)</f>
        <v>0</v>
      </c>
      <c r="L118" s="233">
        <v>21</v>
      </c>
      <c r="M118" s="233">
        <f>G118*(1+L118/100)</f>
        <v>0</v>
      </c>
      <c r="N118" s="232">
        <v>0</v>
      </c>
      <c r="O118" s="232">
        <f>ROUND(E118*N118,2)</f>
        <v>0</v>
      </c>
      <c r="P118" s="232">
        <v>5.5000000000000003E-4</v>
      </c>
      <c r="Q118" s="232">
        <f>ROUND(E118*P118,2)</f>
        <v>0.01</v>
      </c>
      <c r="R118" s="233"/>
      <c r="S118" s="233" t="s">
        <v>208</v>
      </c>
      <c r="T118" s="233" t="s">
        <v>209</v>
      </c>
      <c r="U118" s="233">
        <v>0</v>
      </c>
      <c r="V118" s="233">
        <f>ROUND(E118*U118,2)</f>
        <v>0</v>
      </c>
      <c r="W118" s="233"/>
      <c r="X118" s="233" t="s">
        <v>210</v>
      </c>
      <c r="Y118" s="233" t="s">
        <v>211</v>
      </c>
      <c r="Z118" s="212"/>
      <c r="AA118" s="212"/>
      <c r="AB118" s="212"/>
      <c r="AC118" s="212"/>
      <c r="AD118" s="212"/>
      <c r="AE118" s="212"/>
      <c r="AF118" s="212"/>
      <c r="AG118" s="212" t="s">
        <v>321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29"/>
      <c r="B119" s="230"/>
      <c r="C119" s="266" t="s">
        <v>272</v>
      </c>
      <c r="D119" s="255"/>
      <c r="E119" s="255"/>
      <c r="F119" s="255"/>
      <c r="G119" s="255"/>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214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x14ac:dyDescent="0.2">
      <c r="A120" s="242" t="s">
        <v>203</v>
      </c>
      <c r="B120" s="243" t="s">
        <v>165</v>
      </c>
      <c r="C120" s="264" t="s">
        <v>166</v>
      </c>
      <c r="D120" s="244"/>
      <c r="E120" s="245"/>
      <c r="F120" s="246"/>
      <c r="G120" s="247">
        <f>SUMIF(AG121:AG131,"&lt;&gt;NOR",G121:G131)</f>
        <v>0</v>
      </c>
      <c r="H120" s="241"/>
      <c r="I120" s="241">
        <f>SUM(I121:I131)</f>
        <v>0</v>
      </c>
      <c r="J120" s="241"/>
      <c r="K120" s="241">
        <f>SUM(K121:K131)</f>
        <v>0</v>
      </c>
      <c r="L120" s="241"/>
      <c r="M120" s="241">
        <f>SUM(M121:M131)</f>
        <v>0</v>
      </c>
      <c r="N120" s="240"/>
      <c r="O120" s="240">
        <f>SUM(O121:O131)</f>
        <v>0</v>
      </c>
      <c r="P120" s="240"/>
      <c r="Q120" s="240">
        <f>SUM(Q121:Q131)</f>
        <v>6.7200000000000006</v>
      </c>
      <c r="R120" s="241"/>
      <c r="S120" s="241"/>
      <c r="T120" s="241"/>
      <c r="U120" s="241"/>
      <c r="V120" s="241">
        <f>SUM(V121:V131)</f>
        <v>0</v>
      </c>
      <c r="W120" s="241"/>
      <c r="X120" s="241"/>
      <c r="Y120" s="241"/>
      <c r="AG120" t="s">
        <v>204</v>
      </c>
    </row>
    <row r="121" spans="1:60" ht="22.5" outlineLevel="1" x14ac:dyDescent="0.2">
      <c r="A121" s="249">
        <v>33</v>
      </c>
      <c r="B121" s="250" t="s">
        <v>339</v>
      </c>
      <c r="C121" s="265" t="s">
        <v>340</v>
      </c>
      <c r="D121" s="251" t="s">
        <v>320</v>
      </c>
      <c r="E121" s="252">
        <v>332.846</v>
      </c>
      <c r="F121" s="253"/>
      <c r="G121" s="254">
        <f>ROUND(E121*F121,2)</f>
        <v>0</v>
      </c>
      <c r="H121" s="234"/>
      <c r="I121" s="233">
        <f>ROUND(E121*H121,2)</f>
        <v>0</v>
      </c>
      <c r="J121" s="234"/>
      <c r="K121" s="233">
        <f>ROUND(E121*J121,2)</f>
        <v>0</v>
      </c>
      <c r="L121" s="233">
        <v>21</v>
      </c>
      <c r="M121" s="233">
        <f>G121*(1+L121/100)</f>
        <v>0</v>
      </c>
      <c r="N121" s="232">
        <v>0</v>
      </c>
      <c r="O121" s="232">
        <f>ROUND(E121*N121,2)</f>
        <v>0</v>
      </c>
      <c r="P121" s="232">
        <v>1.4E-2</v>
      </c>
      <c r="Q121" s="232">
        <f>ROUND(E121*P121,2)</f>
        <v>4.66</v>
      </c>
      <c r="R121" s="233"/>
      <c r="S121" s="233" t="s">
        <v>208</v>
      </c>
      <c r="T121" s="233" t="s">
        <v>209</v>
      </c>
      <c r="U121" s="233">
        <v>0</v>
      </c>
      <c r="V121" s="233">
        <f>ROUND(E121*U121,2)</f>
        <v>0</v>
      </c>
      <c r="W121" s="233"/>
      <c r="X121" s="233" t="s">
        <v>210</v>
      </c>
      <c r="Y121" s="233" t="s">
        <v>211</v>
      </c>
      <c r="Z121" s="212"/>
      <c r="AA121" s="212"/>
      <c r="AB121" s="212"/>
      <c r="AC121" s="212"/>
      <c r="AD121" s="212"/>
      <c r="AE121" s="212"/>
      <c r="AF121" s="212"/>
      <c r="AG121" s="212" t="s">
        <v>321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29"/>
      <c r="B122" s="230"/>
      <c r="C122" s="268" t="s">
        <v>341</v>
      </c>
      <c r="D122" s="238"/>
      <c r="E122" s="239"/>
      <c r="F122" s="233"/>
      <c r="G122" s="233"/>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217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8" t="s">
        <v>342</v>
      </c>
      <c r="D123" s="238"/>
      <c r="E123" s="239"/>
      <c r="F123" s="233"/>
      <c r="G123" s="233"/>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217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8" t="s">
        <v>343</v>
      </c>
      <c r="D124" s="238"/>
      <c r="E124" s="239">
        <v>332.85</v>
      </c>
      <c r="F124" s="233"/>
      <c r="G124" s="233"/>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217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49">
        <v>34</v>
      </c>
      <c r="B125" s="250" t="s">
        <v>344</v>
      </c>
      <c r="C125" s="265" t="s">
        <v>345</v>
      </c>
      <c r="D125" s="251" t="s">
        <v>207</v>
      </c>
      <c r="E125" s="252">
        <v>269.07600000000002</v>
      </c>
      <c r="F125" s="253"/>
      <c r="G125" s="254">
        <f>ROUND(E125*F125,2)</f>
        <v>0</v>
      </c>
      <c r="H125" s="234"/>
      <c r="I125" s="233">
        <f>ROUND(E125*H125,2)</f>
        <v>0</v>
      </c>
      <c r="J125" s="234"/>
      <c r="K125" s="233">
        <f>ROUND(E125*J125,2)</f>
        <v>0</v>
      </c>
      <c r="L125" s="233">
        <v>21</v>
      </c>
      <c r="M125" s="233">
        <f>G125*(1+L125/100)</f>
        <v>0</v>
      </c>
      <c r="N125" s="232">
        <v>0</v>
      </c>
      <c r="O125" s="232">
        <f>ROUND(E125*N125,2)</f>
        <v>0</v>
      </c>
      <c r="P125" s="232">
        <v>3.0000000000000001E-3</v>
      </c>
      <c r="Q125" s="232">
        <f>ROUND(E125*P125,2)</f>
        <v>0.81</v>
      </c>
      <c r="R125" s="233"/>
      <c r="S125" s="233" t="s">
        <v>208</v>
      </c>
      <c r="T125" s="233" t="s">
        <v>209</v>
      </c>
      <c r="U125" s="233">
        <v>0</v>
      </c>
      <c r="V125" s="233">
        <f>ROUND(E125*U125,2)</f>
        <v>0</v>
      </c>
      <c r="W125" s="233"/>
      <c r="X125" s="233" t="s">
        <v>210</v>
      </c>
      <c r="Y125" s="233" t="s">
        <v>211</v>
      </c>
      <c r="Z125" s="212"/>
      <c r="AA125" s="212"/>
      <c r="AB125" s="212"/>
      <c r="AC125" s="212"/>
      <c r="AD125" s="212"/>
      <c r="AE125" s="212"/>
      <c r="AF125" s="212"/>
      <c r="AG125" s="212" t="s">
        <v>321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29"/>
      <c r="B126" s="230"/>
      <c r="C126" s="268" t="s">
        <v>346</v>
      </c>
      <c r="D126" s="238"/>
      <c r="E126" s="239"/>
      <c r="F126" s="233"/>
      <c r="G126" s="233"/>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217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8" t="s">
        <v>347</v>
      </c>
      <c r="D127" s="238"/>
      <c r="E127" s="239">
        <v>269.08</v>
      </c>
      <c r="F127" s="233"/>
      <c r="G127" s="233"/>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217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49">
        <v>35</v>
      </c>
      <c r="B128" s="250" t="s">
        <v>348</v>
      </c>
      <c r="C128" s="265" t="s">
        <v>349</v>
      </c>
      <c r="D128" s="251" t="s">
        <v>207</v>
      </c>
      <c r="E128" s="252">
        <v>36.789000000000001</v>
      </c>
      <c r="F128" s="253"/>
      <c r="G128" s="254">
        <f>ROUND(E128*F128,2)</f>
        <v>0</v>
      </c>
      <c r="H128" s="234"/>
      <c r="I128" s="233">
        <f>ROUND(E128*H128,2)</f>
        <v>0</v>
      </c>
      <c r="J128" s="234"/>
      <c r="K128" s="233">
        <f>ROUND(E128*J128,2)</f>
        <v>0</v>
      </c>
      <c r="L128" s="233">
        <v>21</v>
      </c>
      <c r="M128" s="233">
        <f>G128*(1+L128/100)</f>
        <v>0</v>
      </c>
      <c r="N128" s="232">
        <v>0</v>
      </c>
      <c r="O128" s="232">
        <f>ROUND(E128*N128,2)</f>
        <v>0</v>
      </c>
      <c r="P128" s="232">
        <v>3.4000000000000002E-2</v>
      </c>
      <c r="Q128" s="232">
        <f>ROUND(E128*P128,2)</f>
        <v>1.25</v>
      </c>
      <c r="R128" s="233"/>
      <c r="S128" s="233" t="s">
        <v>208</v>
      </c>
      <c r="T128" s="233" t="s">
        <v>209</v>
      </c>
      <c r="U128" s="233">
        <v>0</v>
      </c>
      <c r="V128" s="233">
        <f>ROUND(E128*U128,2)</f>
        <v>0</v>
      </c>
      <c r="W128" s="233"/>
      <c r="X128" s="233" t="s">
        <v>210</v>
      </c>
      <c r="Y128" s="233" t="s">
        <v>211</v>
      </c>
      <c r="Z128" s="212"/>
      <c r="AA128" s="212"/>
      <c r="AB128" s="212"/>
      <c r="AC128" s="212"/>
      <c r="AD128" s="212"/>
      <c r="AE128" s="212"/>
      <c r="AF128" s="212"/>
      <c r="AG128" s="212" t="s">
        <v>321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29"/>
      <c r="B129" s="230"/>
      <c r="C129" s="266" t="s">
        <v>272</v>
      </c>
      <c r="D129" s="255"/>
      <c r="E129" s="255"/>
      <c r="F129" s="255"/>
      <c r="G129" s="255"/>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214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29"/>
      <c r="B130" s="230"/>
      <c r="C130" s="268" t="s">
        <v>350</v>
      </c>
      <c r="D130" s="238"/>
      <c r="E130" s="239"/>
      <c r="F130" s="233"/>
      <c r="G130" s="233"/>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217</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8" t="s">
        <v>351</v>
      </c>
      <c r="D131" s="238"/>
      <c r="E131" s="239">
        <v>36.789000000000001</v>
      </c>
      <c r="F131" s="233"/>
      <c r="G131" s="233"/>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217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x14ac:dyDescent="0.2">
      <c r="A132" s="242" t="s">
        <v>203</v>
      </c>
      <c r="B132" s="243" t="s">
        <v>167</v>
      </c>
      <c r="C132" s="264" t="s">
        <v>168</v>
      </c>
      <c r="D132" s="244"/>
      <c r="E132" s="245"/>
      <c r="F132" s="246"/>
      <c r="G132" s="247">
        <f>SUMIF(AG133:AG149,"&lt;&gt;NOR",G133:G149)</f>
        <v>0</v>
      </c>
      <c r="H132" s="241"/>
      <c r="I132" s="241">
        <f>SUM(I133:I149)</f>
        <v>0</v>
      </c>
      <c r="J132" s="241"/>
      <c r="K132" s="241">
        <f>SUM(K133:K149)</f>
        <v>0</v>
      </c>
      <c r="L132" s="241"/>
      <c r="M132" s="241">
        <f>SUM(M133:M149)</f>
        <v>0</v>
      </c>
      <c r="N132" s="240"/>
      <c r="O132" s="240">
        <f>SUM(O133:O149)</f>
        <v>0</v>
      </c>
      <c r="P132" s="240"/>
      <c r="Q132" s="240">
        <f>SUM(Q133:Q149)</f>
        <v>0.6</v>
      </c>
      <c r="R132" s="241"/>
      <c r="S132" s="241"/>
      <c r="T132" s="241"/>
      <c r="U132" s="241"/>
      <c r="V132" s="241">
        <f>SUM(V133:V149)</f>
        <v>0</v>
      </c>
      <c r="W132" s="241"/>
      <c r="X132" s="241"/>
      <c r="Y132" s="241"/>
      <c r="AG132" t="s">
        <v>204</v>
      </c>
    </row>
    <row r="133" spans="1:60" outlineLevel="1" x14ac:dyDescent="0.2">
      <c r="A133" s="249">
        <v>36</v>
      </c>
      <c r="B133" s="250" t="s">
        <v>352</v>
      </c>
      <c r="C133" s="265" t="s">
        <v>353</v>
      </c>
      <c r="D133" s="251" t="s">
        <v>320</v>
      </c>
      <c r="E133" s="252">
        <v>33</v>
      </c>
      <c r="F133" s="253"/>
      <c r="G133" s="254">
        <f>ROUND(E133*F133,2)</f>
        <v>0</v>
      </c>
      <c r="H133" s="234"/>
      <c r="I133" s="233">
        <f>ROUND(E133*H133,2)</f>
        <v>0</v>
      </c>
      <c r="J133" s="234"/>
      <c r="K133" s="233">
        <f>ROUND(E133*J133,2)</f>
        <v>0</v>
      </c>
      <c r="L133" s="233">
        <v>21</v>
      </c>
      <c r="M133" s="233">
        <f>G133*(1+L133/100)</f>
        <v>0</v>
      </c>
      <c r="N133" s="232">
        <v>0</v>
      </c>
      <c r="O133" s="232">
        <f>ROUND(E133*N133,2)</f>
        <v>0</v>
      </c>
      <c r="P133" s="232">
        <v>1.6999999999999999E-3</v>
      </c>
      <c r="Q133" s="232">
        <f>ROUND(E133*P133,2)</f>
        <v>0.06</v>
      </c>
      <c r="R133" s="233"/>
      <c r="S133" s="233" t="s">
        <v>208</v>
      </c>
      <c r="T133" s="233" t="s">
        <v>209</v>
      </c>
      <c r="U133" s="233">
        <v>0</v>
      </c>
      <c r="V133" s="233">
        <f>ROUND(E133*U133,2)</f>
        <v>0</v>
      </c>
      <c r="W133" s="233"/>
      <c r="X133" s="233" t="s">
        <v>210</v>
      </c>
      <c r="Y133" s="233" t="s">
        <v>211</v>
      </c>
      <c r="Z133" s="212"/>
      <c r="AA133" s="212"/>
      <c r="AB133" s="212"/>
      <c r="AC133" s="212"/>
      <c r="AD133" s="212"/>
      <c r="AE133" s="212"/>
      <c r="AF133" s="212"/>
      <c r="AG133" s="212" t="s">
        <v>321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6" t="s">
        <v>272</v>
      </c>
      <c r="D134" s="255"/>
      <c r="E134" s="255"/>
      <c r="F134" s="255"/>
      <c r="G134" s="255"/>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214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29"/>
      <c r="B135" s="230"/>
      <c r="C135" s="268" t="s">
        <v>330</v>
      </c>
      <c r="D135" s="238"/>
      <c r="E135" s="239"/>
      <c r="F135" s="233"/>
      <c r="G135" s="233"/>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217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8" t="s">
        <v>354</v>
      </c>
      <c r="D136" s="238"/>
      <c r="E136" s="239"/>
      <c r="F136" s="233"/>
      <c r="G136" s="233"/>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217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8" t="s">
        <v>355</v>
      </c>
      <c r="D137" s="238"/>
      <c r="E137" s="239">
        <v>33</v>
      </c>
      <c r="F137" s="233"/>
      <c r="G137" s="233"/>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217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9">
        <v>37</v>
      </c>
      <c r="B138" s="250" t="s">
        <v>356</v>
      </c>
      <c r="C138" s="265" t="s">
        <v>357</v>
      </c>
      <c r="D138" s="251" t="s">
        <v>320</v>
      </c>
      <c r="E138" s="252">
        <v>44.845999999999997</v>
      </c>
      <c r="F138" s="253"/>
      <c r="G138" s="254">
        <f>ROUND(E138*F138,2)</f>
        <v>0</v>
      </c>
      <c r="H138" s="234"/>
      <c r="I138" s="233">
        <f>ROUND(E138*H138,2)</f>
        <v>0</v>
      </c>
      <c r="J138" s="234"/>
      <c r="K138" s="233">
        <f>ROUND(E138*J138,2)</f>
        <v>0</v>
      </c>
      <c r="L138" s="233">
        <v>21</v>
      </c>
      <c r="M138" s="233">
        <f>G138*(1+L138/100)</f>
        <v>0</v>
      </c>
      <c r="N138" s="232">
        <v>0</v>
      </c>
      <c r="O138" s="232">
        <f>ROUND(E138*N138,2)</f>
        <v>0</v>
      </c>
      <c r="P138" s="232">
        <v>2.5999999999999999E-3</v>
      </c>
      <c r="Q138" s="232">
        <f>ROUND(E138*P138,2)</f>
        <v>0.12</v>
      </c>
      <c r="R138" s="233"/>
      <c r="S138" s="233" t="s">
        <v>208</v>
      </c>
      <c r="T138" s="233" t="s">
        <v>209</v>
      </c>
      <c r="U138" s="233">
        <v>0</v>
      </c>
      <c r="V138" s="233">
        <f>ROUND(E138*U138,2)</f>
        <v>0</v>
      </c>
      <c r="W138" s="233"/>
      <c r="X138" s="233" t="s">
        <v>210</v>
      </c>
      <c r="Y138" s="233" t="s">
        <v>211</v>
      </c>
      <c r="Z138" s="212"/>
      <c r="AA138" s="212"/>
      <c r="AB138" s="212"/>
      <c r="AC138" s="212"/>
      <c r="AD138" s="212"/>
      <c r="AE138" s="212"/>
      <c r="AF138" s="212"/>
      <c r="AG138" s="212" t="s">
        <v>321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29"/>
      <c r="B139" s="230"/>
      <c r="C139" s="266" t="s">
        <v>272</v>
      </c>
      <c r="D139" s="255"/>
      <c r="E139" s="255"/>
      <c r="F139" s="255"/>
      <c r="G139" s="255"/>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214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29"/>
      <c r="B140" s="230"/>
      <c r="C140" s="268" t="s">
        <v>358</v>
      </c>
      <c r="D140" s="238"/>
      <c r="E140" s="239"/>
      <c r="F140" s="233"/>
      <c r="G140" s="233"/>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217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8" t="s">
        <v>359</v>
      </c>
      <c r="D141" s="238"/>
      <c r="E141" s="239">
        <v>44.85</v>
      </c>
      <c r="F141" s="233"/>
      <c r="G141" s="233"/>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217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49">
        <v>38</v>
      </c>
      <c r="B142" s="250" t="s">
        <v>360</v>
      </c>
      <c r="C142" s="265" t="s">
        <v>361</v>
      </c>
      <c r="D142" s="251" t="s">
        <v>280</v>
      </c>
      <c r="E142" s="252">
        <v>36</v>
      </c>
      <c r="F142" s="253"/>
      <c r="G142" s="254">
        <f>ROUND(E142*F142,2)</f>
        <v>0</v>
      </c>
      <c r="H142" s="234"/>
      <c r="I142" s="233">
        <f>ROUND(E142*H142,2)</f>
        <v>0</v>
      </c>
      <c r="J142" s="234"/>
      <c r="K142" s="233">
        <f>ROUND(E142*J142,2)</f>
        <v>0</v>
      </c>
      <c r="L142" s="233">
        <v>21</v>
      </c>
      <c r="M142" s="233">
        <f>G142*(1+L142/100)</f>
        <v>0</v>
      </c>
      <c r="N142" s="232">
        <v>0</v>
      </c>
      <c r="O142" s="232">
        <f>ROUND(E142*N142,2)</f>
        <v>0</v>
      </c>
      <c r="P142" s="232">
        <v>9.4000000000000004E-3</v>
      </c>
      <c r="Q142" s="232">
        <f>ROUND(E142*P142,2)</f>
        <v>0.34</v>
      </c>
      <c r="R142" s="233"/>
      <c r="S142" s="233" t="s">
        <v>208</v>
      </c>
      <c r="T142" s="233" t="s">
        <v>209</v>
      </c>
      <c r="U142" s="233">
        <v>0</v>
      </c>
      <c r="V142" s="233">
        <f>ROUND(E142*U142,2)</f>
        <v>0</v>
      </c>
      <c r="W142" s="233"/>
      <c r="X142" s="233" t="s">
        <v>210</v>
      </c>
      <c r="Y142" s="233" t="s">
        <v>211</v>
      </c>
      <c r="Z142" s="212"/>
      <c r="AA142" s="212"/>
      <c r="AB142" s="212"/>
      <c r="AC142" s="212"/>
      <c r="AD142" s="212"/>
      <c r="AE142" s="212"/>
      <c r="AF142" s="212"/>
      <c r="AG142" s="212" t="s">
        <v>321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29"/>
      <c r="B143" s="230"/>
      <c r="C143" s="266" t="s">
        <v>272</v>
      </c>
      <c r="D143" s="255"/>
      <c r="E143" s="255"/>
      <c r="F143" s="255"/>
      <c r="G143" s="255"/>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214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29"/>
      <c r="B144" s="230"/>
      <c r="C144" s="268" t="s">
        <v>362</v>
      </c>
      <c r="D144" s="238"/>
      <c r="E144" s="239"/>
      <c r="F144" s="233"/>
      <c r="G144" s="233"/>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217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29"/>
      <c r="B145" s="230"/>
      <c r="C145" s="268" t="s">
        <v>336</v>
      </c>
      <c r="D145" s="238"/>
      <c r="E145" s="239">
        <v>36</v>
      </c>
      <c r="F145" s="233"/>
      <c r="G145" s="233"/>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217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49">
        <v>39</v>
      </c>
      <c r="B146" s="250" t="s">
        <v>363</v>
      </c>
      <c r="C146" s="265" t="s">
        <v>364</v>
      </c>
      <c r="D146" s="251" t="s">
        <v>320</v>
      </c>
      <c r="E146" s="252">
        <v>20</v>
      </c>
      <c r="F146" s="253"/>
      <c r="G146" s="254">
        <f>ROUND(E146*F146,2)</f>
        <v>0</v>
      </c>
      <c r="H146" s="234"/>
      <c r="I146" s="233">
        <f>ROUND(E146*H146,2)</f>
        <v>0</v>
      </c>
      <c r="J146" s="234"/>
      <c r="K146" s="233">
        <f>ROUND(E146*J146,2)</f>
        <v>0</v>
      </c>
      <c r="L146" s="233">
        <v>21</v>
      </c>
      <c r="M146" s="233">
        <f>G146*(1+L146/100)</f>
        <v>0</v>
      </c>
      <c r="N146" s="232">
        <v>0</v>
      </c>
      <c r="O146" s="232">
        <f>ROUND(E146*N146,2)</f>
        <v>0</v>
      </c>
      <c r="P146" s="232">
        <v>3.9399999999999999E-3</v>
      </c>
      <c r="Q146" s="232">
        <f>ROUND(E146*P146,2)</f>
        <v>0.08</v>
      </c>
      <c r="R146" s="233"/>
      <c r="S146" s="233" t="s">
        <v>208</v>
      </c>
      <c r="T146" s="233" t="s">
        <v>209</v>
      </c>
      <c r="U146" s="233">
        <v>0</v>
      </c>
      <c r="V146" s="233">
        <f>ROUND(E146*U146,2)</f>
        <v>0</v>
      </c>
      <c r="W146" s="233"/>
      <c r="X146" s="233" t="s">
        <v>210</v>
      </c>
      <c r="Y146" s="233" t="s">
        <v>211</v>
      </c>
      <c r="Z146" s="212"/>
      <c r="AA146" s="212"/>
      <c r="AB146" s="212"/>
      <c r="AC146" s="212"/>
      <c r="AD146" s="212"/>
      <c r="AE146" s="212"/>
      <c r="AF146" s="212"/>
      <c r="AG146" s="212" t="s">
        <v>321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29"/>
      <c r="B147" s="230"/>
      <c r="C147" s="266" t="s">
        <v>272</v>
      </c>
      <c r="D147" s="255"/>
      <c r="E147" s="255"/>
      <c r="F147" s="255"/>
      <c r="G147" s="255"/>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214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29"/>
      <c r="B148" s="230"/>
      <c r="C148" s="268" t="s">
        <v>335</v>
      </c>
      <c r="D148" s="238"/>
      <c r="E148" s="239"/>
      <c r="F148" s="233"/>
      <c r="G148" s="233"/>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217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8" t="s">
        <v>365</v>
      </c>
      <c r="D149" s="238"/>
      <c r="E149" s="239">
        <v>20</v>
      </c>
      <c r="F149" s="233"/>
      <c r="G149" s="233"/>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217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42" t="s">
        <v>203</v>
      </c>
      <c r="B150" s="243" t="s">
        <v>169</v>
      </c>
      <c r="C150" s="264" t="s">
        <v>170</v>
      </c>
      <c r="D150" s="244"/>
      <c r="E150" s="245"/>
      <c r="F150" s="246"/>
      <c r="G150" s="247">
        <f>SUMIF(AG151:AG156,"&lt;&gt;NOR",G151:G156)</f>
        <v>0</v>
      </c>
      <c r="H150" s="241"/>
      <c r="I150" s="241">
        <f>SUM(I151:I156)</f>
        <v>0</v>
      </c>
      <c r="J150" s="241"/>
      <c r="K150" s="241">
        <f>SUM(K151:K156)</f>
        <v>0</v>
      </c>
      <c r="L150" s="241"/>
      <c r="M150" s="241">
        <f>SUM(M151:M156)</f>
        <v>0</v>
      </c>
      <c r="N150" s="240"/>
      <c r="O150" s="240">
        <f>SUM(O151:O156)</f>
        <v>0.05</v>
      </c>
      <c r="P150" s="240"/>
      <c r="Q150" s="240">
        <f>SUM(Q151:Q156)</f>
        <v>4.78</v>
      </c>
      <c r="R150" s="241"/>
      <c r="S150" s="241"/>
      <c r="T150" s="241"/>
      <c r="U150" s="241"/>
      <c r="V150" s="241">
        <f>SUM(V151:V156)</f>
        <v>0</v>
      </c>
      <c r="W150" s="241"/>
      <c r="X150" s="241"/>
      <c r="Y150" s="241"/>
      <c r="AG150" t="s">
        <v>204</v>
      </c>
    </row>
    <row r="151" spans="1:60" ht="22.5" outlineLevel="1" x14ac:dyDescent="0.2">
      <c r="A151" s="249">
        <v>40</v>
      </c>
      <c r="B151" s="250" t="s">
        <v>366</v>
      </c>
      <c r="C151" s="265" t="s">
        <v>367</v>
      </c>
      <c r="D151" s="251" t="s">
        <v>207</v>
      </c>
      <c r="E151" s="252">
        <v>269.07600000000002</v>
      </c>
      <c r="F151" s="253"/>
      <c r="G151" s="254">
        <f>ROUND(E151*F151,2)</f>
        <v>0</v>
      </c>
      <c r="H151" s="234"/>
      <c r="I151" s="233">
        <f>ROUND(E151*H151,2)</f>
        <v>0</v>
      </c>
      <c r="J151" s="234"/>
      <c r="K151" s="233">
        <f>ROUND(E151*J151,2)</f>
        <v>0</v>
      </c>
      <c r="L151" s="233">
        <v>21</v>
      </c>
      <c r="M151" s="233">
        <f>G151*(1+L151/100)</f>
        <v>0</v>
      </c>
      <c r="N151" s="232">
        <v>2.0000000000000001E-4</v>
      </c>
      <c r="O151" s="232">
        <f>ROUND(E151*N151,2)</f>
        <v>0.05</v>
      </c>
      <c r="P151" s="232">
        <v>1.7780000000000001E-2</v>
      </c>
      <c r="Q151" s="232">
        <f>ROUND(E151*P151,2)</f>
        <v>4.78</v>
      </c>
      <c r="R151" s="233"/>
      <c r="S151" s="233" t="s">
        <v>208</v>
      </c>
      <c r="T151" s="233" t="s">
        <v>209</v>
      </c>
      <c r="U151" s="233">
        <v>0</v>
      </c>
      <c r="V151" s="233">
        <f>ROUND(E151*U151,2)</f>
        <v>0</v>
      </c>
      <c r="W151" s="233"/>
      <c r="X151" s="233" t="s">
        <v>210</v>
      </c>
      <c r="Y151" s="233" t="s">
        <v>211</v>
      </c>
      <c r="Z151" s="212"/>
      <c r="AA151" s="212"/>
      <c r="AB151" s="212"/>
      <c r="AC151" s="212"/>
      <c r="AD151" s="212"/>
      <c r="AE151" s="212"/>
      <c r="AF151" s="212"/>
      <c r="AG151" s="212" t="s">
        <v>321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29"/>
      <c r="B152" s="230"/>
      <c r="C152" s="268" t="s">
        <v>346</v>
      </c>
      <c r="D152" s="238"/>
      <c r="E152" s="239"/>
      <c r="F152" s="233"/>
      <c r="G152" s="233"/>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217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8" t="s">
        <v>347</v>
      </c>
      <c r="D153" s="238"/>
      <c r="E153" s="239">
        <v>269.08</v>
      </c>
      <c r="F153" s="233"/>
      <c r="G153" s="233"/>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217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33.75" outlineLevel="1" x14ac:dyDescent="0.2">
      <c r="A154" s="249">
        <v>41</v>
      </c>
      <c r="B154" s="250" t="s">
        <v>368</v>
      </c>
      <c r="C154" s="265" t="s">
        <v>369</v>
      </c>
      <c r="D154" s="251" t="s">
        <v>320</v>
      </c>
      <c r="E154" s="252">
        <v>22.422999999999998</v>
      </c>
      <c r="F154" s="253"/>
      <c r="G154" s="254">
        <f>ROUND(E154*F154,2)</f>
        <v>0</v>
      </c>
      <c r="H154" s="234"/>
      <c r="I154" s="233">
        <f>ROUND(E154*H154,2)</f>
        <v>0</v>
      </c>
      <c r="J154" s="234"/>
      <c r="K154" s="233">
        <f>ROUND(E154*J154,2)</f>
        <v>0</v>
      </c>
      <c r="L154" s="233">
        <v>21</v>
      </c>
      <c r="M154" s="233">
        <f>G154*(1+L154/100)</f>
        <v>0</v>
      </c>
      <c r="N154" s="232">
        <v>0</v>
      </c>
      <c r="O154" s="232">
        <f>ROUND(E154*N154,2)</f>
        <v>0</v>
      </c>
      <c r="P154" s="232">
        <v>0</v>
      </c>
      <c r="Q154" s="232">
        <f>ROUND(E154*P154,2)</f>
        <v>0</v>
      </c>
      <c r="R154" s="233"/>
      <c r="S154" s="233" t="s">
        <v>208</v>
      </c>
      <c r="T154" s="233" t="s">
        <v>209</v>
      </c>
      <c r="U154" s="233">
        <v>0</v>
      </c>
      <c r="V154" s="233">
        <f>ROUND(E154*U154,2)</f>
        <v>0</v>
      </c>
      <c r="W154" s="233"/>
      <c r="X154" s="233" t="s">
        <v>210</v>
      </c>
      <c r="Y154" s="233" t="s">
        <v>211</v>
      </c>
      <c r="Z154" s="212"/>
      <c r="AA154" s="212"/>
      <c r="AB154" s="212"/>
      <c r="AC154" s="212"/>
      <c r="AD154" s="212"/>
      <c r="AE154" s="212"/>
      <c r="AF154" s="212"/>
      <c r="AG154" s="212" t="s">
        <v>321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29"/>
      <c r="B155" s="230"/>
      <c r="C155" s="268" t="s">
        <v>326</v>
      </c>
      <c r="D155" s="238"/>
      <c r="E155" s="239"/>
      <c r="F155" s="233"/>
      <c r="G155" s="233"/>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217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8" t="s">
        <v>327</v>
      </c>
      <c r="D156" s="238"/>
      <c r="E156" s="239">
        <v>22.42</v>
      </c>
      <c r="F156" s="233"/>
      <c r="G156" s="233"/>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217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42" t="s">
        <v>203</v>
      </c>
      <c r="B157" s="243" t="s">
        <v>171</v>
      </c>
      <c r="C157" s="264" t="s">
        <v>172</v>
      </c>
      <c r="D157" s="244"/>
      <c r="E157" s="245"/>
      <c r="F157" s="246"/>
      <c r="G157" s="247">
        <f>SUMIF(AG158:AG166,"&lt;&gt;NOR",G158:G166)</f>
        <v>0</v>
      </c>
      <c r="H157" s="241"/>
      <c r="I157" s="241">
        <f>SUM(I158:I166)</f>
        <v>0</v>
      </c>
      <c r="J157" s="241"/>
      <c r="K157" s="241">
        <f>SUM(K158:K166)</f>
        <v>0</v>
      </c>
      <c r="L157" s="241"/>
      <c r="M157" s="241">
        <f>SUM(M158:M166)</f>
        <v>0</v>
      </c>
      <c r="N157" s="240"/>
      <c r="O157" s="240">
        <f>SUM(O158:O166)</f>
        <v>0</v>
      </c>
      <c r="P157" s="240"/>
      <c r="Q157" s="240">
        <f>SUM(Q158:Q166)</f>
        <v>0.59000000000000008</v>
      </c>
      <c r="R157" s="241"/>
      <c r="S157" s="241"/>
      <c r="T157" s="241"/>
      <c r="U157" s="241"/>
      <c r="V157" s="241">
        <f>SUM(V158:V166)</f>
        <v>0</v>
      </c>
      <c r="W157" s="241"/>
      <c r="X157" s="241"/>
      <c r="Y157" s="241"/>
      <c r="AG157" t="s">
        <v>204</v>
      </c>
    </row>
    <row r="158" spans="1:60" outlineLevel="1" x14ac:dyDescent="0.2">
      <c r="A158" s="249">
        <v>42</v>
      </c>
      <c r="B158" s="250" t="s">
        <v>370</v>
      </c>
      <c r="C158" s="265" t="s">
        <v>371</v>
      </c>
      <c r="D158" s="251" t="s">
        <v>207</v>
      </c>
      <c r="E158" s="252">
        <v>18.22</v>
      </c>
      <c r="F158" s="253"/>
      <c r="G158" s="254">
        <f>ROUND(E158*F158,2)</f>
        <v>0</v>
      </c>
      <c r="H158" s="234"/>
      <c r="I158" s="233">
        <f>ROUND(E158*H158,2)</f>
        <v>0</v>
      </c>
      <c r="J158" s="234"/>
      <c r="K158" s="233">
        <f>ROUND(E158*J158,2)</f>
        <v>0</v>
      </c>
      <c r="L158" s="233">
        <v>21</v>
      </c>
      <c r="M158" s="233">
        <f>G158*(1+L158/100)</f>
        <v>0</v>
      </c>
      <c r="N158" s="232">
        <v>0</v>
      </c>
      <c r="O158" s="232">
        <f>ROUND(E158*N158,2)</f>
        <v>0</v>
      </c>
      <c r="P158" s="232">
        <v>1.098E-2</v>
      </c>
      <c r="Q158" s="232">
        <f>ROUND(E158*P158,2)</f>
        <v>0.2</v>
      </c>
      <c r="R158" s="233"/>
      <c r="S158" s="233" t="s">
        <v>208</v>
      </c>
      <c r="T158" s="233" t="s">
        <v>209</v>
      </c>
      <c r="U158" s="233">
        <v>0</v>
      </c>
      <c r="V158" s="233">
        <f>ROUND(E158*U158,2)</f>
        <v>0</v>
      </c>
      <c r="W158" s="233"/>
      <c r="X158" s="233" t="s">
        <v>210</v>
      </c>
      <c r="Y158" s="233" t="s">
        <v>211</v>
      </c>
      <c r="Z158" s="212"/>
      <c r="AA158" s="212"/>
      <c r="AB158" s="212"/>
      <c r="AC158" s="212"/>
      <c r="AD158" s="212"/>
      <c r="AE158" s="212"/>
      <c r="AF158" s="212"/>
      <c r="AG158" s="212" t="s">
        <v>321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29"/>
      <c r="B159" s="230"/>
      <c r="C159" s="268" t="s">
        <v>372</v>
      </c>
      <c r="D159" s="238"/>
      <c r="E159" s="239"/>
      <c r="F159" s="233"/>
      <c r="G159" s="233"/>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217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8" t="s">
        <v>373</v>
      </c>
      <c r="D160" s="238"/>
      <c r="E160" s="239">
        <v>18.22</v>
      </c>
      <c r="F160" s="233"/>
      <c r="G160" s="233"/>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217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49">
        <v>43</v>
      </c>
      <c r="B161" s="250" t="s">
        <v>374</v>
      </c>
      <c r="C161" s="265" t="s">
        <v>375</v>
      </c>
      <c r="D161" s="251" t="s">
        <v>207</v>
      </c>
      <c r="E161" s="252">
        <v>20.620999999999999</v>
      </c>
      <c r="F161" s="253"/>
      <c r="G161" s="254">
        <f>ROUND(E161*F161,2)</f>
        <v>0</v>
      </c>
      <c r="H161" s="234"/>
      <c r="I161" s="233">
        <f>ROUND(E161*H161,2)</f>
        <v>0</v>
      </c>
      <c r="J161" s="234"/>
      <c r="K161" s="233">
        <f>ROUND(E161*J161,2)</f>
        <v>0</v>
      </c>
      <c r="L161" s="233">
        <v>21</v>
      </c>
      <c r="M161" s="233">
        <f>G161*(1+L161/100)</f>
        <v>0</v>
      </c>
      <c r="N161" s="232">
        <v>0</v>
      </c>
      <c r="O161" s="232">
        <f>ROUND(E161*N161,2)</f>
        <v>0</v>
      </c>
      <c r="P161" s="232">
        <v>1.098E-2</v>
      </c>
      <c r="Q161" s="232">
        <f>ROUND(E161*P161,2)</f>
        <v>0.23</v>
      </c>
      <c r="R161" s="233"/>
      <c r="S161" s="233" t="s">
        <v>208</v>
      </c>
      <c r="T161" s="233" t="s">
        <v>209</v>
      </c>
      <c r="U161" s="233">
        <v>0</v>
      </c>
      <c r="V161" s="233">
        <f>ROUND(E161*U161,2)</f>
        <v>0</v>
      </c>
      <c r="W161" s="233"/>
      <c r="X161" s="233" t="s">
        <v>210</v>
      </c>
      <c r="Y161" s="233" t="s">
        <v>211</v>
      </c>
      <c r="Z161" s="212"/>
      <c r="AA161" s="212"/>
      <c r="AB161" s="212"/>
      <c r="AC161" s="212"/>
      <c r="AD161" s="212"/>
      <c r="AE161" s="212"/>
      <c r="AF161" s="212"/>
      <c r="AG161" s="212" t="s">
        <v>321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29"/>
      <c r="B162" s="230"/>
      <c r="C162" s="268" t="s">
        <v>376</v>
      </c>
      <c r="D162" s="238"/>
      <c r="E162" s="239"/>
      <c r="F162" s="233"/>
      <c r="G162" s="233"/>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217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29"/>
      <c r="B163" s="230"/>
      <c r="C163" s="268" t="s">
        <v>377</v>
      </c>
      <c r="D163" s="238"/>
      <c r="E163" s="239">
        <v>20.62</v>
      </c>
      <c r="F163" s="233"/>
      <c r="G163" s="233"/>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217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49">
        <v>44</v>
      </c>
      <c r="B164" s="250" t="s">
        <v>378</v>
      </c>
      <c r="C164" s="265" t="s">
        <v>379</v>
      </c>
      <c r="D164" s="251" t="s">
        <v>207</v>
      </c>
      <c r="E164" s="252">
        <v>20.620999999999999</v>
      </c>
      <c r="F164" s="253"/>
      <c r="G164" s="254">
        <f>ROUND(E164*F164,2)</f>
        <v>0</v>
      </c>
      <c r="H164" s="234"/>
      <c r="I164" s="233">
        <f>ROUND(E164*H164,2)</f>
        <v>0</v>
      </c>
      <c r="J164" s="234"/>
      <c r="K164" s="233">
        <f>ROUND(E164*J164,2)</f>
        <v>0</v>
      </c>
      <c r="L164" s="233">
        <v>21</v>
      </c>
      <c r="M164" s="233">
        <f>G164*(1+L164/100)</f>
        <v>0</v>
      </c>
      <c r="N164" s="232">
        <v>0</v>
      </c>
      <c r="O164" s="232">
        <f>ROUND(E164*N164,2)</f>
        <v>0</v>
      </c>
      <c r="P164" s="232">
        <v>8.0000000000000002E-3</v>
      </c>
      <c r="Q164" s="232">
        <f>ROUND(E164*P164,2)</f>
        <v>0.16</v>
      </c>
      <c r="R164" s="233"/>
      <c r="S164" s="233" t="s">
        <v>208</v>
      </c>
      <c r="T164" s="233" t="s">
        <v>209</v>
      </c>
      <c r="U164" s="233">
        <v>0</v>
      </c>
      <c r="V164" s="233">
        <f>ROUND(E164*U164,2)</f>
        <v>0</v>
      </c>
      <c r="W164" s="233"/>
      <c r="X164" s="233" t="s">
        <v>210</v>
      </c>
      <c r="Y164" s="233" t="s">
        <v>211</v>
      </c>
      <c r="Z164" s="212"/>
      <c r="AA164" s="212"/>
      <c r="AB164" s="212"/>
      <c r="AC164" s="212"/>
      <c r="AD164" s="212"/>
      <c r="AE164" s="212"/>
      <c r="AF164" s="212"/>
      <c r="AG164" s="212" t="s">
        <v>321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29"/>
      <c r="B165" s="230"/>
      <c r="C165" s="268" t="s">
        <v>376</v>
      </c>
      <c r="D165" s="238"/>
      <c r="E165" s="239"/>
      <c r="F165" s="233"/>
      <c r="G165" s="233"/>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217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29"/>
      <c r="B166" s="230"/>
      <c r="C166" s="268" t="s">
        <v>377</v>
      </c>
      <c r="D166" s="238"/>
      <c r="E166" s="239">
        <v>20.62</v>
      </c>
      <c r="F166" s="233"/>
      <c r="G166" s="233"/>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217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42" t="s">
        <v>203</v>
      </c>
      <c r="B167" s="243" t="s">
        <v>173</v>
      </c>
      <c r="C167" s="264" t="s">
        <v>174</v>
      </c>
      <c r="D167" s="244"/>
      <c r="E167" s="245"/>
      <c r="F167" s="246"/>
      <c r="G167" s="247">
        <f>SUMIF(AG168:AG171,"&lt;&gt;NOR",G168:G171)</f>
        <v>0</v>
      </c>
      <c r="H167" s="241"/>
      <c r="I167" s="241">
        <f>SUM(I168:I171)</f>
        <v>0</v>
      </c>
      <c r="J167" s="241"/>
      <c r="K167" s="241">
        <f>SUM(K168:K171)</f>
        <v>0</v>
      </c>
      <c r="L167" s="241"/>
      <c r="M167" s="241">
        <f>SUM(M168:M171)</f>
        <v>0</v>
      </c>
      <c r="N167" s="240"/>
      <c r="O167" s="240">
        <f>SUM(O168:O171)</f>
        <v>0</v>
      </c>
      <c r="P167" s="240"/>
      <c r="Q167" s="240">
        <f>SUM(Q168:Q171)</f>
        <v>0.95</v>
      </c>
      <c r="R167" s="241"/>
      <c r="S167" s="241"/>
      <c r="T167" s="241"/>
      <c r="U167" s="241"/>
      <c r="V167" s="241">
        <f>SUM(V168:V171)</f>
        <v>0</v>
      </c>
      <c r="W167" s="241"/>
      <c r="X167" s="241"/>
      <c r="Y167" s="241"/>
      <c r="AG167" t="s">
        <v>204</v>
      </c>
    </row>
    <row r="168" spans="1:60" outlineLevel="1" x14ac:dyDescent="0.2">
      <c r="A168" s="249">
        <v>45</v>
      </c>
      <c r="B168" s="250" t="s">
        <v>380</v>
      </c>
      <c r="C168" s="265" t="s">
        <v>381</v>
      </c>
      <c r="D168" s="251" t="s">
        <v>207</v>
      </c>
      <c r="E168" s="252">
        <v>105.79900000000001</v>
      </c>
      <c r="F168" s="253"/>
      <c r="G168" s="254">
        <f>ROUND(E168*F168,2)</f>
        <v>0</v>
      </c>
      <c r="H168" s="234"/>
      <c r="I168" s="233">
        <f>ROUND(E168*H168,2)</f>
        <v>0</v>
      </c>
      <c r="J168" s="234"/>
      <c r="K168" s="233">
        <f>ROUND(E168*J168,2)</f>
        <v>0</v>
      </c>
      <c r="L168" s="233">
        <v>21</v>
      </c>
      <c r="M168" s="233">
        <f>G168*(1+L168/100)</f>
        <v>0</v>
      </c>
      <c r="N168" s="232">
        <v>0</v>
      </c>
      <c r="O168" s="232">
        <f>ROUND(E168*N168,2)</f>
        <v>0</v>
      </c>
      <c r="P168" s="232">
        <v>8.9999999999999993E-3</v>
      </c>
      <c r="Q168" s="232">
        <f>ROUND(E168*P168,2)</f>
        <v>0.95</v>
      </c>
      <c r="R168" s="233"/>
      <c r="S168" s="233" t="s">
        <v>208</v>
      </c>
      <c r="T168" s="233" t="s">
        <v>209</v>
      </c>
      <c r="U168" s="233">
        <v>0</v>
      </c>
      <c r="V168" s="233">
        <f>ROUND(E168*U168,2)</f>
        <v>0</v>
      </c>
      <c r="W168" s="233"/>
      <c r="X168" s="233" t="s">
        <v>210</v>
      </c>
      <c r="Y168" s="233" t="s">
        <v>211</v>
      </c>
      <c r="Z168" s="212"/>
      <c r="AA168" s="212"/>
      <c r="AB168" s="212"/>
      <c r="AC168" s="212"/>
      <c r="AD168" s="212"/>
      <c r="AE168" s="212"/>
      <c r="AF168" s="212"/>
      <c r="AG168" s="212" t="s">
        <v>321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29"/>
      <c r="B169" s="230"/>
      <c r="C169" s="266" t="s">
        <v>272</v>
      </c>
      <c r="D169" s="255"/>
      <c r="E169" s="255"/>
      <c r="F169" s="255"/>
      <c r="G169" s="255"/>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214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29"/>
      <c r="B170" s="230"/>
      <c r="C170" s="268" t="s">
        <v>382</v>
      </c>
      <c r="D170" s="238"/>
      <c r="E170" s="239"/>
      <c r="F170" s="233"/>
      <c r="G170" s="233"/>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217</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8" t="s">
        <v>383</v>
      </c>
      <c r="D171" s="238"/>
      <c r="E171" s="239">
        <v>105.79900000000001</v>
      </c>
      <c r="F171" s="233"/>
      <c r="G171" s="233"/>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217</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x14ac:dyDescent="0.2">
      <c r="A172" s="242" t="s">
        <v>203</v>
      </c>
      <c r="B172" s="243" t="s">
        <v>133</v>
      </c>
      <c r="C172" s="264" t="s">
        <v>134</v>
      </c>
      <c r="D172" s="244"/>
      <c r="E172" s="245"/>
      <c r="F172" s="246"/>
      <c r="G172" s="247">
        <f>SUMIF(AG173:AG176,"&lt;&gt;NOR",G173:G176)</f>
        <v>0</v>
      </c>
      <c r="H172" s="241"/>
      <c r="I172" s="241">
        <f>SUM(I173:I176)</f>
        <v>0</v>
      </c>
      <c r="J172" s="241"/>
      <c r="K172" s="241">
        <f>SUM(K173:K176)</f>
        <v>0</v>
      </c>
      <c r="L172" s="241"/>
      <c r="M172" s="241">
        <f>SUM(M173:M176)</f>
        <v>0</v>
      </c>
      <c r="N172" s="240"/>
      <c r="O172" s="240">
        <f>SUM(O173:O176)</f>
        <v>0</v>
      </c>
      <c r="P172" s="240"/>
      <c r="Q172" s="240">
        <f>SUM(Q173:Q176)</f>
        <v>0</v>
      </c>
      <c r="R172" s="241"/>
      <c r="S172" s="241"/>
      <c r="T172" s="241"/>
      <c r="U172" s="241"/>
      <c r="V172" s="241">
        <f>SUM(V173:V176)</f>
        <v>0</v>
      </c>
      <c r="W172" s="241"/>
      <c r="X172" s="241"/>
      <c r="Y172" s="241"/>
      <c r="AG172" t="s">
        <v>204</v>
      </c>
    </row>
    <row r="173" spans="1:60" ht="22.5" outlineLevel="1" x14ac:dyDescent="0.2">
      <c r="A173" s="258">
        <v>46</v>
      </c>
      <c r="B173" s="259" t="s">
        <v>384</v>
      </c>
      <c r="C173" s="269" t="s">
        <v>385</v>
      </c>
      <c r="D173" s="260" t="s">
        <v>280</v>
      </c>
      <c r="E173" s="261">
        <v>1</v>
      </c>
      <c r="F173" s="262"/>
      <c r="G173" s="263">
        <f>ROUND(E173*F173,2)</f>
        <v>0</v>
      </c>
      <c r="H173" s="234"/>
      <c r="I173" s="233">
        <f>ROUND(E173*H173,2)</f>
        <v>0</v>
      </c>
      <c r="J173" s="234"/>
      <c r="K173" s="233">
        <f>ROUND(E173*J173,2)</f>
        <v>0</v>
      </c>
      <c r="L173" s="233">
        <v>21</v>
      </c>
      <c r="M173" s="233">
        <f>G173*(1+L173/100)</f>
        <v>0</v>
      </c>
      <c r="N173" s="232">
        <v>0</v>
      </c>
      <c r="O173" s="232">
        <f>ROUND(E173*N173,2)</f>
        <v>0</v>
      </c>
      <c r="P173" s="232">
        <v>0</v>
      </c>
      <c r="Q173" s="232">
        <f>ROUND(E173*P173,2)</f>
        <v>0</v>
      </c>
      <c r="R173" s="233"/>
      <c r="S173" s="233" t="s">
        <v>208</v>
      </c>
      <c r="T173" s="233" t="s">
        <v>209</v>
      </c>
      <c r="U173" s="233">
        <v>0</v>
      </c>
      <c r="V173" s="233">
        <f>ROUND(E173*U173,2)</f>
        <v>0</v>
      </c>
      <c r="W173" s="233"/>
      <c r="X173" s="233" t="s">
        <v>210</v>
      </c>
      <c r="Y173" s="233" t="s">
        <v>211</v>
      </c>
      <c r="Z173" s="212"/>
      <c r="AA173" s="212"/>
      <c r="AB173" s="212"/>
      <c r="AC173" s="212"/>
      <c r="AD173" s="212"/>
      <c r="AE173" s="212"/>
      <c r="AF173" s="212"/>
      <c r="AG173" s="212" t="s">
        <v>212</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33.75" outlineLevel="1" x14ac:dyDescent="0.2">
      <c r="A174" s="249">
        <v>47</v>
      </c>
      <c r="B174" s="250" t="s">
        <v>386</v>
      </c>
      <c r="C174" s="265" t="s">
        <v>387</v>
      </c>
      <c r="D174" s="251" t="s">
        <v>320</v>
      </c>
      <c r="E174" s="252">
        <v>20</v>
      </c>
      <c r="F174" s="253"/>
      <c r="G174" s="254">
        <f>ROUND(E174*F174,2)</f>
        <v>0</v>
      </c>
      <c r="H174" s="234"/>
      <c r="I174" s="233">
        <f>ROUND(E174*H174,2)</f>
        <v>0</v>
      </c>
      <c r="J174" s="234"/>
      <c r="K174" s="233">
        <f>ROUND(E174*J174,2)</f>
        <v>0</v>
      </c>
      <c r="L174" s="233">
        <v>21</v>
      </c>
      <c r="M174" s="233">
        <f>G174*(1+L174/100)</f>
        <v>0</v>
      </c>
      <c r="N174" s="232">
        <v>0</v>
      </c>
      <c r="O174" s="232">
        <f>ROUND(E174*N174,2)</f>
        <v>0</v>
      </c>
      <c r="P174" s="232">
        <v>1.0000000000000001E-5</v>
      </c>
      <c r="Q174" s="232">
        <f>ROUND(E174*P174,2)</f>
        <v>0</v>
      </c>
      <c r="R174" s="233"/>
      <c r="S174" s="233" t="s">
        <v>208</v>
      </c>
      <c r="T174" s="233" t="s">
        <v>209</v>
      </c>
      <c r="U174" s="233">
        <v>0</v>
      </c>
      <c r="V174" s="233">
        <f>ROUND(E174*U174,2)</f>
        <v>0</v>
      </c>
      <c r="W174" s="233"/>
      <c r="X174" s="233" t="s">
        <v>210</v>
      </c>
      <c r="Y174" s="233" t="s">
        <v>211</v>
      </c>
      <c r="Z174" s="212"/>
      <c r="AA174" s="212"/>
      <c r="AB174" s="212"/>
      <c r="AC174" s="212"/>
      <c r="AD174" s="212"/>
      <c r="AE174" s="212"/>
      <c r="AF174" s="212"/>
      <c r="AG174" s="212" t="s">
        <v>212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29"/>
      <c r="B175" s="230"/>
      <c r="C175" s="268" t="s">
        <v>388</v>
      </c>
      <c r="D175" s="238"/>
      <c r="E175" s="239"/>
      <c r="F175" s="233"/>
      <c r="G175" s="233"/>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217</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8" t="s">
        <v>365</v>
      </c>
      <c r="D176" s="238"/>
      <c r="E176" s="239">
        <v>20</v>
      </c>
      <c r="F176" s="233"/>
      <c r="G176" s="233"/>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217</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33" x14ac:dyDescent="0.2">
      <c r="A177" s="3"/>
      <c r="B177" s="4"/>
      <c r="C177" s="270"/>
      <c r="D177" s="6"/>
      <c r="E177" s="3"/>
      <c r="F177" s="3"/>
      <c r="G177" s="3"/>
      <c r="H177" s="3"/>
      <c r="I177" s="3"/>
      <c r="J177" s="3"/>
      <c r="K177" s="3"/>
      <c r="L177" s="3"/>
      <c r="M177" s="3"/>
      <c r="N177" s="3"/>
      <c r="O177" s="3"/>
      <c r="P177" s="3"/>
      <c r="Q177" s="3"/>
      <c r="R177" s="3"/>
      <c r="S177" s="3"/>
      <c r="T177" s="3"/>
      <c r="U177" s="3"/>
      <c r="V177" s="3"/>
      <c r="W177" s="3"/>
      <c r="X177" s="3"/>
      <c r="Y177" s="3"/>
      <c r="AE177">
        <v>12</v>
      </c>
      <c r="AF177">
        <v>21</v>
      </c>
      <c r="AG177" t="s">
        <v>189</v>
      </c>
    </row>
    <row r="178" spans="1:33" x14ac:dyDescent="0.2">
      <c r="A178" s="215"/>
      <c r="B178" s="216" t="s">
        <v>31</v>
      </c>
      <c r="C178" s="271"/>
      <c r="D178" s="217"/>
      <c r="E178" s="218"/>
      <c r="F178" s="218"/>
      <c r="G178" s="248">
        <f>G8+G36+G71+G100+G120+G132+G150+G157+G167+G172</f>
        <v>0</v>
      </c>
      <c r="H178" s="3"/>
      <c r="I178" s="3"/>
      <c r="J178" s="3"/>
      <c r="K178" s="3"/>
      <c r="L178" s="3"/>
      <c r="M178" s="3"/>
      <c r="N178" s="3"/>
      <c r="O178" s="3"/>
      <c r="P178" s="3"/>
      <c r="Q178" s="3"/>
      <c r="R178" s="3"/>
      <c r="S178" s="3"/>
      <c r="T178" s="3"/>
      <c r="U178" s="3"/>
      <c r="V178" s="3"/>
      <c r="W178" s="3"/>
      <c r="X178" s="3"/>
      <c r="Y178" s="3"/>
      <c r="AE178">
        <f>SUMIF(L7:L176,AE177,G7:G176)</f>
        <v>0</v>
      </c>
      <c r="AF178">
        <f>SUMIF(L7:L176,AF177,G7:G176)</f>
        <v>0</v>
      </c>
      <c r="AG178" t="s">
        <v>389</v>
      </c>
    </row>
    <row r="179" spans="1:33" x14ac:dyDescent="0.2">
      <c r="A179" s="3"/>
      <c r="B179" s="4"/>
      <c r="C179" s="270"/>
      <c r="D179" s="6"/>
      <c r="E179" s="3"/>
      <c r="F179" s="3"/>
      <c r="G179" s="3"/>
      <c r="H179" s="3"/>
      <c r="I179" s="3"/>
      <c r="J179" s="3"/>
      <c r="K179" s="3"/>
      <c r="L179" s="3"/>
      <c r="M179" s="3"/>
      <c r="N179" s="3"/>
      <c r="O179" s="3"/>
      <c r="P179" s="3"/>
      <c r="Q179" s="3"/>
      <c r="R179" s="3"/>
      <c r="S179" s="3"/>
      <c r="T179" s="3"/>
      <c r="U179" s="3"/>
      <c r="V179" s="3"/>
      <c r="W179" s="3"/>
      <c r="X179" s="3"/>
      <c r="Y179" s="3"/>
    </row>
    <row r="180" spans="1:33" x14ac:dyDescent="0.2">
      <c r="A180" s="3"/>
      <c r="B180" s="4"/>
      <c r="C180" s="270"/>
      <c r="D180" s="6"/>
      <c r="E180" s="3"/>
      <c r="F180" s="3"/>
      <c r="G180" s="3"/>
      <c r="H180" s="3"/>
      <c r="I180" s="3"/>
      <c r="J180" s="3"/>
      <c r="K180" s="3"/>
      <c r="L180" s="3"/>
      <c r="M180" s="3"/>
      <c r="N180" s="3"/>
      <c r="O180" s="3"/>
      <c r="P180" s="3"/>
      <c r="Q180" s="3"/>
      <c r="R180" s="3"/>
      <c r="S180" s="3"/>
      <c r="T180" s="3"/>
      <c r="U180" s="3"/>
      <c r="V180" s="3"/>
      <c r="W180" s="3"/>
      <c r="X180" s="3"/>
      <c r="Y180" s="3"/>
    </row>
    <row r="181" spans="1:33" x14ac:dyDescent="0.2">
      <c r="A181" s="219" t="s">
        <v>390</v>
      </c>
      <c r="B181" s="219"/>
      <c r="C181" s="272"/>
      <c r="D181" s="6"/>
      <c r="E181" s="3"/>
      <c r="F181" s="3"/>
      <c r="G181" s="3"/>
      <c r="H181" s="3"/>
      <c r="I181" s="3"/>
      <c r="J181" s="3"/>
      <c r="K181" s="3"/>
      <c r="L181" s="3"/>
      <c r="M181" s="3"/>
      <c r="N181" s="3"/>
      <c r="O181" s="3"/>
      <c r="P181" s="3"/>
      <c r="Q181" s="3"/>
      <c r="R181" s="3"/>
      <c r="S181" s="3"/>
      <c r="T181" s="3"/>
      <c r="U181" s="3"/>
      <c r="V181" s="3"/>
      <c r="W181" s="3"/>
      <c r="X181" s="3"/>
      <c r="Y181" s="3"/>
    </row>
    <row r="182" spans="1:33" x14ac:dyDescent="0.2">
      <c r="A182" s="220"/>
      <c r="B182" s="221"/>
      <c r="C182" s="273"/>
      <c r="D182" s="221"/>
      <c r="E182" s="221"/>
      <c r="F182" s="221"/>
      <c r="G182" s="222"/>
      <c r="H182" s="3"/>
      <c r="I182" s="3"/>
      <c r="J182" s="3"/>
      <c r="K182" s="3"/>
      <c r="L182" s="3"/>
      <c r="M182" s="3"/>
      <c r="N182" s="3"/>
      <c r="O182" s="3"/>
      <c r="P182" s="3"/>
      <c r="Q182" s="3"/>
      <c r="R182" s="3"/>
      <c r="S182" s="3"/>
      <c r="T182" s="3"/>
      <c r="U182" s="3"/>
      <c r="V182" s="3"/>
      <c r="W182" s="3"/>
      <c r="X182" s="3"/>
      <c r="Y182" s="3"/>
      <c r="AG182" t="s">
        <v>391</v>
      </c>
    </row>
    <row r="183" spans="1:33" x14ac:dyDescent="0.2">
      <c r="A183" s="223"/>
      <c r="B183" s="224"/>
      <c r="C183" s="274"/>
      <c r="D183" s="224"/>
      <c r="E183" s="224"/>
      <c r="F183" s="224"/>
      <c r="G183" s="225"/>
      <c r="H183" s="3"/>
      <c r="I183" s="3"/>
      <c r="J183" s="3"/>
      <c r="K183" s="3"/>
      <c r="L183" s="3"/>
      <c r="M183" s="3"/>
      <c r="N183" s="3"/>
      <c r="O183" s="3"/>
      <c r="P183" s="3"/>
      <c r="Q183" s="3"/>
      <c r="R183" s="3"/>
      <c r="S183" s="3"/>
      <c r="T183" s="3"/>
      <c r="U183" s="3"/>
      <c r="V183" s="3"/>
      <c r="W183" s="3"/>
      <c r="X183" s="3"/>
      <c r="Y183" s="3"/>
    </row>
    <row r="184" spans="1:33" x14ac:dyDescent="0.2">
      <c r="A184" s="223"/>
      <c r="B184" s="224"/>
      <c r="C184" s="274"/>
      <c r="D184" s="224"/>
      <c r="E184" s="224"/>
      <c r="F184" s="224"/>
      <c r="G184" s="225"/>
      <c r="H184" s="3"/>
      <c r="I184" s="3"/>
      <c r="J184" s="3"/>
      <c r="K184" s="3"/>
      <c r="L184" s="3"/>
      <c r="M184" s="3"/>
      <c r="N184" s="3"/>
      <c r="O184" s="3"/>
      <c r="P184" s="3"/>
      <c r="Q184" s="3"/>
      <c r="R184" s="3"/>
      <c r="S184" s="3"/>
      <c r="T184" s="3"/>
      <c r="U184" s="3"/>
      <c r="V184" s="3"/>
      <c r="W184" s="3"/>
      <c r="X184" s="3"/>
      <c r="Y184" s="3"/>
    </row>
    <row r="185" spans="1:33" x14ac:dyDescent="0.2">
      <c r="A185" s="223"/>
      <c r="B185" s="224"/>
      <c r="C185" s="274"/>
      <c r="D185" s="224"/>
      <c r="E185" s="224"/>
      <c r="F185" s="224"/>
      <c r="G185" s="225"/>
      <c r="H185" s="3"/>
      <c r="I185" s="3"/>
      <c r="J185" s="3"/>
      <c r="K185" s="3"/>
      <c r="L185" s="3"/>
      <c r="M185" s="3"/>
      <c r="N185" s="3"/>
      <c r="O185" s="3"/>
      <c r="P185" s="3"/>
      <c r="Q185" s="3"/>
      <c r="R185" s="3"/>
      <c r="S185" s="3"/>
      <c r="T185" s="3"/>
      <c r="U185" s="3"/>
      <c r="V185" s="3"/>
      <c r="W185" s="3"/>
      <c r="X185" s="3"/>
      <c r="Y185" s="3"/>
    </row>
    <row r="186" spans="1:33" x14ac:dyDescent="0.2">
      <c r="A186" s="226"/>
      <c r="B186" s="227"/>
      <c r="C186" s="275"/>
      <c r="D186" s="227"/>
      <c r="E186" s="227"/>
      <c r="F186" s="227"/>
      <c r="G186" s="228"/>
      <c r="H186" s="3"/>
      <c r="I186" s="3"/>
      <c r="J186" s="3"/>
      <c r="K186" s="3"/>
      <c r="L186" s="3"/>
      <c r="M186" s="3"/>
      <c r="N186" s="3"/>
      <c r="O186" s="3"/>
      <c r="P186" s="3"/>
      <c r="Q186" s="3"/>
      <c r="R186" s="3"/>
      <c r="S186" s="3"/>
      <c r="T186" s="3"/>
      <c r="U186" s="3"/>
      <c r="V186" s="3"/>
      <c r="W186" s="3"/>
      <c r="X186" s="3"/>
      <c r="Y186" s="3"/>
    </row>
    <row r="187" spans="1:33" x14ac:dyDescent="0.2">
      <c r="A187" s="3"/>
      <c r="B187" s="4"/>
      <c r="C187" s="270"/>
      <c r="D187" s="6"/>
      <c r="E187" s="3"/>
      <c r="F187" s="3"/>
      <c r="G187" s="3"/>
      <c r="H187" s="3"/>
      <c r="I187" s="3"/>
      <c r="J187" s="3"/>
      <c r="K187" s="3"/>
      <c r="L187" s="3"/>
      <c r="M187" s="3"/>
      <c r="N187" s="3"/>
      <c r="O187" s="3"/>
      <c r="P187" s="3"/>
      <c r="Q187" s="3"/>
      <c r="R187" s="3"/>
      <c r="S187" s="3"/>
      <c r="T187" s="3"/>
      <c r="U187" s="3"/>
      <c r="V187" s="3"/>
      <c r="W187" s="3"/>
      <c r="X187" s="3"/>
      <c r="Y187" s="3"/>
    </row>
    <row r="188" spans="1:33" x14ac:dyDescent="0.2">
      <c r="C188" s="276"/>
      <c r="D188" s="10"/>
      <c r="AG188" t="s">
        <v>392</v>
      </c>
    </row>
    <row r="189" spans="1:33" x14ac:dyDescent="0.2">
      <c r="D189" s="10"/>
    </row>
    <row r="190" spans="1:33" x14ac:dyDescent="0.2">
      <c r="D190" s="10"/>
    </row>
    <row r="191" spans="1:33" x14ac:dyDescent="0.2">
      <c r="D191" s="10"/>
    </row>
    <row r="192" spans="1:33"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HJ05KAL7I6tL2MdiT5PK2Us3Ks4KGWwgwKKK4q0zgrDzm/PS0SJVqLwvYTVeeEREpObtIoD4tQc8bw+jumSYg==" saltValue="e6OD3LCnbqa2jOUt7v0reQ==" spinCount="100000" sheet="1" formatRows="0"/>
  <mergeCells count="43">
    <mergeCell ref="C143:G143"/>
    <mergeCell ref="C147:G147"/>
    <mergeCell ref="C169:G169"/>
    <mergeCell ref="C110:G110"/>
    <mergeCell ref="C114:G114"/>
    <mergeCell ref="C119:G119"/>
    <mergeCell ref="C129:G129"/>
    <mergeCell ref="C134:G134"/>
    <mergeCell ref="C139:G139"/>
    <mergeCell ref="C94:G94"/>
    <mergeCell ref="C95:G95"/>
    <mergeCell ref="C98:G98"/>
    <mergeCell ref="C99:G99"/>
    <mergeCell ref="C102:G102"/>
    <mergeCell ref="C106:G106"/>
    <mergeCell ref="C85:G85"/>
    <mergeCell ref="C86:G86"/>
    <mergeCell ref="C88:G88"/>
    <mergeCell ref="C89:G89"/>
    <mergeCell ref="C91:G91"/>
    <mergeCell ref="C92:G92"/>
    <mergeCell ref="C64:G64"/>
    <mergeCell ref="C79:G79"/>
    <mergeCell ref="C80:G80"/>
    <mergeCell ref="C82:G82"/>
    <mergeCell ref="C83:G83"/>
    <mergeCell ref="C84:G84"/>
    <mergeCell ref="C25:G25"/>
    <mergeCell ref="C26:G26"/>
    <mergeCell ref="C32:G32"/>
    <mergeCell ref="C33:G33"/>
    <mergeCell ref="C38:G38"/>
    <mergeCell ref="C39:G39"/>
    <mergeCell ref="A1:G1"/>
    <mergeCell ref="C2:G2"/>
    <mergeCell ref="C3:G3"/>
    <mergeCell ref="C4:G4"/>
    <mergeCell ref="A181:C181"/>
    <mergeCell ref="A182:G186"/>
    <mergeCell ref="C10:G10"/>
    <mergeCell ref="C11:G11"/>
    <mergeCell ref="C15:G15"/>
    <mergeCell ref="C16:G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5801-75C0-4425-971F-4D339E3BDD7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177</v>
      </c>
    </row>
    <row r="2" spans="1:60" ht="24.95" customHeight="1" x14ac:dyDescent="0.2">
      <c r="A2" s="198" t="s">
        <v>8</v>
      </c>
      <c r="B2" s="48" t="s">
        <v>43</v>
      </c>
      <c r="C2" s="201" t="s">
        <v>44</v>
      </c>
      <c r="D2" s="199"/>
      <c r="E2" s="199"/>
      <c r="F2" s="199"/>
      <c r="G2" s="200"/>
      <c r="AG2" t="s">
        <v>178</v>
      </c>
    </row>
    <row r="3" spans="1:60" ht="24.95" customHeight="1" x14ac:dyDescent="0.2">
      <c r="A3" s="198" t="s">
        <v>9</v>
      </c>
      <c r="B3" s="48" t="s">
        <v>62</v>
      </c>
      <c r="C3" s="201" t="s">
        <v>63</v>
      </c>
      <c r="D3" s="199"/>
      <c r="E3" s="199"/>
      <c r="F3" s="199"/>
      <c r="G3" s="200"/>
      <c r="AC3" s="176" t="s">
        <v>178</v>
      </c>
      <c r="AG3" t="s">
        <v>179</v>
      </c>
    </row>
    <row r="4" spans="1:60" ht="24.95" customHeight="1" x14ac:dyDescent="0.2">
      <c r="A4" s="202" t="s">
        <v>10</v>
      </c>
      <c r="B4" s="203" t="s">
        <v>60</v>
      </c>
      <c r="C4" s="204" t="s">
        <v>64</v>
      </c>
      <c r="D4" s="205"/>
      <c r="E4" s="205"/>
      <c r="F4" s="205"/>
      <c r="G4" s="206"/>
      <c r="AG4" t="s">
        <v>180</v>
      </c>
    </row>
    <row r="5" spans="1:60" x14ac:dyDescent="0.2">
      <c r="D5" s="10"/>
    </row>
    <row r="6" spans="1:60" ht="38.25" x14ac:dyDescent="0.2">
      <c r="A6" s="208" t="s">
        <v>181</v>
      </c>
      <c r="B6" s="210" t="s">
        <v>182</v>
      </c>
      <c r="C6" s="210" t="s">
        <v>183</v>
      </c>
      <c r="D6" s="209" t="s">
        <v>184</v>
      </c>
      <c r="E6" s="208" t="s">
        <v>185</v>
      </c>
      <c r="F6" s="207" t="s">
        <v>186</v>
      </c>
      <c r="G6" s="208" t="s">
        <v>31</v>
      </c>
      <c r="H6" s="211" t="s">
        <v>32</v>
      </c>
      <c r="I6" s="211" t="s">
        <v>187</v>
      </c>
      <c r="J6" s="211" t="s">
        <v>33</v>
      </c>
      <c r="K6" s="211" t="s">
        <v>188</v>
      </c>
      <c r="L6" s="211" t="s">
        <v>189</v>
      </c>
      <c r="M6" s="211" t="s">
        <v>190</v>
      </c>
      <c r="N6" s="211" t="s">
        <v>191</v>
      </c>
      <c r="O6" s="211" t="s">
        <v>192</v>
      </c>
      <c r="P6" s="211" t="s">
        <v>193</v>
      </c>
      <c r="Q6" s="211" t="s">
        <v>194</v>
      </c>
      <c r="R6" s="211" t="s">
        <v>195</v>
      </c>
      <c r="S6" s="211" t="s">
        <v>196</v>
      </c>
      <c r="T6" s="211" t="s">
        <v>197</v>
      </c>
      <c r="U6" s="211" t="s">
        <v>198</v>
      </c>
      <c r="V6" s="211" t="s">
        <v>199</v>
      </c>
      <c r="W6" s="211" t="s">
        <v>200</v>
      </c>
      <c r="X6" s="211" t="s">
        <v>201</v>
      </c>
      <c r="Y6" s="211" t="s">
        <v>202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203</v>
      </c>
      <c r="B8" s="243" t="s">
        <v>129</v>
      </c>
      <c r="C8" s="264" t="s">
        <v>130</v>
      </c>
      <c r="D8" s="244"/>
      <c r="E8" s="245"/>
      <c r="F8" s="246"/>
      <c r="G8" s="247">
        <f>SUMIF(AG9:AG37,"&lt;&gt;NOR",G9:G37)</f>
        <v>0</v>
      </c>
      <c r="H8" s="241"/>
      <c r="I8" s="241">
        <f>SUM(I9:I37)</f>
        <v>0</v>
      </c>
      <c r="J8" s="241"/>
      <c r="K8" s="241">
        <f>SUM(K9:K37)</f>
        <v>0</v>
      </c>
      <c r="L8" s="241"/>
      <c r="M8" s="241">
        <f>SUM(M9:M37)</f>
        <v>0</v>
      </c>
      <c r="N8" s="240"/>
      <c r="O8" s="240">
        <f>SUM(O9:O37)</f>
        <v>0</v>
      </c>
      <c r="P8" s="240"/>
      <c r="Q8" s="240">
        <f>SUM(Q9:Q37)</f>
        <v>0</v>
      </c>
      <c r="R8" s="241"/>
      <c r="S8" s="241"/>
      <c r="T8" s="241"/>
      <c r="U8" s="241"/>
      <c r="V8" s="241">
        <f>SUM(V9:V37)</f>
        <v>80.930000000000007</v>
      </c>
      <c r="W8" s="241"/>
      <c r="X8" s="241"/>
      <c r="Y8" s="241"/>
      <c r="AG8" t="s">
        <v>204</v>
      </c>
    </row>
    <row r="9" spans="1:60" outlineLevel="1" x14ac:dyDescent="0.2">
      <c r="A9" s="249">
        <v>1</v>
      </c>
      <c r="B9" s="250" t="s">
        <v>393</v>
      </c>
      <c r="C9" s="265" t="s">
        <v>394</v>
      </c>
      <c r="D9" s="251" t="s">
        <v>221</v>
      </c>
      <c r="E9" s="252">
        <v>306.68</v>
      </c>
      <c r="F9" s="253"/>
      <c r="G9" s="254">
        <f>ROUND(E9*F9,2)</f>
        <v>0</v>
      </c>
      <c r="H9" s="234"/>
      <c r="I9" s="233">
        <f>ROUND(E9*H9,2)</f>
        <v>0</v>
      </c>
      <c r="J9" s="234"/>
      <c r="K9" s="233">
        <f>ROUND(E9*J9,2)</f>
        <v>0</v>
      </c>
      <c r="L9" s="233">
        <v>21</v>
      </c>
      <c r="M9" s="233">
        <f>G9*(1+L9/100)</f>
        <v>0</v>
      </c>
      <c r="N9" s="232">
        <v>0</v>
      </c>
      <c r="O9" s="232">
        <f>ROUND(E9*N9,2)</f>
        <v>0</v>
      </c>
      <c r="P9" s="232">
        <v>0</v>
      </c>
      <c r="Q9" s="232">
        <f>ROUND(E9*P9,2)</f>
        <v>0</v>
      </c>
      <c r="R9" s="233"/>
      <c r="S9" s="233" t="s">
        <v>395</v>
      </c>
      <c r="T9" s="233" t="s">
        <v>209</v>
      </c>
      <c r="U9" s="233">
        <v>0.106</v>
      </c>
      <c r="V9" s="233">
        <f>ROUND(E9*U9,2)</f>
        <v>32.51</v>
      </c>
      <c r="W9" s="233"/>
      <c r="X9" s="233" t="s">
        <v>210</v>
      </c>
      <c r="Y9" s="233" t="s">
        <v>211</v>
      </c>
      <c r="Z9" s="212"/>
      <c r="AA9" s="212"/>
      <c r="AB9" s="212"/>
      <c r="AC9" s="212"/>
      <c r="AD9" s="212"/>
      <c r="AE9" s="212"/>
      <c r="AF9" s="212"/>
      <c r="AG9" s="212" t="s">
        <v>396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8" t="s">
        <v>397</v>
      </c>
      <c r="D10" s="238"/>
      <c r="E10" s="239">
        <v>197.12</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217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8" t="s">
        <v>398</v>
      </c>
      <c r="D11" s="238"/>
      <c r="E11" s="239">
        <v>42.9</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29"/>
      <c r="B12" s="230"/>
      <c r="C12" s="268" t="s">
        <v>399</v>
      </c>
      <c r="D12" s="238"/>
      <c r="E12" s="239">
        <v>66.66</v>
      </c>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2</v>
      </c>
      <c r="B13" s="250" t="s">
        <v>400</v>
      </c>
      <c r="C13" s="265" t="s">
        <v>401</v>
      </c>
      <c r="D13" s="251" t="s">
        <v>221</v>
      </c>
      <c r="E13" s="252">
        <v>153.34</v>
      </c>
      <c r="F13" s="253"/>
      <c r="G13" s="254">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395</v>
      </c>
      <c r="T13" s="233" t="s">
        <v>209</v>
      </c>
      <c r="U13" s="233">
        <v>4.3099999999999999E-2</v>
      </c>
      <c r="V13" s="233">
        <f>ROUND(E13*U13,2)</f>
        <v>6.61</v>
      </c>
      <c r="W13" s="233"/>
      <c r="X13" s="233" t="s">
        <v>210</v>
      </c>
      <c r="Y13" s="233" t="s">
        <v>211</v>
      </c>
      <c r="Z13" s="212"/>
      <c r="AA13" s="212"/>
      <c r="AB13" s="212"/>
      <c r="AC13" s="212"/>
      <c r="AD13" s="212"/>
      <c r="AE13" s="212"/>
      <c r="AF13" s="212"/>
      <c r="AG13" s="212" t="s">
        <v>396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29"/>
      <c r="B14" s="230"/>
      <c r="C14" s="268" t="s">
        <v>402</v>
      </c>
      <c r="D14" s="238"/>
      <c r="E14" s="239">
        <v>153.34</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217</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3</v>
      </c>
      <c r="B15" s="250" t="s">
        <v>403</v>
      </c>
      <c r="C15" s="265" t="s">
        <v>404</v>
      </c>
      <c r="D15" s="251" t="s">
        <v>221</v>
      </c>
      <c r="E15" s="252">
        <v>24.534400000000002</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395</v>
      </c>
      <c r="T15" s="233" t="s">
        <v>209</v>
      </c>
      <c r="U15" s="233">
        <v>0.34499999999999997</v>
      </c>
      <c r="V15" s="233">
        <f>ROUND(E15*U15,2)</f>
        <v>8.4600000000000009</v>
      </c>
      <c r="W15" s="233"/>
      <c r="X15" s="233" t="s">
        <v>210</v>
      </c>
      <c r="Y15" s="233" t="s">
        <v>211</v>
      </c>
      <c r="Z15" s="212"/>
      <c r="AA15" s="212"/>
      <c r="AB15" s="212"/>
      <c r="AC15" s="212"/>
      <c r="AD15" s="212"/>
      <c r="AE15" s="212"/>
      <c r="AF15" s="212"/>
      <c r="AG15" s="212" t="s">
        <v>396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8" t="s">
        <v>405</v>
      </c>
      <c r="D16" s="238"/>
      <c r="E16" s="239"/>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29"/>
      <c r="B17" s="230"/>
      <c r="C17" s="268" t="s">
        <v>406</v>
      </c>
      <c r="D17" s="238"/>
      <c r="E17" s="239">
        <v>24.534400000000002</v>
      </c>
      <c r="F17" s="233"/>
      <c r="G17" s="233"/>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217</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4</v>
      </c>
      <c r="B18" s="250" t="s">
        <v>407</v>
      </c>
      <c r="C18" s="265" t="s">
        <v>408</v>
      </c>
      <c r="D18" s="251" t="s">
        <v>221</v>
      </c>
      <c r="E18" s="252">
        <v>42.46</v>
      </c>
      <c r="F18" s="253"/>
      <c r="G18" s="254">
        <f>ROUND(E18*F18,2)</f>
        <v>0</v>
      </c>
      <c r="H18" s="234"/>
      <c r="I18" s="233">
        <f>ROUND(E18*H18,2)</f>
        <v>0</v>
      </c>
      <c r="J18" s="234"/>
      <c r="K18" s="233">
        <f>ROUND(E18*J18,2)</f>
        <v>0</v>
      </c>
      <c r="L18" s="233">
        <v>21</v>
      </c>
      <c r="M18" s="233">
        <f>G18*(1+L18/100)</f>
        <v>0</v>
      </c>
      <c r="N18" s="232">
        <v>0</v>
      </c>
      <c r="O18" s="232">
        <f>ROUND(E18*N18,2)</f>
        <v>0</v>
      </c>
      <c r="P18" s="232">
        <v>0</v>
      </c>
      <c r="Q18" s="232">
        <f>ROUND(E18*P18,2)</f>
        <v>0</v>
      </c>
      <c r="R18" s="233"/>
      <c r="S18" s="233" t="s">
        <v>395</v>
      </c>
      <c r="T18" s="233" t="s">
        <v>209</v>
      </c>
      <c r="U18" s="233">
        <v>1.0999999999999999E-2</v>
      </c>
      <c r="V18" s="233">
        <f>ROUND(E18*U18,2)</f>
        <v>0.47</v>
      </c>
      <c r="W18" s="233"/>
      <c r="X18" s="233" t="s">
        <v>210</v>
      </c>
      <c r="Y18" s="233" t="s">
        <v>211</v>
      </c>
      <c r="Z18" s="212"/>
      <c r="AA18" s="212"/>
      <c r="AB18" s="212"/>
      <c r="AC18" s="212"/>
      <c r="AD18" s="212"/>
      <c r="AE18" s="212"/>
      <c r="AF18" s="212"/>
      <c r="AG18" s="212" t="s">
        <v>396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29"/>
      <c r="B19" s="230"/>
      <c r="C19" s="268" t="s">
        <v>409</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410</v>
      </c>
      <c r="D20" s="238"/>
      <c r="E20" s="239">
        <v>42.46</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217</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49">
        <v>5</v>
      </c>
      <c r="B21" s="250" t="s">
        <v>411</v>
      </c>
      <c r="C21" s="265" t="s">
        <v>412</v>
      </c>
      <c r="D21" s="251" t="s">
        <v>221</v>
      </c>
      <c r="E21" s="252">
        <v>306.68</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395</v>
      </c>
      <c r="T21" s="233" t="s">
        <v>209</v>
      </c>
      <c r="U21" s="233">
        <v>5.2999999999999999E-2</v>
      </c>
      <c r="V21" s="233">
        <f>ROUND(E21*U21,2)</f>
        <v>16.25</v>
      </c>
      <c r="W21" s="233"/>
      <c r="X21" s="233" t="s">
        <v>210</v>
      </c>
      <c r="Y21" s="233" t="s">
        <v>211</v>
      </c>
      <c r="Z21" s="212"/>
      <c r="AA21" s="212"/>
      <c r="AB21" s="212"/>
      <c r="AC21" s="212"/>
      <c r="AD21" s="212"/>
      <c r="AE21" s="212"/>
      <c r="AF21" s="212"/>
      <c r="AG21" s="212" t="s">
        <v>396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413</v>
      </c>
      <c r="D22" s="238"/>
      <c r="E22" s="239">
        <v>306.68</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217</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6</v>
      </c>
      <c r="B23" s="250" t="s">
        <v>414</v>
      </c>
      <c r="C23" s="265" t="s">
        <v>415</v>
      </c>
      <c r="D23" s="251" t="s">
        <v>221</v>
      </c>
      <c r="E23" s="252">
        <v>306.68</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395</v>
      </c>
      <c r="T23" s="233" t="s">
        <v>209</v>
      </c>
      <c r="U23" s="233">
        <v>8.9999999999999993E-3</v>
      </c>
      <c r="V23" s="233">
        <f>ROUND(E23*U23,2)</f>
        <v>2.76</v>
      </c>
      <c r="W23" s="233"/>
      <c r="X23" s="233" t="s">
        <v>210</v>
      </c>
      <c r="Y23" s="233" t="s">
        <v>211</v>
      </c>
      <c r="Z23" s="212"/>
      <c r="AA23" s="212"/>
      <c r="AB23" s="212"/>
      <c r="AC23" s="212"/>
      <c r="AD23" s="212"/>
      <c r="AE23" s="212"/>
      <c r="AF23" s="212"/>
      <c r="AG23" s="212" t="s">
        <v>396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416</v>
      </c>
      <c r="D24" s="238"/>
      <c r="E24" s="239">
        <v>306.68</v>
      </c>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217</v>
      </c>
      <c r="AH24" s="212">
        <v>5</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7</v>
      </c>
      <c r="B25" s="250" t="s">
        <v>417</v>
      </c>
      <c r="C25" s="265" t="s">
        <v>418</v>
      </c>
      <c r="D25" s="251" t="s">
        <v>221</v>
      </c>
      <c r="E25" s="252">
        <v>21.23</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395</v>
      </c>
      <c r="T25" s="233" t="s">
        <v>209</v>
      </c>
      <c r="U25" s="233">
        <v>0.20200000000000001</v>
      </c>
      <c r="V25" s="233">
        <f>ROUND(E25*U25,2)</f>
        <v>4.29</v>
      </c>
      <c r="W25" s="233"/>
      <c r="X25" s="233" t="s">
        <v>210</v>
      </c>
      <c r="Y25" s="233" t="s">
        <v>211</v>
      </c>
      <c r="Z25" s="212"/>
      <c r="AA25" s="212"/>
      <c r="AB25" s="212"/>
      <c r="AC25" s="212"/>
      <c r="AD25" s="212"/>
      <c r="AE25" s="212"/>
      <c r="AF25" s="212"/>
      <c r="AG25" s="212" t="s">
        <v>396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29"/>
      <c r="B26" s="230"/>
      <c r="C26" s="266" t="s">
        <v>419</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29"/>
      <c r="B27" s="230"/>
      <c r="C27" s="268" t="s">
        <v>420</v>
      </c>
      <c r="D27" s="238"/>
      <c r="E27" s="239">
        <v>7.15</v>
      </c>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421</v>
      </c>
      <c r="D28" s="238"/>
      <c r="E28" s="239">
        <v>14.08</v>
      </c>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8</v>
      </c>
      <c r="B29" s="250" t="s">
        <v>422</v>
      </c>
      <c r="C29" s="265" t="s">
        <v>423</v>
      </c>
      <c r="D29" s="251" t="s">
        <v>207</v>
      </c>
      <c r="E29" s="252">
        <v>373.76</v>
      </c>
      <c r="F29" s="253"/>
      <c r="G29" s="254">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395</v>
      </c>
      <c r="T29" s="233" t="s">
        <v>209</v>
      </c>
      <c r="U29" s="233">
        <v>1.7999999999999999E-2</v>
      </c>
      <c r="V29" s="233">
        <f>ROUND(E29*U29,2)</f>
        <v>6.73</v>
      </c>
      <c r="W29" s="233"/>
      <c r="X29" s="233" t="s">
        <v>210</v>
      </c>
      <c r="Y29" s="233" t="s">
        <v>211</v>
      </c>
      <c r="Z29" s="212"/>
      <c r="AA29" s="212"/>
      <c r="AB29" s="212"/>
      <c r="AC29" s="212"/>
      <c r="AD29" s="212"/>
      <c r="AE29" s="212"/>
      <c r="AF29" s="212"/>
      <c r="AG29" s="212" t="s">
        <v>396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29"/>
      <c r="B30" s="230"/>
      <c r="C30" s="268" t="s">
        <v>424</v>
      </c>
      <c r="D30" s="238"/>
      <c r="E30" s="239">
        <v>373.76</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217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9</v>
      </c>
      <c r="B31" s="250" t="s">
        <v>425</v>
      </c>
      <c r="C31" s="265" t="s">
        <v>426</v>
      </c>
      <c r="D31" s="251" t="s">
        <v>221</v>
      </c>
      <c r="E31" s="252">
        <v>285.45</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395</v>
      </c>
      <c r="T31" s="233" t="s">
        <v>209</v>
      </c>
      <c r="U31" s="233">
        <v>0</v>
      </c>
      <c r="V31" s="233">
        <f>ROUND(E31*U31,2)</f>
        <v>0</v>
      </c>
      <c r="W31" s="233"/>
      <c r="X31" s="233" t="s">
        <v>210</v>
      </c>
      <c r="Y31" s="233" t="s">
        <v>211</v>
      </c>
      <c r="Z31" s="212"/>
      <c r="AA31" s="212"/>
      <c r="AB31" s="212"/>
      <c r="AC31" s="212"/>
      <c r="AD31" s="212"/>
      <c r="AE31" s="212"/>
      <c r="AF31" s="212"/>
      <c r="AG31" s="212" t="s">
        <v>396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6" t="s">
        <v>427</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214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29"/>
      <c r="B33" s="230"/>
      <c r="C33" s="268" t="s">
        <v>428</v>
      </c>
      <c r="D33" s="238"/>
      <c r="E33" s="239">
        <v>285.45</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217</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9">
        <v>10</v>
      </c>
      <c r="B34" s="250" t="s">
        <v>429</v>
      </c>
      <c r="C34" s="265" t="s">
        <v>430</v>
      </c>
      <c r="D34" s="251" t="s">
        <v>221</v>
      </c>
      <c r="E34" s="252">
        <v>285.45</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208</v>
      </c>
      <c r="T34" s="233" t="s">
        <v>209</v>
      </c>
      <c r="U34" s="233">
        <v>0.01</v>
      </c>
      <c r="V34" s="233">
        <f>ROUND(E34*U34,2)</f>
        <v>2.85</v>
      </c>
      <c r="W34" s="233"/>
      <c r="X34" s="233" t="s">
        <v>210</v>
      </c>
      <c r="Y34" s="233" t="s">
        <v>211</v>
      </c>
      <c r="Z34" s="212"/>
      <c r="AA34" s="212"/>
      <c r="AB34" s="212"/>
      <c r="AC34" s="212"/>
      <c r="AD34" s="212"/>
      <c r="AE34" s="212"/>
      <c r="AF34" s="212"/>
      <c r="AG34" s="212" t="s">
        <v>396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8" t="s">
        <v>413</v>
      </c>
      <c r="D35" s="238"/>
      <c r="E35" s="239">
        <v>306.68</v>
      </c>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217</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8" t="s">
        <v>431</v>
      </c>
      <c r="D36" s="238"/>
      <c r="E36" s="239"/>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217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8" t="s">
        <v>432</v>
      </c>
      <c r="D37" s="238"/>
      <c r="E37" s="239">
        <v>-21.23</v>
      </c>
      <c r="F37" s="233"/>
      <c r="G37" s="23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217</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42" t="s">
        <v>203</v>
      </c>
      <c r="B38" s="243" t="s">
        <v>131</v>
      </c>
      <c r="C38" s="264" t="s">
        <v>132</v>
      </c>
      <c r="D38" s="244"/>
      <c r="E38" s="245"/>
      <c r="F38" s="246"/>
      <c r="G38" s="247">
        <f>SUMIF(AG39:AG73,"&lt;&gt;NOR",G39:G73)</f>
        <v>0</v>
      </c>
      <c r="H38" s="241"/>
      <c r="I38" s="241">
        <f>SUM(I39:I73)</f>
        <v>0</v>
      </c>
      <c r="J38" s="241"/>
      <c r="K38" s="241">
        <f>SUM(K39:K73)</f>
        <v>0</v>
      </c>
      <c r="L38" s="241"/>
      <c r="M38" s="241">
        <f>SUM(M39:M73)</f>
        <v>0</v>
      </c>
      <c r="N38" s="240"/>
      <c r="O38" s="240">
        <f>SUM(O39:O73)</f>
        <v>1052.6500000000001</v>
      </c>
      <c r="P38" s="240"/>
      <c r="Q38" s="240">
        <f>SUM(Q39:Q73)</f>
        <v>0</v>
      </c>
      <c r="R38" s="241"/>
      <c r="S38" s="241"/>
      <c r="T38" s="241"/>
      <c r="U38" s="241"/>
      <c r="V38" s="241">
        <f>SUM(V39:V73)</f>
        <v>637.65</v>
      </c>
      <c r="W38" s="241"/>
      <c r="X38" s="241"/>
      <c r="Y38" s="241"/>
      <c r="AG38" t="s">
        <v>204</v>
      </c>
    </row>
    <row r="39" spans="1:60" outlineLevel="1" x14ac:dyDescent="0.2">
      <c r="A39" s="249">
        <v>11</v>
      </c>
      <c r="B39" s="250" t="s">
        <v>433</v>
      </c>
      <c r="C39" s="265" t="s">
        <v>434</v>
      </c>
      <c r="D39" s="251" t="s">
        <v>221</v>
      </c>
      <c r="E39" s="252">
        <v>205.10599999999999</v>
      </c>
      <c r="F39" s="253"/>
      <c r="G39" s="254">
        <f>ROUND(E39*F39,2)</f>
        <v>0</v>
      </c>
      <c r="H39" s="234"/>
      <c r="I39" s="233">
        <f>ROUND(E39*H39,2)</f>
        <v>0</v>
      </c>
      <c r="J39" s="234"/>
      <c r="K39" s="233">
        <f>ROUND(E39*J39,2)</f>
        <v>0</v>
      </c>
      <c r="L39" s="233">
        <v>21</v>
      </c>
      <c r="M39" s="233">
        <f>G39*(1+L39/100)</f>
        <v>0</v>
      </c>
      <c r="N39" s="232">
        <v>2.1</v>
      </c>
      <c r="O39" s="232">
        <f>ROUND(E39*N39,2)</f>
        <v>430.72</v>
      </c>
      <c r="P39" s="232">
        <v>0</v>
      </c>
      <c r="Q39" s="232">
        <f>ROUND(E39*P39,2)</f>
        <v>0</v>
      </c>
      <c r="R39" s="233"/>
      <c r="S39" s="233" t="s">
        <v>395</v>
      </c>
      <c r="T39" s="233" t="s">
        <v>209</v>
      </c>
      <c r="U39" s="233">
        <v>0.96499999999999997</v>
      </c>
      <c r="V39" s="233">
        <f>ROUND(E39*U39,2)</f>
        <v>197.93</v>
      </c>
      <c r="W39" s="233"/>
      <c r="X39" s="233" t="s">
        <v>210</v>
      </c>
      <c r="Y39" s="233" t="s">
        <v>211</v>
      </c>
      <c r="Z39" s="212"/>
      <c r="AA39" s="212"/>
      <c r="AB39" s="212"/>
      <c r="AC39" s="212"/>
      <c r="AD39" s="212"/>
      <c r="AE39" s="212"/>
      <c r="AF39" s="212"/>
      <c r="AG39" s="212" t="s">
        <v>396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29"/>
      <c r="B40" s="230"/>
      <c r="C40" s="268" t="s">
        <v>435</v>
      </c>
      <c r="D40" s="238"/>
      <c r="E40" s="239">
        <v>95.546000000000006</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217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29"/>
      <c r="B41" s="230"/>
      <c r="C41" s="268" t="s">
        <v>436</v>
      </c>
      <c r="D41" s="238"/>
      <c r="E41" s="239">
        <v>42.9</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399</v>
      </c>
      <c r="D42" s="238"/>
      <c r="E42" s="239">
        <v>66.66</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217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12</v>
      </c>
      <c r="B43" s="250" t="s">
        <v>437</v>
      </c>
      <c r="C43" s="265" t="s">
        <v>438</v>
      </c>
      <c r="D43" s="251" t="s">
        <v>221</v>
      </c>
      <c r="E43" s="252">
        <v>5.85</v>
      </c>
      <c r="F43" s="253"/>
      <c r="G43" s="254">
        <f>ROUND(E43*F43,2)</f>
        <v>0</v>
      </c>
      <c r="H43" s="234"/>
      <c r="I43" s="233">
        <f>ROUND(E43*H43,2)</f>
        <v>0</v>
      </c>
      <c r="J43" s="234"/>
      <c r="K43" s="233">
        <f>ROUND(E43*J43,2)</f>
        <v>0</v>
      </c>
      <c r="L43" s="233">
        <v>21</v>
      </c>
      <c r="M43" s="233">
        <f>G43*(1+L43/100)</f>
        <v>0</v>
      </c>
      <c r="N43" s="232">
        <v>2.5249999999999999</v>
      </c>
      <c r="O43" s="232">
        <f>ROUND(E43*N43,2)</f>
        <v>14.77</v>
      </c>
      <c r="P43" s="232">
        <v>0</v>
      </c>
      <c r="Q43" s="232">
        <f>ROUND(E43*P43,2)</f>
        <v>0</v>
      </c>
      <c r="R43" s="233"/>
      <c r="S43" s="233" t="s">
        <v>395</v>
      </c>
      <c r="T43" s="233" t="s">
        <v>209</v>
      </c>
      <c r="U43" s="233">
        <v>0.48</v>
      </c>
      <c r="V43" s="233">
        <f>ROUND(E43*U43,2)</f>
        <v>2.81</v>
      </c>
      <c r="W43" s="233"/>
      <c r="X43" s="233" t="s">
        <v>210</v>
      </c>
      <c r="Y43" s="233" t="s">
        <v>211</v>
      </c>
      <c r="Z43" s="212"/>
      <c r="AA43" s="212"/>
      <c r="AB43" s="212"/>
      <c r="AC43" s="212"/>
      <c r="AD43" s="212"/>
      <c r="AE43" s="212"/>
      <c r="AF43" s="212"/>
      <c r="AG43" s="212" t="s">
        <v>396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29"/>
      <c r="B44" s="230"/>
      <c r="C44" s="268" t="s">
        <v>439</v>
      </c>
      <c r="D44" s="238"/>
      <c r="E44" s="239">
        <v>1.95</v>
      </c>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440</v>
      </c>
      <c r="D45" s="238"/>
      <c r="E45" s="239">
        <v>3.9</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13</v>
      </c>
      <c r="B46" s="250" t="s">
        <v>441</v>
      </c>
      <c r="C46" s="265" t="s">
        <v>442</v>
      </c>
      <c r="D46" s="251" t="s">
        <v>207</v>
      </c>
      <c r="E46" s="252">
        <v>25.66</v>
      </c>
      <c r="F46" s="253"/>
      <c r="G46" s="254">
        <f>ROUND(E46*F46,2)</f>
        <v>0</v>
      </c>
      <c r="H46" s="234"/>
      <c r="I46" s="233">
        <f>ROUND(E46*H46,2)</f>
        <v>0</v>
      </c>
      <c r="J46" s="234"/>
      <c r="K46" s="233">
        <f>ROUND(E46*J46,2)</f>
        <v>0</v>
      </c>
      <c r="L46" s="233">
        <v>21</v>
      </c>
      <c r="M46" s="233">
        <f>G46*(1+L46/100)</f>
        <v>0</v>
      </c>
      <c r="N46" s="232">
        <v>3.9199999999999999E-2</v>
      </c>
      <c r="O46" s="232">
        <f>ROUND(E46*N46,2)</f>
        <v>1.01</v>
      </c>
      <c r="P46" s="232">
        <v>0</v>
      </c>
      <c r="Q46" s="232">
        <f>ROUND(E46*P46,2)</f>
        <v>0</v>
      </c>
      <c r="R46" s="233"/>
      <c r="S46" s="233" t="s">
        <v>395</v>
      </c>
      <c r="T46" s="233" t="s">
        <v>209</v>
      </c>
      <c r="U46" s="233">
        <v>1.6</v>
      </c>
      <c r="V46" s="233">
        <f>ROUND(E46*U46,2)</f>
        <v>41.06</v>
      </c>
      <c r="W46" s="233"/>
      <c r="X46" s="233" t="s">
        <v>210</v>
      </c>
      <c r="Y46" s="233" t="s">
        <v>211</v>
      </c>
      <c r="Z46" s="212"/>
      <c r="AA46" s="212"/>
      <c r="AB46" s="212"/>
      <c r="AC46" s="212"/>
      <c r="AD46" s="212"/>
      <c r="AE46" s="212"/>
      <c r="AF46" s="212"/>
      <c r="AG46" s="212" t="s">
        <v>396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8" t="s">
        <v>443</v>
      </c>
      <c r="D47" s="238"/>
      <c r="E47" s="239">
        <v>6.16</v>
      </c>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217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444</v>
      </c>
      <c r="D48" s="238"/>
      <c r="E48" s="239">
        <v>19.5</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217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14</v>
      </c>
      <c r="B49" s="250" t="s">
        <v>445</v>
      </c>
      <c r="C49" s="265" t="s">
        <v>446</v>
      </c>
      <c r="D49" s="251" t="s">
        <v>207</v>
      </c>
      <c r="E49" s="252">
        <v>25.66</v>
      </c>
      <c r="F49" s="253"/>
      <c r="G49" s="254">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395</v>
      </c>
      <c r="T49" s="233" t="s">
        <v>209</v>
      </c>
      <c r="U49" s="233">
        <v>0.32</v>
      </c>
      <c r="V49" s="233">
        <f>ROUND(E49*U49,2)</f>
        <v>8.2100000000000009</v>
      </c>
      <c r="W49" s="233"/>
      <c r="X49" s="233" t="s">
        <v>210</v>
      </c>
      <c r="Y49" s="233" t="s">
        <v>211</v>
      </c>
      <c r="Z49" s="212"/>
      <c r="AA49" s="212"/>
      <c r="AB49" s="212"/>
      <c r="AC49" s="212"/>
      <c r="AD49" s="212"/>
      <c r="AE49" s="212"/>
      <c r="AF49" s="212"/>
      <c r="AG49" s="212" t="s">
        <v>396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29"/>
      <c r="B50" s="230"/>
      <c r="C50" s="266" t="s">
        <v>447</v>
      </c>
      <c r="D50" s="255"/>
      <c r="E50" s="255"/>
      <c r="F50" s="255"/>
      <c r="G50" s="255"/>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29"/>
      <c r="B51" s="230"/>
      <c r="C51" s="268" t="s">
        <v>448</v>
      </c>
      <c r="D51" s="238"/>
      <c r="E51" s="239">
        <v>25.66</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217</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9">
        <v>15</v>
      </c>
      <c r="B52" s="250" t="s">
        <v>449</v>
      </c>
      <c r="C52" s="265" t="s">
        <v>450</v>
      </c>
      <c r="D52" s="251" t="s">
        <v>229</v>
      </c>
      <c r="E52" s="252">
        <v>0.22857</v>
      </c>
      <c r="F52" s="253"/>
      <c r="G52" s="254">
        <f>ROUND(E52*F52,2)</f>
        <v>0</v>
      </c>
      <c r="H52" s="234"/>
      <c r="I52" s="233">
        <f>ROUND(E52*H52,2)</f>
        <v>0</v>
      </c>
      <c r="J52" s="234"/>
      <c r="K52" s="233">
        <f>ROUND(E52*J52,2)</f>
        <v>0</v>
      </c>
      <c r="L52" s="233">
        <v>21</v>
      </c>
      <c r="M52" s="233">
        <f>G52*(1+L52/100)</f>
        <v>0</v>
      </c>
      <c r="N52" s="232">
        <v>1.0737399999999999</v>
      </c>
      <c r="O52" s="232">
        <f>ROUND(E52*N52,2)</f>
        <v>0.25</v>
      </c>
      <c r="P52" s="232">
        <v>0</v>
      </c>
      <c r="Q52" s="232">
        <f>ROUND(E52*P52,2)</f>
        <v>0</v>
      </c>
      <c r="R52" s="233"/>
      <c r="S52" s="233" t="s">
        <v>395</v>
      </c>
      <c r="T52" s="233" t="s">
        <v>209</v>
      </c>
      <c r="U52" s="233">
        <v>15.231</v>
      </c>
      <c r="V52" s="233">
        <f>ROUND(E52*U52,2)</f>
        <v>3.48</v>
      </c>
      <c r="W52" s="233"/>
      <c r="X52" s="233" t="s">
        <v>210</v>
      </c>
      <c r="Y52" s="233" t="s">
        <v>211</v>
      </c>
      <c r="Z52" s="212"/>
      <c r="AA52" s="212"/>
      <c r="AB52" s="212"/>
      <c r="AC52" s="212"/>
      <c r="AD52" s="212"/>
      <c r="AE52" s="212"/>
      <c r="AF52" s="212"/>
      <c r="AG52" s="212" t="s">
        <v>396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8" t="s">
        <v>451</v>
      </c>
      <c r="D53" s="238"/>
      <c r="E53" s="239">
        <v>0.22857</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217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16</v>
      </c>
      <c r="B54" s="250" t="s">
        <v>452</v>
      </c>
      <c r="C54" s="265" t="s">
        <v>453</v>
      </c>
      <c r="D54" s="251" t="s">
        <v>221</v>
      </c>
      <c r="E54" s="252">
        <v>80.343999999999994</v>
      </c>
      <c r="F54" s="253"/>
      <c r="G54" s="254">
        <f>ROUND(E54*F54,2)</f>
        <v>0</v>
      </c>
      <c r="H54" s="234"/>
      <c r="I54" s="233">
        <f>ROUND(E54*H54,2)</f>
        <v>0</v>
      </c>
      <c r="J54" s="234"/>
      <c r="K54" s="233">
        <f>ROUND(E54*J54,2)</f>
        <v>0</v>
      </c>
      <c r="L54" s="233">
        <v>21</v>
      </c>
      <c r="M54" s="233">
        <f>G54*(1+L54/100)</f>
        <v>0</v>
      </c>
      <c r="N54" s="232">
        <v>2.5249999999999999</v>
      </c>
      <c r="O54" s="232">
        <f>ROUND(E54*N54,2)</f>
        <v>202.87</v>
      </c>
      <c r="P54" s="232">
        <v>0</v>
      </c>
      <c r="Q54" s="232">
        <f>ROUND(E54*P54,2)</f>
        <v>0</v>
      </c>
      <c r="R54" s="233"/>
      <c r="S54" s="233" t="s">
        <v>395</v>
      </c>
      <c r="T54" s="233" t="s">
        <v>209</v>
      </c>
      <c r="U54" s="233">
        <v>0.48</v>
      </c>
      <c r="V54" s="233">
        <f>ROUND(E54*U54,2)</f>
        <v>38.57</v>
      </c>
      <c r="W54" s="233"/>
      <c r="X54" s="233" t="s">
        <v>210</v>
      </c>
      <c r="Y54" s="233" t="s">
        <v>211</v>
      </c>
      <c r="Z54" s="212"/>
      <c r="AA54" s="212"/>
      <c r="AB54" s="212"/>
      <c r="AC54" s="212"/>
      <c r="AD54" s="212"/>
      <c r="AE54" s="212"/>
      <c r="AF54" s="212"/>
      <c r="AG54" s="212" t="s">
        <v>396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29"/>
      <c r="B55" s="230"/>
      <c r="C55" s="268" t="s">
        <v>454</v>
      </c>
      <c r="D55" s="238"/>
      <c r="E55" s="239">
        <v>80.343999999999994</v>
      </c>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217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17</v>
      </c>
      <c r="B56" s="250" t="s">
        <v>455</v>
      </c>
      <c r="C56" s="265" t="s">
        <v>456</v>
      </c>
      <c r="D56" s="251" t="s">
        <v>207</v>
      </c>
      <c r="E56" s="252">
        <v>86.32</v>
      </c>
      <c r="F56" s="253"/>
      <c r="G56" s="254">
        <f>ROUND(E56*F56,2)</f>
        <v>0</v>
      </c>
      <c r="H56" s="234"/>
      <c r="I56" s="233">
        <f>ROUND(E56*H56,2)</f>
        <v>0</v>
      </c>
      <c r="J56" s="234"/>
      <c r="K56" s="233">
        <f>ROUND(E56*J56,2)</f>
        <v>0</v>
      </c>
      <c r="L56" s="233">
        <v>21</v>
      </c>
      <c r="M56" s="233">
        <f>G56*(1+L56/100)</f>
        <v>0</v>
      </c>
      <c r="N56" s="232">
        <v>3.916E-2</v>
      </c>
      <c r="O56" s="232">
        <f>ROUND(E56*N56,2)</f>
        <v>3.38</v>
      </c>
      <c r="P56" s="232">
        <v>0</v>
      </c>
      <c r="Q56" s="232">
        <f>ROUND(E56*P56,2)</f>
        <v>0</v>
      </c>
      <c r="R56" s="233"/>
      <c r="S56" s="233" t="s">
        <v>395</v>
      </c>
      <c r="T56" s="233" t="s">
        <v>209</v>
      </c>
      <c r="U56" s="233">
        <v>1.05</v>
      </c>
      <c r="V56" s="233">
        <f>ROUND(E56*U56,2)</f>
        <v>90.64</v>
      </c>
      <c r="W56" s="233"/>
      <c r="X56" s="233" t="s">
        <v>210</v>
      </c>
      <c r="Y56" s="233" t="s">
        <v>211</v>
      </c>
      <c r="Z56" s="212"/>
      <c r="AA56" s="212"/>
      <c r="AB56" s="212"/>
      <c r="AC56" s="212"/>
      <c r="AD56" s="212"/>
      <c r="AE56" s="212"/>
      <c r="AF56" s="212"/>
      <c r="AG56" s="212" t="s">
        <v>396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457</v>
      </c>
      <c r="D57" s="238"/>
      <c r="E57" s="239">
        <v>48.88</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217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29"/>
      <c r="B58" s="230"/>
      <c r="C58" s="268" t="s">
        <v>458</v>
      </c>
      <c r="D58" s="238"/>
      <c r="E58" s="239">
        <v>37.44</v>
      </c>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217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18</v>
      </c>
      <c r="B59" s="250" t="s">
        <v>459</v>
      </c>
      <c r="C59" s="265" t="s">
        <v>460</v>
      </c>
      <c r="D59" s="251" t="s">
        <v>207</v>
      </c>
      <c r="E59" s="252">
        <v>86.32</v>
      </c>
      <c r="F59" s="253"/>
      <c r="G59" s="254">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395</v>
      </c>
      <c r="T59" s="233" t="s">
        <v>209</v>
      </c>
      <c r="U59" s="233">
        <v>0.32</v>
      </c>
      <c r="V59" s="233">
        <f>ROUND(E59*U59,2)</f>
        <v>27.62</v>
      </c>
      <c r="W59" s="233"/>
      <c r="X59" s="233" t="s">
        <v>210</v>
      </c>
      <c r="Y59" s="233" t="s">
        <v>211</v>
      </c>
      <c r="Z59" s="212"/>
      <c r="AA59" s="212"/>
      <c r="AB59" s="212"/>
      <c r="AC59" s="212"/>
      <c r="AD59" s="212"/>
      <c r="AE59" s="212"/>
      <c r="AF59" s="212"/>
      <c r="AG59" s="212" t="s">
        <v>396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29"/>
      <c r="B60" s="230"/>
      <c r="C60" s="268" t="s">
        <v>461</v>
      </c>
      <c r="D60" s="238"/>
      <c r="E60" s="239">
        <v>86.32</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217</v>
      </c>
      <c r="AH60" s="212">
        <v>5</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9">
        <v>19</v>
      </c>
      <c r="B61" s="250" t="s">
        <v>462</v>
      </c>
      <c r="C61" s="265" t="s">
        <v>463</v>
      </c>
      <c r="D61" s="251" t="s">
        <v>229</v>
      </c>
      <c r="E61" s="252">
        <v>1.8537600000000001</v>
      </c>
      <c r="F61" s="253"/>
      <c r="G61" s="254">
        <f>ROUND(E61*F61,2)</f>
        <v>0</v>
      </c>
      <c r="H61" s="234"/>
      <c r="I61" s="233">
        <f>ROUND(E61*H61,2)</f>
        <v>0</v>
      </c>
      <c r="J61" s="234"/>
      <c r="K61" s="233">
        <f>ROUND(E61*J61,2)</f>
        <v>0</v>
      </c>
      <c r="L61" s="233">
        <v>21</v>
      </c>
      <c r="M61" s="233">
        <f>G61*(1+L61/100)</f>
        <v>0</v>
      </c>
      <c r="N61" s="232">
        <v>1.0737000000000001</v>
      </c>
      <c r="O61" s="232">
        <f>ROUND(E61*N61,2)</f>
        <v>1.99</v>
      </c>
      <c r="P61" s="232">
        <v>0</v>
      </c>
      <c r="Q61" s="232">
        <f>ROUND(E61*P61,2)</f>
        <v>0</v>
      </c>
      <c r="R61" s="233"/>
      <c r="S61" s="233" t="s">
        <v>395</v>
      </c>
      <c r="T61" s="233" t="s">
        <v>209</v>
      </c>
      <c r="U61" s="233">
        <v>15.23</v>
      </c>
      <c r="V61" s="233">
        <f>ROUND(E61*U61,2)</f>
        <v>28.23</v>
      </c>
      <c r="W61" s="233"/>
      <c r="X61" s="233" t="s">
        <v>210</v>
      </c>
      <c r="Y61" s="233" t="s">
        <v>211</v>
      </c>
      <c r="Z61" s="212"/>
      <c r="AA61" s="212"/>
      <c r="AB61" s="212"/>
      <c r="AC61" s="212"/>
      <c r="AD61" s="212"/>
      <c r="AE61" s="212"/>
      <c r="AF61" s="212"/>
      <c r="AG61" s="212" t="s">
        <v>396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2" x14ac:dyDescent="0.2">
      <c r="A62" s="229"/>
      <c r="B62" s="230"/>
      <c r="C62" s="268" t="s">
        <v>464</v>
      </c>
      <c r="D62" s="238"/>
      <c r="E62" s="239">
        <v>0.61775999999999998</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465</v>
      </c>
      <c r="D63" s="238"/>
      <c r="E63" s="239">
        <v>0.95989999999999998</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217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8" t="s">
        <v>466</v>
      </c>
      <c r="D64" s="238"/>
      <c r="E64" s="239">
        <v>5.4050000000000001E-2</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467</v>
      </c>
      <c r="D65" s="238"/>
      <c r="E65" s="239">
        <v>0.10229000000000001</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217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468</v>
      </c>
      <c r="D66" s="238"/>
      <c r="E66" s="239">
        <v>8.3989999999999995E-2</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217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29"/>
      <c r="B67" s="230"/>
      <c r="C67" s="268" t="s">
        <v>469</v>
      </c>
      <c r="D67" s="238"/>
      <c r="E67" s="239">
        <v>3.576E-2</v>
      </c>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217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20</v>
      </c>
      <c r="B68" s="250" t="s">
        <v>470</v>
      </c>
      <c r="C68" s="265" t="s">
        <v>471</v>
      </c>
      <c r="D68" s="251" t="s">
        <v>207</v>
      </c>
      <c r="E68" s="252">
        <v>173.72</v>
      </c>
      <c r="F68" s="253"/>
      <c r="G68" s="254">
        <f>ROUND(E68*F68,2)</f>
        <v>0</v>
      </c>
      <c r="H68" s="234"/>
      <c r="I68" s="233">
        <f>ROUND(E68*H68,2)</f>
        <v>0</v>
      </c>
      <c r="J68" s="234"/>
      <c r="K68" s="233">
        <f>ROUND(E68*J68,2)</f>
        <v>0</v>
      </c>
      <c r="L68" s="233">
        <v>21</v>
      </c>
      <c r="M68" s="233">
        <f>G68*(1+L68/100)</f>
        <v>0</v>
      </c>
      <c r="N68" s="232">
        <v>5.0000000000000001E-4</v>
      </c>
      <c r="O68" s="232">
        <f>ROUND(E68*N68,2)</f>
        <v>0.09</v>
      </c>
      <c r="P68" s="232">
        <v>0</v>
      </c>
      <c r="Q68" s="232">
        <f>ROUND(E68*P68,2)</f>
        <v>0</v>
      </c>
      <c r="R68" s="233"/>
      <c r="S68" s="233" t="s">
        <v>395</v>
      </c>
      <c r="T68" s="233" t="s">
        <v>209</v>
      </c>
      <c r="U68" s="233">
        <v>9.4E-2</v>
      </c>
      <c r="V68" s="233">
        <f>ROUND(E68*U68,2)</f>
        <v>16.329999999999998</v>
      </c>
      <c r="W68" s="233"/>
      <c r="X68" s="233" t="s">
        <v>210</v>
      </c>
      <c r="Y68" s="233" t="s">
        <v>211</v>
      </c>
      <c r="Z68" s="212"/>
      <c r="AA68" s="212"/>
      <c r="AB68" s="212"/>
      <c r="AC68" s="212"/>
      <c r="AD68" s="212"/>
      <c r="AE68" s="212"/>
      <c r="AF68" s="212"/>
      <c r="AG68" s="212" t="s">
        <v>396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29"/>
      <c r="B69" s="230"/>
      <c r="C69" s="268" t="s">
        <v>472</v>
      </c>
      <c r="D69" s="238"/>
      <c r="E69" s="239">
        <v>173.72</v>
      </c>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217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9">
        <v>21</v>
      </c>
      <c r="B70" s="250" t="s">
        <v>473</v>
      </c>
      <c r="C70" s="265" t="s">
        <v>474</v>
      </c>
      <c r="D70" s="251" t="s">
        <v>207</v>
      </c>
      <c r="E70" s="252">
        <v>173.72</v>
      </c>
      <c r="F70" s="253"/>
      <c r="G70" s="254">
        <f>ROUND(E70*F70,2)</f>
        <v>0</v>
      </c>
      <c r="H70" s="234"/>
      <c r="I70" s="233">
        <f>ROUND(E70*H70,2)</f>
        <v>0</v>
      </c>
      <c r="J70" s="234"/>
      <c r="K70" s="233">
        <f>ROUND(E70*J70,2)</f>
        <v>0</v>
      </c>
      <c r="L70" s="233">
        <v>21</v>
      </c>
      <c r="M70" s="233">
        <f>G70*(1+L70/100)</f>
        <v>0</v>
      </c>
      <c r="N70" s="232">
        <v>2.1</v>
      </c>
      <c r="O70" s="232">
        <f>ROUND(E70*N70,2)</f>
        <v>364.81</v>
      </c>
      <c r="P70" s="232">
        <v>0</v>
      </c>
      <c r="Q70" s="232">
        <f>ROUND(E70*P70,2)</f>
        <v>0</v>
      </c>
      <c r="R70" s="233"/>
      <c r="S70" s="233" t="s">
        <v>208</v>
      </c>
      <c r="T70" s="233" t="s">
        <v>209</v>
      </c>
      <c r="U70" s="233">
        <v>0.96499999999999997</v>
      </c>
      <c r="V70" s="233">
        <f>ROUND(E70*U70,2)</f>
        <v>167.64</v>
      </c>
      <c r="W70" s="233"/>
      <c r="X70" s="233" t="s">
        <v>210</v>
      </c>
      <c r="Y70" s="233" t="s">
        <v>211</v>
      </c>
      <c r="Z70" s="212"/>
      <c r="AA70" s="212"/>
      <c r="AB70" s="212"/>
      <c r="AC70" s="212"/>
      <c r="AD70" s="212"/>
      <c r="AE70" s="212"/>
      <c r="AF70" s="212"/>
      <c r="AG70" s="212" t="s">
        <v>396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29"/>
      <c r="B71" s="230"/>
      <c r="C71" s="268" t="s">
        <v>475</v>
      </c>
      <c r="D71" s="238"/>
      <c r="E71" s="239">
        <v>173.72</v>
      </c>
      <c r="F71" s="233"/>
      <c r="G71" s="233"/>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217</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9">
        <v>22</v>
      </c>
      <c r="B72" s="250" t="s">
        <v>476</v>
      </c>
      <c r="C72" s="265" t="s">
        <v>477</v>
      </c>
      <c r="D72" s="251" t="s">
        <v>207</v>
      </c>
      <c r="E72" s="252">
        <v>15.6</v>
      </c>
      <c r="F72" s="253"/>
      <c r="G72" s="254">
        <f>ROUND(E72*F72,2)</f>
        <v>0</v>
      </c>
      <c r="H72" s="234"/>
      <c r="I72" s="233">
        <f>ROUND(E72*H72,2)</f>
        <v>0</v>
      </c>
      <c r="J72" s="234"/>
      <c r="K72" s="233">
        <f>ROUND(E72*J72,2)</f>
        <v>0</v>
      </c>
      <c r="L72" s="233">
        <v>21</v>
      </c>
      <c r="M72" s="233">
        <f>G72*(1+L72/100)</f>
        <v>0</v>
      </c>
      <c r="N72" s="232">
        <v>2.1</v>
      </c>
      <c r="O72" s="232">
        <f>ROUND(E72*N72,2)</f>
        <v>32.76</v>
      </c>
      <c r="P72" s="232">
        <v>0</v>
      </c>
      <c r="Q72" s="232">
        <f>ROUND(E72*P72,2)</f>
        <v>0</v>
      </c>
      <c r="R72" s="233"/>
      <c r="S72" s="233" t="s">
        <v>208</v>
      </c>
      <c r="T72" s="233" t="s">
        <v>209</v>
      </c>
      <c r="U72" s="233">
        <v>0.97</v>
      </c>
      <c r="V72" s="233">
        <f>ROUND(E72*U72,2)</f>
        <v>15.13</v>
      </c>
      <c r="W72" s="233"/>
      <c r="X72" s="233" t="s">
        <v>210</v>
      </c>
      <c r="Y72" s="233" t="s">
        <v>211</v>
      </c>
      <c r="Z72" s="212"/>
      <c r="AA72" s="212"/>
      <c r="AB72" s="212"/>
      <c r="AC72" s="212"/>
      <c r="AD72" s="212"/>
      <c r="AE72" s="212"/>
      <c r="AF72" s="212"/>
      <c r="AG72" s="212" t="s">
        <v>396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29"/>
      <c r="B73" s="230"/>
      <c r="C73" s="268" t="s">
        <v>478</v>
      </c>
      <c r="D73" s="238"/>
      <c r="E73" s="239">
        <v>15.6</v>
      </c>
      <c r="F73" s="233"/>
      <c r="G73" s="233"/>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217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42" t="s">
        <v>203</v>
      </c>
      <c r="B74" s="243" t="s">
        <v>135</v>
      </c>
      <c r="C74" s="264" t="s">
        <v>136</v>
      </c>
      <c r="D74" s="244"/>
      <c r="E74" s="245"/>
      <c r="F74" s="246"/>
      <c r="G74" s="247">
        <f>SUMIF(AG75:AG91,"&lt;&gt;NOR",G75:G91)</f>
        <v>0</v>
      </c>
      <c r="H74" s="241"/>
      <c r="I74" s="241">
        <f>SUM(I75:I91)</f>
        <v>0</v>
      </c>
      <c r="J74" s="241"/>
      <c r="K74" s="241">
        <f>SUM(K75:K91)</f>
        <v>0</v>
      </c>
      <c r="L74" s="241"/>
      <c r="M74" s="241">
        <f>SUM(M75:M91)</f>
        <v>0</v>
      </c>
      <c r="N74" s="240"/>
      <c r="O74" s="240">
        <f>SUM(O75:O91)</f>
        <v>504.2</v>
      </c>
      <c r="P74" s="240"/>
      <c r="Q74" s="240">
        <f>SUM(Q75:Q91)</f>
        <v>0</v>
      </c>
      <c r="R74" s="241"/>
      <c r="S74" s="241"/>
      <c r="T74" s="241"/>
      <c r="U74" s="241"/>
      <c r="V74" s="241">
        <f>SUM(V75:V91)</f>
        <v>364.09</v>
      </c>
      <c r="W74" s="241"/>
      <c r="X74" s="241"/>
      <c r="Y74" s="241"/>
      <c r="AG74" t="s">
        <v>204</v>
      </c>
    </row>
    <row r="75" spans="1:60" ht="22.5" outlineLevel="1" x14ac:dyDescent="0.2">
      <c r="A75" s="249">
        <v>23</v>
      </c>
      <c r="B75" s="250" t="s">
        <v>479</v>
      </c>
      <c r="C75" s="265" t="s">
        <v>480</v>
      </c>
      <c r="D75" s="251" t="s">
        <v>280</v>
      </c>
      <c r="E75" s="252">
        <v>53</v>
      </c>
      <c r="F75" s="253"/>
      <c r="G75" s="254">
        <f>ROUND(E75*F75,2)</f>
        <v>0</v>
      </c>
      <c r="H75" s="234"/>
      <c r="I75" s="233">
        <f>ROUND(E75*H75,2)</f>
        <v>0</v>
      </c>
      <c r="J75" s="234"/>
      <c r="K75" s="233">
        <f>ROUND(E75*J75,2)</f>
        <v>0</v>
      </c>
      <c r="L75" s="233">
        <v>21</v>
      </c>
      <c r="M75" s="233">
        <f>G75*(1+L75/100)</f>
        <v>0</v>
      </c>
      <c r="N75" s="232">
        <v>0.6</v>
      </c>
      <c r="O75" s="232">
        <f>ROUND(E75*N75,2)</f>
        <v>31.8</v>
      </c>
      <c r="P75" s="232">
        <v>0</v>
      </c>
      <c r="Q75" s="232">
        <f>ROUND(E75*P75,2)</f>
        <v>0</v>
      </c>
      <c r="R75" s="233"/>
      <c r="S75" s="233" t="s">
        <v>208</v>
      </c>
      <c r="T75" s="233" t="s">
        <v>209</v>
      </c>
      <c r="U75" s="233">
        <v>0.69</v>
      </c>
      <c r="V75" s="233">
        <f>ROUND(E75*U75,2)</f>
        <v>36.57</v>
      </c>
      <c r="W75" s="233"/>
      <c r="X75" s="233" t="s">
        <v>210</v>
      </c>
      <c r="Y75" s="233" t="s">
        <v>211</v>
      </c>
      <c r="Z75" s="212"/>
      <c r="AA75" s="212"/>
      <c r="AB75" s="212"/>
      <c r="AC75" s="212"/>
      <c r="AD75" s="212"/>
      <c r="AE75" s="212"/>
      <c r="AF75" s="212"/>
      <c r="AG75" s="212" t="s">
        <v>396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6" t="s">
        <v>481</v>
      </c>
      <c r="D76" s="255"/>
      <c r="E76" s="255"/>
      <c r="F76" s="255"/>
      <c r="G76" s="255"/>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214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49">
        <v>24</v>
      </c>
      <c r="B77" s="250" t="s">
        <v>482</v>
      </c>
      <c r="C77" s="265" t="s">
        <v>483</v>
      </c>
      <c r="D77" s="251" t="s">
        <v>280</v>
      </c>
      <c r="E77" s="252">
        <v>30</v>
      </c>
      <c r="F77" s="253"/>
      <c r="G77" s="254">
        <f>ROUND(E77*F77,2)</f>
        <v>0</v>
      </c>
      <c r="H77" s="234"/>
      <c r="I77" s="233">
        <f>ROUND(E77*H77,2)</f>
        <v>0</v>
      </c>
      <c r="J77" s="234"/>
      <c r="K77" s="233">
        <f>ROUND(E77*J77,2)</f>
        <v>0</v>
      </c>
      <c r="L77" s="233">
        <v>21</v>
      </c>
      <c r="M77" s="233">
        <f>G77*(1+L77/100)</f>
        <v>0</v>
      </c>
      <c r="N77" s="232">
        <v>1.2</v>
      </c>
      <c r="O77" s="232">
        <f>ROUND(E77*N77,2)</f>
        <v>36</v>
      </c>
      <c r="P77" s="232">
        <v>0</v>
      </c>
      <c r="Q77" s="232">
        <f>ROUND(E77*P77,2)</f>
        <v>0</v>
      </c>
      <c r="R77" s="233"/>
      <c r="S77" s="233" t="s">
        <v>208</v>
      </c>
      <c r="T77" s="233" t="s">
        <v>209</v>
      </c>
      <c r="U77" s="233">
        <v>1.01</v>
      </c>
      <c r="V77" s="233">
        <f>ROUND(E77*U77,2)</f>
        <v>30.3</v>
      </c>
      <c r="W77" s="233"/>
      <c r="X77" s="233" t="s">
        <v>210</v>
      </c>
      <c r="Y77" s="233" t="s">
        <v>211</v>
      </c>
      <c r="Z77" s="212"/>
      <c r="AA77" s="212"/>
      <c r="AB77" s="212"/>
      <c r="AC77" s="212"/>
      <c r="AD77" s="212"/>
      <c r="AE77" s="212"/>
      <c r="AF77" s="212"/>
      <c r="AG77" s="212" t="s">
        <v>396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29"/>
      <c r="B78" s="230"/>
      <c r="C78" s="266" t="s">
        <v>481</v>
      </c>
      <c r="D78" s="255"/>
      <c r="E78" s="255"/>
      <c r="F78" s="255"/>
      <c r="G78" s="255"/>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214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49">
        <v>25</v>
      </c>
      <c r="B79" s="250" t="s">
        <v>484</v>
      </c>
      <c r="C79" s="265" t="s">
        <v>485</v>
      </c>
      <c r="D79" s="251" t="s">
        <v>280</v>
      </c>
      <c r="E79" s="252">
        <v>16</v>
      </c>
      <c r="F79" s="253"/>
      <c r="G79" s="254">
        <f>ROUND(E79*F79,2)</f>
        <v>0</v>
      </c>
      <c r="H79" s="234"/>
      <c r="I79" s="233">
        <f>ROUND(E79*H79,2)</f>
        <v>0</v>
      </c>
      <c r="J79" s="234"/>
      <c r="K79" s="233">
        <f>ROUND(E79*J79,2)</f>
        <v>0</v>
      </c>
      <c r="L79" s="233">
        <v>21</v>
      </c>
      <c r="M79" s="233">
        <f>G79*(1+L79/100)</f>
        <v>0</v>
      </c>
      <c r="N79" s="232">
        <v>1.8</v>
      </c>
      <c r="O79" s="232">
        <f>ROUND(E79*N79,2)</f>
        <v>28.8</v>
      </c>
      <c r="P79" s="232">
        <v>0</v>
      </c>
      <c r="Q79" s="232">
        <f>ROUND(E79*P79,2)</f>
        <v>0</v>
      </c>
      <c r="R79" s="233"/>
      <c r="S79" s="233" t="s">
        <v>208</v>
      </c>
      <c r="T79" s="233" t="s">
        <v>209</v>
      </c>
      <c r="U79" s="233">
        <v>1.54</v>
      </c>
      <c r="V79" s="233">
        <f>ROUND(E79*U79,2)</f>
        <v>24.64</v>
      </c>
      <c r="W79" s="233"/>
      <c r="X79" s="233" t="s">
        <v>210</v>
      </c>
      <c r="Y79" s="233" t="s">
        <v>211</v>
      </c>
      <c r="Z79" s="212"/>
      <c r="AA79" s="212"/>
      <c r="AB79" s="212"/>
      <c r="AC79" s="212"/>
      <c r="AD79" s="212"/>
      <c r="AE79" s="212"/>
      <c r="AF79" s="212"/>
      <c r="AG79" s="212" t="s">
        <v>396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481</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214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9">
        <v>26</v>
      </c>
      <c r="B81" s="250" t="s">
        <v>486</v>
      </c>
      <c r="C81" s="265" t="s">
        <v>487</v>
      </c>
      <c r="D81" s="251" t="s">
        <v>280</v>
      </c>
      <c r="E81" s="252">
        <v>166</v>
      </c>
      <c r="F81" s="253"/>
      <c r="G81" s="254">
        <f>ROUND(E81*F81,2)</f>
        <v>0</v>
      </c>
      <c r="H81" s="234"/>
      <c r="I81" s="233">
        <f>ROUND(E81*H81,2)</f>
        <v>0</v>
      </c>
      <c r="J81" s="234"/>
      <c r="K81" s="233">
        <f>ROUND(E81*J81,2)</f>
        <v>0</v>
      </c>
      <c r="L81" s="233">
        <v>21</v>
      </c>
      <c r="M81" s="233">
        <f>G81*(1+L81/100)</f>
        <v>0</v>
      </c>
      <c r="N81" s="232">
        <v>2.4</v>
      </c>
      <c r="O81" s="232">
        <f>ROUND(E81*N81,2)</f>
        <v>398.4</v>
      </c>
      <c r="P81" s="232">
        <v>0</v>
      </c>
      <c r="Q81" s="232">
        <f>ROUND(E81*P81,2)</f>
        <v>0</v>
      </c>
      <c r="R81" s="233"/>
      <c r="S81" s="233" t="s">
        <v>208</v>
      </c>
      <c r="T81" s="233" t="s">
        <v>209</v>
      </c>
      <c r="U81" s="233">
        <v>1.54</v>
      </c>
      <c r="V81" s="233">
        <f>ROUND(E81*U81,2)</f>
        <v>255.64</v>
      </c>
      <c r="W81" s="233"/>
      <c r="X81" s="233" t="s">
        <v>210</v>
      </c>
      <c r="Y81" s="233" t="s">
        <v>211</v>
      </c>
      <c r="Z81" s="212"/>
      <c r="AA81" s="212"/>
      <c r="AB81" s="212"/>
      <c r="AC81" s="212"/>
      <c r="AD81" s="212"/>
      <c r="AE81" s="212"/>
      <c r="AF81" s="212"/>
      <c r="AG81" s="212" t="s">
        <v>396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29"/>
      <c r="B82" s="230"/>
      <c r="C82" s="266" t="s">
        <v>481</v>
      </c>
      <c r="D82" s="255"/>
      <c r="E82" s="255"/>
      <c r="F82" s="255"/>
      <c r="G82" s="255"/>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214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9">
        <v>27</v>
      </c>
      <c r="B83" s="250" t="s">
        <v>488</v>
      </c>
      <c r="C83" s="265" t="s">
        <v>489</v>
      </c>
      <c r="D83" s="251" t="s">
        <v>280</v>
      </c>
      <c r="E83" s="252">
        <v>10</v>
      </c>
      <c r="F83" s="253"/>
      <c r="G83" s="254">
        <f>ROUND(E83*F83,2)</f>
        <v>0</v>
      </c>
      <c r="H83" s="234"/>
      <c r="I83" s="233">
        <f>ROUND(E83*H83,2)</f>
        <v>0</v>
      </c>
      <c r="J83" s="234"/>
      <c r="K83" s="233">
        <f>ROUND(E83*J83,2)</f>
        <v>0</v>
      </c>
      <c r="L83" s="233">
        <v>21</v>
      </c>
      <c r="M83" s="233">
        <f>G83*(1+L83/100)</f>
        <v>0</v>
      </c>
      <c r="N83" s="232">
        <v>0.6</v>
      </c>
      <c r="O83" s="232">
        <f>ROUND(E83*N83,2)</f>
        <v>6</v>
      </c>
      <c r="P83" s="232">
        <v>0</v>
      </c>
      <c r="Q83" s="232">
        <f>ROUND(E83*P83,2)</f>
        <v>0</v>
      </c>
      <c r="R83" s="233"/>
      <c r="S83" s="233" t="s">
        <v>208</v>
      </c>
      <c r="T83" s="233" t="s">
        <v>209</v>
      </c>
      <c r="U83" s="233">
        <v>1.54</v>
      </c>
      <c r="V83" s="233">
        <f>ROUND(E83*U83,2)</f>
        <v>15.4</v>
      </c>
      <c r="W83" s="233"/>
      <c r="X83" s="233" t="s">
        <v>210</v>
      </c>
      <c r="Y83" s="233" t="s">
        <v>211</v>
      </c>
      <c r="Z83" s="212"/>
      <c r="AA83" s="212"/>
      <c r="AB83" s="212"/>
      <c r="AC83" s="212"/>
      <c r="AD83" s="212"/>
      <c r="AE83" s="212"/>
      <c r="AF83" s="212"/>
      <c r="AG83" s="212" t="s">
        <v>396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29"/>
      <c r="B84" s="230"/>
      <c r="C84" s="266" t="s">
        <v>481</v>
      </c>
      <c r="D84" s="255"/>
      <c r="E84" s="255"/>
      <c r="F84" s="255"/>
      <c r="G84" s="255"/>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214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9">
        <v>28</v>
      </c>
      <c r="B85" s="250" t="s">
        <v>490</v>
      </c>
      <c r="C85" s="265" t="s">
        <v>491</v>
      </c>
      <c r="D85" s="251" t="s">
        <v>492</v>
      </c>
      <c r="E85" s="252">
        <v>1</v>
      </c>
      <c r="F85" s="253"/>
      <c r="G85" s="254">
        <f>ROUND(E85*F85,2)</f>
        <v>0</v>
      </c>
      <c r="H85" s="234"/>
      <c r="I85" s="233">
        <f>ROUND(E85*H85,2)</f>
        <v>0</v>
      </c>
      <c r="J85" s="234"/>
      <c r="K85" s="233">
        <f>ROUND(E85*J85,2)</f>
        <v>0</v>
      </c>
      <c r="L85" s="233">
        <v>21</v>
      </c>
      <c r="M85" s="233">
        <f>G85*(1+L85/100)</f>
        <v>0</v>
      </c>
      <c r="N85" s="232">
        <v>3.2022699999999999</v>
      </c>
      <c r="O85" s="232">
        <f>ROUND(E85*N85,2)</f>
        <v>3.2</v>
      </c>
      <c r="P85" s="232">
        <v>0</v>
      </c>
      <c r="Q85" s="232">
        <f>ROUND(E85*P85,2)</f>
        <v>0</v>
      </c>
      <c r="R85" s="233"/>
      <c r="S85" s="233" t="s">
        <v>208</v>
      </c>
      <c r="T85" s="233" t="s">
        <v>209</v>
      </c>
      <c r="U85" s="233">
        <v>1.54</v>
      </c>
      <c r="V85" s="233">
        <f>ROUND(E85*U85,2)</f>
        <v>1.54</v>
      </c>
      <c r="W85" s="233"/>
      <c r="X85" s="233" t="s">
        <v>210</v>
      </c>
      <c r="Y85" s="233" t="s">
        <v>211</v>
      </c>
      <c r="Z85" s="212"/>
      <c r="AA85" s="212"/>
      <c r="AB85" s="212"/>
      <c r="AC85" s="212"/>
      <c r="AD85" s="212"/>
      <c r="AE85" s="212"/>
      <c r="AF85" s="212"/>
      <c r="AG85" s="212" t="s">
        <v>396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29"/>
      <c r="B86" s="230"/>
      <c r="C86" s="266" t="s">
        <v>493</v>
      </c>
      <c r="D86" s="255"/>
      <c r="E86" s="255"/>
      <c r="F86" s="255"/>
      <c r="G86" s="255"/>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214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3" x14ac:dyDescent="0.2">
      <c r="A87" s="229"/>
      <c r="B87" s="230"/>
      <c r="C87" s="267" t="s">
        <v>494</v>
      </c>
      <c r="D87" s="256"/>
      <c r="E87" s="256"/>
      <c r="F87" s="256"/>
      <c r="G87" s="256"/>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214</v>
      </c>
      <c r="AH87" s="212"/>
      <c r="AI87" s="212"/>
      <c r="AJ87" s="212"/>
      <c r="AK87" s="212"/>
      <c r="AL87" s="212"/>
      <c r="AM87" s="212"/>
      <c r="AN87" s="212"/>
      <c r="AO87" s="212"/>
      <c r="AP87" s="212"/>
      <c r="AQ87" s="212"/>
      <c r="AR87" s="212"/>
      <c r="AS87" s="212"/>
      <c r="AT87" s="212"/>
      <c r="AU87" s="212"/>
      <c r="AV87" s="212"/>
      <c r="AW87" s="212"/>
      <c r="AX87" s="212"/>
      <c r="AY87" s="212"/>
      <c r="AZ87" s="212"/>
      <c r="BA87" s="257" t="str">
        <f>C87</f>
        <v>Ocelová pásovina S235: délka 3 900 mm, šířka 100 mm, tloušťka 15 mm. Celkem 30 kusů, všechny pozinkované</v>
      </c>
      <c r="BB87" s="212"/>
      <c r="BC87" s="212"/>
      <c r="BD87" s="212"/>
      <c r="BE87" s="212"/>
      <c r="BF87" s="212"/>
      <c r="BG87" s="212"/>
      <c r="BH87" s="212"/>
    </row>
    <row r="88" spans="1:60" outlineLevel="3" x14ac:dyDescent="0.2">
      <c r="A88" s="229"/>
      <c r="B88" s="230"/>
      <c r="C88" s="267" t="s">
        <v>495</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214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3" x14ac:dyDescent="0.2">
      <c r="A89" s="229"/>
      <c r="B89" s="230"/>
      <c r="C89" s="267" t="s">
        <v>496</v>
      </c>
      <c r="D89" s="256"/>
      <c r="E89" s="256"/>
      <c r="F89" s="256"/>
      <c r="G89" s="256"/>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214</v>
      </c>
      <c r="AH89" s="212"/>
      <c r="AI89" s="212"/>
      <c r="AJ89" s="212"/>
      <c r="AK89" s="212"/>
      <c r="AL89" s="212"/>
      <c r="AM89" s="212"/>
      <c r="AN89" s="212"/>
      <c r="AO89" s="212"/>
      <c r="AP89" s="212"/>
      <c r="AQ89" s="212"/>
      <c r="AR89" s="212"/>
      <c r="AS89" s="212"/>
      <c r="AT89" s="212"/>
      <c r="AU89" s="212"/>
      <c r="AV89" s="212"/>
      <c r="AW89" s="212"/>
      <c r="AX89" s="212"/>
      <c r="AY89" s="212"/>
      <c r="AZ89" s="212"/>
      <c r="BA89" s="257" t="str">
        <f>C89</f>
        <v>Se základem - Pomocí závitové tyče  40 cm nebo roxoru M30, který bude ukotven do hloubky 30 cm (10 cm) nad povrch a následně přivařen k pásovině. – spoj se matla asfaltem</v>
      </c>
      <c r="BB89" s="212"/>
      <c r="BC89" s="212"/>
      <c r="BD89" s="212"/>
      <c r="BE89" s="212"/>
      <c r="BF89" s="212"/>
      <c r="BG89" s="212"/>
      <c r="BH89" s="212"/>
    </row>
    <row r="90" spans="1:60" outlineLevel="3" x14ac:dyDescent="0.2">
      <c r="A90" s="229"/>
      <c r="B90" s="230"/>
      <c r="C90" s="267" t="s">
        <v>497</v>
      </c>
      <c r="D90" s="256"/>
      <c r="E90" s="256"/>
      <c r="F90" s="256"/>
      <c r="G90" s="256"/>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214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3" x14ac:dyDescent="0.2">
      <c r="A91" s="229"/>
      <c r="B91" s="230"/>
      <c r="C91" s="267" t="s">
        <v>498</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214</v>
      </c>
      <c r="AH91" s="212"/>
      <c r="AI91" s="212"/>
      <c r="AJ91" s="212"/>
      <c r="AK91" s="212"/>
      <c r="AL91" s="212"/>
      <c r="AM91" s="212"/>
      <c r="AN91" s="212"/>
      <c r="AO91" s="212"/>
      <c r="AP91" s="212"/>
      <c r="AQ91" s="212"/>
      <c r="AR91" s="212"/>
      <c r="AS91" s="212"/>
      <c r="AT91" s="212"/>
      <c r="AU91" s="212"/>
      <c r="AV91" s="212"/>
      <c r="AW91" s="212"/>
      <c r="AX91" s="212"/>
      <c r="AY91" s="212"/>
      <c r="AZ91" s="212"/>
      <c r="BA91" s="257" t="str">
        <f>C91</f>
        <v>Každá pásovina bude kotvena do středu bloku podle jedné z výše uvedených variant. Součástí prací je nejen instalace a kotvení, ale také použití plošiny a další nezbytné činnosti.</v>
      </c>
      <c r="BB91" s="212"/>
      <c r="BC91" s="212"/>
      <c r="BD91" s="212"/>
      <c r="BE91" s="212"/>
      <c r="BF91" s="212"/>
      <c r="BG91" s="212"/>
      <c r="BH91" s="212"/>
    </row>
    <row r="92" spans="1:60" x14ac:dyDescent="0.2">
      <c r="A92" s="242" t="s">
        <v>203</v>
      </c>
      <c r="B92" s="243" t="s">
        <v>139</v>
      </c>
      <c r="C92" s="264" t="s">
        <v>140</v>
      </c>
      <c r="D92" s="244"/>
      <c r="E92" s="245"/>
      <c r="F92" s="246"/>
      <c r="G92" s="247">
        <f>SUMIF(AG93:AG188,"&lt;&gt;NOR",G93:G188)</f>
        <v>0</v>
      </c>
      <c r="H92" s="241"/>
      <c r="I92" s="241">
        <f>SUM(I93:I188)</f>
        <v>0</v>
      </c>
      <c r="J92" s="241"/>
      <c r="K92" s="241">
        <f>SUM(K93:K188)</f>
        <v>0</v>
      </c>
      <c r="L92" s="241"/>
      <c r="M92" s="241">
        <f>SUM(M93:M188)</f>
        <v>0</v>
      </c>
      <c r="N92" s="240"/>
      <c r="O92" s="240">
        <f>SUM(O93:O188)</f>
        <v>0</v>
      </c>
      <c r="P92" s="240"/>
      <c r="Q92" s="240">
        <f>SUM(Q93:Q188)</f>
        <v>0</v>
      </c>
      <c r="R92" s="241"/>
      <c r="S92" s="241"/>
      <c r="T92" s="241"/>
      <c r="U92" s="241"/>
      <c r="V92" s="241">
        <f>SUM(V93:V188)</f>
        <v>0</v>
      </c>
      <c r="W92" s="241"/>
      <c r="X92" s="241"/>
      <c r="Y92" s="241"/>
      <c r="AG92" t="s">
        <v>204</v>
      </c>
    </row>
    <row r="93" spans="1:60" outlineLevel="1" x14ac:dyDescent="0.2">
      <c r="A93" s="249">
        <v>29</v>
      </c>
      <c r="B93" s="250" t="s">
        <v>499</v>
      </c>
      <c r="C93" s="265" t="s">
        <v>500</v>
      </c>
      <c r="D93" s="251" t="s">
        <v>207</v>
      </c>
      <c r="E93" s="252">
        <v>246.13444999999999</v>
      </c>
      <c r="F93" s="253"/>
      <c r="G93" s="254">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208</v>
      </c>
      <c r="T93" s="233" t="s">
        <v>209</v>
      </c>
      <c r="U93" s="233">
        <v>0</v>
      </c>
      <c r="V93" s="233">
        <f>ROUND(E93*U93,2)</f>
        <v>0</v>
      </c>
      <c r="W93" s="233"/>
      <c r="X93" s="233" t="s">
        <v>210</v>
      </c>
      <c r="Y93" s="233" t="s">
        <v>211</v>
      </c>
      <c r="Z93" s="212"/>
      <c r="AA93" s="212"/>
      <c r="AB93" s="212"/>
      <c r="AC93" s="212"/>
      <c r="AD93" s="212"/>
      <c r="AE93" s="212"/>
      <c r="AF93" s="212"/>
      <c r="AG93" s="212" t="s">
        <v>396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2" x14ac:dyDescent="0.2">
      <c r="A94" s="229"/>
      <c r="B94" s="230"/>
      <c r="C94" s="266" t="s">
        <v>655</v>
      </c>
      <c r="D94" s="255"/>
      <c r="E94" s="255"/>
      <c r="F94" s="255"/>
      <c r="G94" s="255"/>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214</v>
      </c>
      <c r="AH94" s="212"/>
      <c r="AI94" s="212"/>
      <c r="AJ94" s="212"/>
      <c r="AK94" s="212"/>
      <c r="AL94" s="212"/>
      <c r="AM94" s="212"/>
      <c r="AN94" s="212"/>
      <c r="AO94" s="212"/>
      <c r="AP94" s="212"/>
      <c r="AQ94" s="212"/>
      <c r="AR94" s="212"/>
      <c r="AS94" s="212"/>
      <c r="AT94" s="212"/>
      <c r="AU94" s="212"/>
      <c r="AV94" s="212"/>
      <c r="AW94" s="212"/>
      <c r="AX94" s="212"/>
      <c r="AY94" s="212"/>
      <c r="AZ94" s="212"/>
      <c r="BA94" s="257" t="str">
        <f>C94</f>
        <v>Pozinkovaná ocel, profily válované za studena z žárově pozinkovaných pásů z oceli, Spoje prováděné pomocí pozinkovaných metrických šroubů.</v>
      </c>
      <c r="BB94" s="212"/>
      <c r="BC94" s="212"/>
      <c r="BD94" s="212"/>
      <c r="BE94" s="212"/>
      <c r="BF94" s="212"/>
      <c r="BG94" s="212"/>
      <c r="BH94" s="212"/>
    </row>
    <row r="95" spans="1:60" ht="22.5" outlineLevel="3" x14ac:dyDescent="0.2">
      <c r="A95" s="229"/>
      <c r="B95" s="230"/>
      <c r="C95" s="267" t="s">
        <v>656</v>
      </c>
      <c r="D95" s="256"/>
      <c r="E95" s="256"/>
      <c r="F95" s="256"/>
      <c r="G95" s="256"/>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214</v>
      </c>
      <c r="AH95" s="212"/>
      <c r="AI95" s="212"/>
      <c r="AJ95" s="212"/>
      <c r="AK95" s="212"/>
      <c r="AL95" s="212"/>
      <c r="AM95" s="212"/>
      <c r="AN95" s="212"/>
      <c r="AO95" s="212"/>
      <c r="AP95" s="212"/>
      <c r="AQ95" s="212"/>
      <c r="AR95" s="212"/>
      <c r="AS95" s="212"/>
      <c r="AT95" s="212"/>
      <c r="AU95" s="212"/>
      <c r="AV95" s="212"/>
      <c r="AW95" s="212"/>
      <c r="AX95" s="212"/>
      <c r="AY95" s="212"/>
      <c r="AZ95" s="212"/>
      <c r="BA95" s="257" t="str">
        <f>C95</f>
        <v>Sekundární nosné konstukce střechy jsou ocelové vaznice ze Z-profilů za studena tvarované a pozinkované.</v>
      </c>
      <c r="BB95" s="212"/>
      <c r="BC95" s="212"/>
      <c r="BD95" s="212"/>
      <c r="BE95" s="212"/>
      <c r="BF95" s="212"/>
      <c r="BG95" s="212"/>
      <c r="BH95" s="212"/>
    </row>
    <row r="96" spans="1:60" ht="22.5" outlineLevel="3" x14ac:dyDescent="0.2">
      <c r="A96" s="229"/>
      <c r="B96" s="230"/>
      <c r="C96" s="267" t="s">
        <v>501</v>
      </c>
      <c r="D96" s="256"/>
      <c r="E96" s="256"/>
      <c r="F96" s="256"/>
      <c r="G96" s="256"/>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214</v>
      </c>
      <c r="AH96" s="212"/>
      <c r="AI96" s="212"/>
      <c r="AJ96" s="212"/>
      <c r="AK96" s="212"/>
      <c r="AL96" s="212"/>
      <c r="AM96" s="212"/>
      <c r="AN96" s="212"/>
      <c r="AO96" s="212"/>
      <c r="AP96" s="212"/>
      <c r="AQ96" s="212"/>
      <c r="AR96" s="212"/>
      <c r="AS96" s="212"/>
      <c r="AT96" s="212"/>
      <c r="AU96" s="212"/>
      <c r="AV96" s="212"/>
      <c r="AW96" s="212"/>
      <c r="AX96" s="212"/>
      <c r="AY96" s="212"/>
      <c r="AZ96" s="212"/>
      <c r="BA96" s="257" t="str">
        <f>C96</f>
        <v>Primární nosná kce střechy jsou ocelové příhradové nosníky, plnostěnné nosníky ve štítech. Nosníky jsou stabilizované vaznicemi a střešními ztužidly příp. stabilizacemi. -&gt; pozinko. ocel za studena.</v>
      </c>
      <c r="BB96" s="212"/>
      <c r="BC96" s="212"/>
      <c r="BD96" s="212"/>
      <c r="BE96" s="212"/>
      <c r="BF96" s="212"/>
      <c r="BG96" s="212"/>
      <c r="BH96" s="212"/>
    </row>
    <row r="97" spans="1:60" ht="22.5" outlineLevel="3" x14ac:dyDescent="0.2">
      <c r="A97" s="229"/>
      <c r="B97" s="230"/>
      <c r="C97" s="267" t="s">
        <v>657</v>
      </c>
      <c r="D97" s="256"/>
      <c r="E97" s="256"/>
      <c r="F97" s="256"/>
      <c r="G97" s="256"/>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214</v>
      </c>
      <c r="AH97" s="212"/>
      <c r="AI97" s="212"/>
      <c r="AJ97" s="212"/>
      <c r="AK97" s="212"/>
      <c r="AL97" s="212"/>
      <c r="AM97" s="212"/>
      <c r="AN97" s="212"/>
      <c r="AO97" s="212"/>
      <c r="AP97" s="212"/>
      <c r="AQ97" s="212"/>
      <c r="AR97" s="212"/>
      <c r="AS97" s="212"/>
      <c r="AT97" s="212"/>
      <c r="AU97" s="212"/>
      <c r="AV97" s="212"/>
      <c r="AW97" s="212"/>
      <c r="AX97" s="212"/>
      <c r="AY97" s="212"/>
      <c r="AZ97" s="212"/>
      <c r="BA97" s="257" t="str">
        <f>C97</f>
        <v>Stěnová ztužidla jsou z táhel z ocelových plochých pásků z pozink. oceli za studena. Dále jsou součístí sloupy a vodorovné vzpěry.</v>
      </c>
      <c r="BB97" s="212"/>
      <c r="BC97" s="212"/>
      <c r="BD97" s="212"/>
      <c r="BE97" s="212"/>
      <c r="BF97" s="212"/>
      <c r="BG97" s="212"/>
      <c r="BH97" s="212"/>
    </row>
    <row r="98" spans="1:60" outlineLevel="3" x14ac:dyDescent="0.2">
      <c r="A98" s="229"/>
      <c r="B98" s="230"/>
      <c r="C98" s="281" t="s">
        <v>502</v>
      </c>
      <c r="D98" s="235"/>
      <c r="E98" s="236"/>
      <c r="F98" s="237"/>
      <c r="G98" s="237"/>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214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7" t="s">
        <v>658</v>
      </c>
      <c r="D99" s="256"/>
      <c r="E99" s="256"/>
      <c r="F99" s="256"/>
      <c r="G99" s="256"/>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214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7" t="s">
        <v>659</v>
      </c>
      <c r="D100" s="256"/>
      <c r="E100" s="256"/>
      <c r="F100" s="256"/>
      <c r="G100" s="256"/>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214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67" t="s">
        <v>503</v>
      </c>
      <c r="D101" s="256"/>
      <c r="E101" s="256"/>
      <c r="F101" s="256"/>
      <c r="G101" s="256"/>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214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29"/>
      <c r="B102" s="230"/>
      <c r="C102" s="267" t="s">
        <v>504</v>
      </c>
      <c r="D102" s="256"/>
      <c r="E102" s="256"/>
      <c r="F102" s="256"/>
      <c r="G102" s="256"/>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214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29"/>
      <c r="B103" s="230"/>
      <c r="C103" s="267" t="s">
        <v>660</v>
      </c>
      <c r="D103" s="256"/>
      <c r="E103" s="256"/>
      <c r="F103" s="256"/>
      <c r="G103" s="256"/>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214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7" t="s">
        <v>644</v>
      </c>
      <c r="D104" s="256"/>
      <c r="E104" s="256"/>
      <c r="F104" s="256"/>
      <c r="G104" s="256"/>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214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29"/>
      <c r="B105" s="230"/>
      <c r="C105" s="267" t="s">
        <v>505</v>
      </c>
      <c r="D105" s="256"/>
      <c r="E105" s="256"/>
      <c r="F105" s="256"/>
      <c r="G105" s="256"/>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214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81" t="s">
        <v>502</v>
      </c>
      <c r="D106" s="235"/>
      <c r="E106" s="236"/>
      <c r="F106" s="237"/>
      <c r="G106" s="237"/>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214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3" x14ac:dyDescent="0.2">
      <c r="A107" s="229"/>
      <c r="B107" s="230"/>
      <c r="C107" s="267" t="s">
        <v>506</v>
      </c>
      <c r="D107" s="256"/>
      <c r="E107" s="256"/>
      <c r="F107" s="256"/>
      <c r="G107" s="256"/>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214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57" t="str">
        <f>C107</f>
        <v>- dodání dílce požadovaného tvaru a vlastností, jeho skladování, doprava a osazení do definitivní polohy, včetně komplexní technologie výroby a montáže dílců, ošetření a ochrana dílců,</v>
      </c>
      <c r="BB107" s="212"/>
      <c r="BC107" s="212"/>
      <c r="BD107" s="212"/>
      <c r="BE107" s="212"/>
      <c r="BF107" s="212"/>
      <c r="BG107" s="212"/>
      <c r="BH107" s="212"/>
    </row>
    <row r="108" spans="1:60" outlineLevel="3" x14ac:dyDescent="0.2">
      <c r="A108" s="229"/>
      <c r="B108" s="230"/>
      <c r="C108" s="267" t="s">
        <v>507</v>
      </c>
      <c r="D108" s="256"/>
      <c r="E108" s="256"/>
      <c r="F108" s="256"/>
      <c r="G108" s="256"/>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214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7" t="s">
        <v>508</v>
      </c>
      <c r="D109" s="256"/>
      <c r="E109" s="256"/>
      <c r="F109" s="256"/>
      <c r="G109" s="256"/>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214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29"/>
      <c r="B110" s="230"/>
      <c r="C110" s="267" t="s">
        <v>509</v>
      </c>
      <c r="D110" s="256"/>
      <c r="E110" s="256"/>
      <c r="F110" s="256"/>
      <c r="G110" s="256"/>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214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29"/>
      <c r="B111" s="230"/>
      <c r="C111" s="267" t="s">
        <v>510</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214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29"/>
      <c r="B112" s="230"/>
      <c r="C112" s="267" t="s">
        <v>511</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214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29"/>
      <c r="B113" s="230"/>
      <c r="C113" s="267" t="s">
        <v>512</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214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29"/>
      <c r="B114" s="230"/>
      <c r="C114" s="267" t="s">
        <v>513</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214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29"/>
      <c r="B115" s="230"/>
      <c r="C115" s="267" t="s">
        <v>514</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214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3" x14ac:dyDescent="0.2">
      <c r="A116" s="229"/>
      <c r="B116" s="230"/>
      <c r="C116" s="267" t="s">
        <v>515</v>
      </c>
      <c r="D116" s="256"/>
      <c r="E116" s="256"/>
      <c r="F116" s="256"/>
      <c r="G116" s="256"/>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214</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57" t="str">
        <f>C116</f>
        <v>- další práce dané případně specifikací k příslušnému dílci (úprava pohledových ploch, příp. rubových ploch, osazení měřících zařízení, zkoušení a měření dílců a pod.).</v>
      </c>
      <c r="BB116" s="212"/>
      <c r="BC116" s="212"/>
      <c r="BD116" s="212"/>
      <c r="BE116" s="212"/>
      <c r="BF116" s="212"/>
      <c r="BG116" s="212"/>
      <c r="BH116" s="212"/>
    </row>
    <row r="117" spans="1:60" ht="22.5" outlineLevel="3" x14ac:dyDescent="0.2">
      <c r="A117" s="229"/>
      <c r="B117" s="230"/>
      <c r="C117" s="267" t="s">
        <v>516</v>
      </c>
      <c r="D117" s="256"/>
      <c r="E117" s="256"/>
      <c r="F117" s="256"/>
      <c r="G117" s="256"/>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214</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57" t="str">
        <f>C117</f>
        <v>- dodání  materiálu  v požadované kvalitě a výroba konstrukce i dílenská (včetně  pomůcek,  přípravků a prostředků pro výrobu) bez ohledu na náročnost a její hmotnost, dílenská montáž,</v>
      </c>
      <c r="BB117" s="212"/>
      <c r="BC117" s="212"/>
      <c r="BD117" s="212"/>
      <c r="BE117" s="212"/>
      <c r="BF117" s="212"/>
      <c r="BG117" s="212"/>
      <c r="BH117" s="212"/>
    </row>
    <row r="118" spans="1:60" outlineLevel="3" x14ac:dyDescent="0.2">
      <c r="A118" s="229"/>
      <c r="B118" s="230"/>
      <c r="C118" s="267" t="s">
        <v>517</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214</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3" x14ac:dyDescent="0.2">
      <c r="A119" s="229"/>
      <c r="B119" s="230"/>
      <c r="C119" s="267" t="s">
        <v>518</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214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57" t="str">
        <f>C119</f>
        <v>- zřízení  montážních  a  dilatačních  spojů,  spar, včetně potřebných úprav, vložek, opracování, očištění a ošetření,</v>
      </c>
      <c r="BB119" s="212"/>
      <c r="BC119" s="212"/>
      <c r="BD119" s="212"/>
      <c r="BE119" s="212"/>
      <c r="BF119" s="212"/>
      <c r="BG119" s="212"/>
      <c r="BH119" s="212"/>
    </row>
    <row r="120" spans="1:60" ht="22.5" outlineLevel="3" x14ac:dyDescent="0.2">
      <c r="A120" s="229"/>
      <c r="B120" s="230"/>
      <c r="C120" s="267" t="s">
        <v>519</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214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57" t="str">
        <f>C120</f>
        <v>- podpěr. konstr. a lešení všech druhů pro montáž konstrukcí i doplňkových, včetně požadovaných otvorů, ochranných a bezpečnostních opatření a základů pro tyto konstrukce a lešení,</v>
      </c>
      <c r="BB120" s="212"/>
      <c r="BC120" s="212"/>
      <c r="BD120" s="212"/>
      <c r="BE120" s="212"/>
      <c r="BF120" s="212"/>
      <c r="BG120" s="212"/>
      <c r="BH120" s="212"/>
    </row>
    <row r="121" spans="1:60" ht="22.5" outlineLevel="3" x14ac:dyDescent="0.2">
      <c r="A121" s="229"/>
      <c r="B121" s="230"/>
      <c r="C121" s="267" t="s">
        <v>520</v>
      </c>
      <c r="D121" s="256"/>
      <c r="E121" s="256"/>
      <c r="F121" s="256"/>
      <c r="G121" s="256"/>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214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57" t="str">
        <f>C121</f>
        <v>- jakákoliv doprava a manipulace dílců  a  montážních  sestav,  včetně  dopravy konstrukce z výrobny na stavbu,</v>
      </c>
      <c r="BB121" s="212"/>
      <c r="BC121" s="212"/>
      <c r="BD121" s="212"/>
      <c r="BE121" s="212"/>
      <c r="BF121" s="212"/>
      <c r="BG121" s="212"/>
      <c r="BH121" s="212"/>
    </row>
    <row r="122" spans="1:60" outlineLevel="3" x14ac:dyDescent="0.2">
      <c r="A122" s="229"/>
      <c r="B122" s="230"/>
      <c r="C122" s="267" t="s">
        <v>661</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214</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521</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214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7" t="s">
        <v>522</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214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29"/>
      <c r="B125" s="230"/>
      <c r="C125" s="267" t="s">
        <v>523</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214</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524</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214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7" t="s">
        <v>525</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214</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526</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214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527</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214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57" t="str">
        <f>C129</f>
        <v>- zřízení kotevních otvorů nebo jam, nejsou-li částí jiné konstrukce, jejich úpravy, očištění a ošetření,</v>
      </c>
      <c r="BB129" s="212"/>
      <c r="BC129" s="212"/>
      <c r="BD129" s="212"/>
      <c r="BE129" s="212"/>
      <c r="BF129" s="212"/>
      <c r="BG129" s="212"/>
      <c r="BH129" s="212"/>
    </row>
    <row r="130" spans="1:60" outlineLevel="3" x14ac:dyDescent="0.2">
      <c r="A130" s="229"/>
      <c r="B130" s="230"/>
      <c r="C130" s="267" t="s">
        <v>528</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214</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529</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214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57" t="str">
        <f>C131</f>
        <v>- výplň kotevních otvorů  (příp.  podlití  patních  desek)  maltou,  betonem  nebo  jinou speciální hmotou</v>
      </c>
      <c r="BB131" s="212"/>
      <c r="BC131" s="212"/>
      <c r="BD131" s="212"/>
      <c r="BE131" s="212"/>
      <c r="BF131" s="212"/>
      <c r="BG131" s="212"/>
      <c r="BH131" s="212"/>
    </row>
    <row r="132" spans="1:60" outlineLevel="3" x14ac:dyDescent="0.2">
      <c r="A132" s="229"/>
      <c r="B132" s="230"/>
      <c r="C132" s="267" t="s">
        <v>530</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214</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531</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214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29"/>
      <c r="B134" s="230"/>
      <c r="C134" s="267" t="s">
        <v>532</v>
      </c>
      <c r="D134" s="256"/>
      <c r="E134" s="256"/>
      <c r="F134" s="256"/>
      <c r="G134" s="256"/>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214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7" t="s">
        <v>533</v>
      </c>
      <c r="D135" s="256"/>
      <c r="E135" s="256"/>
      <c r="F135" s="256"/>
      <c r="G135" s="256"/>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214</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7" t="s">
        <v>534</v>
      </c>
      <c r="D136" s="256"/>
      <c r="E136" s="256"/>
      <c r="F136" s="256"/>
      <c r="G136" s="256"/>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214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7" t="s">
        <v>535</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214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29"/>
      <c r="B138" s="230"/>
      <c r="C138" s="267" t="s">
        <v>536</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214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29"/>
      <c r="B139" s="230"/>
      <c r="C139" s="268" t="s">
        <v>537</v>
      </c>
      <c r="D139" s="238"/>
      <c r="E139" s="239">
        <v>246.13444999999999</v>
      </c>
      <c r="F139" s="233"/>
      <c r="G139" s="233"/>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217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9">
        <v>30</v>
      </c>
      <c r="B140" s="250" t="s">
        <v>538</v>
      </c>
      <c r="C140" s="265" t="s">
        <v>539</v>
      </c>
      <c r="D140" s="251" t="s">
        <v>207</v>
      </c>
      <c r="E140" s="252">
        <v>209.16929999999999</v>
      </c>
      <c r="F140" s="253"/>
      <c r="G140" s="254">
        <f>ROUND(E140*F140,2)</f>
        <v>0</v>
      </c>
      <c r="H140" s="234"/>
      <c r="I140" s="233">
        <f>ROUND(E140*H140,2)</f>
        <v>0</v>
      </c>
      <c r="J140" s="234"/>
      <c r="K140" s="233">
        <f>ROUND(E140*J140,2)</f>
        <v>0</v>
      </c>
      <c r="L140" s="233">
        <v>21</v>
      </c>
      <c r="M140" s="233">
        <f>G140*(1+L140/100)</f>
        <v>0</v>
      </c>
      <c r="N140" s="232">
        <v>0</v>
      </c>
      <c r="O140" s="232">
        <f>ROUND(E140*N140,2)</f>
        <v>0</v>
      </c>
      <c r="P140" s="232">
        <v>0</v>
      </c>
      <c r="Q140" s="232">
        <f>ROUND(E140*P140,2)</f>
        <v>0</v>
      </c>
      <c r="R140" s="233"/>
      <c r="S140" s="233" t="s">
        <v>208</v>
      </c>
      <c r="T140" s="233" t="s">
        <v>209</v>
      </c>
      <c r="U140" s="233">
        <v>0</v>
      </c>
      <c r="V140" s="233">
        <f>ROUND(E140*U140,2)</f>
        <v>0</v>
      </c>
      <c r="W140" s="233"/>
      <c r="X140" s="233" t="s">
        <v>210</v>
      </c>
      <c r="Y140" s="233" t="s">
        <v>211</v>
      </c>
      <c r="Z140" s="212"/>
      <c r="AA140" s="212"/>
      <c r="AB140" s="212"/>
      <c r="AC140" s="212"/>
      <c r="AD140" s="212"/>
      <c r="AE140" s="212"/>
      <c r="AF140" s="212"/>
      <c r="AG140" s="212" t="s">
        <v>396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2" x14ac:dyDescent="0.2">
      <c r="A141" s="229"/>
      <c r="B141" s="230"/>
      <c r="C141" s="266" t="s">
        <v>655</v>
      </c>
      <c r="D141" s="255"/>
      <c r="E141" s="255"/>
      <c r="F141" s="255"/>
      <c r="G141" s="255"/>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214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57" t="str">
        <f>C141</f>
        <v>Pozinkovaná ocel, profily válované za studena z žárově pozinkovaných pásů z oceli, Spoje prováděné pomocí pozinkovaných metrických šroubů.</v>
      </c>
      <c r="BB141" s="212"/>
      <c r="BC141" s="212"/>
      <c r="BD141" s="212"/>
      <c r="BE141" s="212"/>
      <c r="BF141" s="212"/>
      <c r="BG141" s="212"/>
      <c r="BH141" s="212"/>
    </row>
    <row r="142" spans="1:60" ht="22.5" outlineLevel="3" x14ac:dyDescent="0.2">
      <c r="A142" s="229"/>
      <c r="B142" s="230"/>
      <c r="C142" s="267" t="s">
        <v>656</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214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57" t="str">
        <f>C142</f>
        <v>Sekundární nosné konstukce střechy jsou ocelové vaznice ze Z-profilů za studena tvarované a pozinkované.</v>
      </c>
      <c r="BB142" s="212"/>
      <c r="BC142" s="212"/>
      <c r="BD142" s="212"/>
      <c r="BE142" s="212"/>
      <c r="BF142" s="212"/>
      <c r="BG142" s="212"/>
      <c r="BH142" s="212"/>
    </row>
    <row r="143" spans="1:60" ht="22.5" outlineLevel="3" x14ac:dyDescent="0.2">
      <c r="A143" s="229"/>
      <c r="B143" s="230"/>
      <c r="C143" s="267" t="s">
        <v>501</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214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57" t="str">
        <f>C143</f>
        <v>Primární nosná kce střechy jsou ocelové příhradové nosníky, plnostěnné nosníky ve štítech. Nosníky jsou stabilizované vaznicemi a střešními ztužidly příp. stabilizacemi. -&gt; pozinko. ocel za studena.</v>
      </c>
      <c r="BB143" s="212"/>
      <c r="BC143" s="212"/>
      <c r="BD143" s="212"/>
      <c r="BE143" s="212"/>
      <c r="BF143" s="212"/>
      <c r="BG143" s="212"/>
      <c r="BH143" s="212"/>
    </row>
    <row r="144" spans="1:60" ht="22.5" outlineLevel="3" x14ac:dyDescent="0.2">
      <c r="A144" s="229"/>
      <c r="B144" s="230"/>
      <c r="C144" s="267" t="s">
        <v>657</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214</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57" t="str">
        <f>C144</f>
        <v>Stěnová ztužidla jsou z táhel z ocelových plochých pásků z pozink. oceli za studena. Dále jsou součístí sloupy a vodorovné vzpěry.</v>
      </c>
      <c r="BB144" s="212"/>
      <c r="BC144" s="212"/>
      <c r="BD144" s="212"/>
      <c r="BE144" s="212"/>
      <c r="BF144" s="212"/>
      <c r="BG144" s="212"/>
      <c r="BH144" s="212"/>
    </row>
    <row r="145" spans="1:60" outlineLevel="3" x14ac:dyDescent="0.2">
      <c r="A145" s="229"/>
      <c r="B145" s="230"/>
      <c r="C145" s="281" t="s">
        <v>502</v>
      </c>
      <c r="D145" s="235"/>
      <c r="E145" s="236"/>
      <c r="F145" s="237"/>
      <c r="G145" s="237"/>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214</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658</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214</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67" t="s">
        <v>659</v>
      </c>
      <c r="D147" s="256"/>
      <c r="E147" s="256"/>
      <c r="F147" s="256"/>
      <c r="G147" s="256"/>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214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29"/>
      <c r="B148" s="230"/>
      <c r="C148" s="267" t="s">
        <v>540</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214</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7" t="s">
        <v>541</v>
      </c>
      <c r="D149" s="256"/>
      <c r="E149" s="256"/>
      <c r="F149" s="256"/>
      <c r="G149" s="256"/>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214</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29"/>
      <c r="B150" s="230"/>
      <c r="C150" s="267" t="s">
        <v>660</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214</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29"/>
      <c r="B151" s="230"/>
      <c r="C151" s="267" t="s">
        <v>644</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214</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81" t="s">
        <v>502</v>
      </c>
      <c r="D152" s="235"/>
      <c r="E152" s="236"/>
      <c r="F152" s="237"/>
      <c r="G152" s="237"/>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214</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505</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214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81" t="s">
        <v>502</v>
      </c>
      <c r="D154" s="235"/>
      <c r="E154" s="236"/>
      <c r="F154" s="237"/>
      <c r="G154" s="237"/>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214</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3" x14ac:dyDescent="0.2">
      <c r="A155" s="229"/>
      <c r="B155" s="230"/>
      <c r="C155" s="267" t="s">
        <v>506</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214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57" t="str">
        <f>C155</f>
        <v>- dodání dílce požadovaného tvaru a vlastností, jeho skladování, doprava a osazení do definitivní polohy, včetně komplexní technologie výroby a montáže dílců, ošetření a ochrana dílců,</v>
      </c>
      <c r="BB155" s="212"/>
      <c r="BC155" s="212"/>
      <c r="BD155" s="212"/>
      <c r="BE155" s="212"/>
      <c r="BF155" s="212"/>
      <c r="BG155" s="212"/>
      <c r="BH155" s="212"/>
    </row>
    <row r="156" spans="1:60" outlineLevel="3" x14ac:dyDescent="0.2">
      <c r="A156" s="229"/>
      <c r="B156" s="230"/>
      <c r="C156" s="267" t="s">
        <v>507</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214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29"/>
      <c r="B157" s="230"/>
      <c r="C157" s="267" t="s">
        <v>508</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214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509</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214</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29"/>
      <c r="B159" s="230"/>
      <c r="C159" s="267" t="s">
        <v>510</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214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7" t="s">
        <v>511</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214</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29"/>
      <c r="B161" s="230"/>
      <c r="C161" s="267" t="s">
        <v>512</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214</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29"/>
      <c r="B162" s="230"/>
      <c r="C162" s="267" t="s">
        <v>513</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214</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29"/>
      <c r="B163" s="230"/>
      <c r="C163" s="267" t="s">
        <v>514</v>
      </c>
      <c r="D163" s="256"/>
      <c r="E163" s="256"/>
      <c r="F163" s="256"/>
      <c r="G163" s="256"/>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214</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3" x14ac:dyDescent="0.2">
      <c r="A164" s="229"/>
      <c r="B164" s="230"/>
      <c r="C164" s="267" t="s">
        <v>515</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214</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57" t="str">
        <f>C164</f>
        <v>- další práce dané případně specifikací k příslušnému dílci (úprava pohledových ploch, příp. rubových ploch, osazení měřících zařízení, zkoušení a měření dílců a pod.).</v>
      </c>
      <c r="BB164" s="212"/>
      <c r="BC164" s="212"/>
      <c r="BD164" s="212"/>
      <c r="BE164" s="212"/>
      <c r="BF164" s="212"/>
      <c r="BG164" s="212"/>
      <c r="BH164" s="212"/>
    </row>
    <row r="165" spans="1:60" ht="22.5" outlineLevel="3" x14ac:dyDescent="0.2">
      <c r="A165" s="229"/>
      <c r="B165" s="230"/>
      <c r="C165" s="267" t="s">
        <v>516</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214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57" t="str">
        <f>C165</f>
        <v>- dodání  materiálu  v požadované kvalitě a výroba konstrukce i dílenská (včetně  pomůcek,  přípravků a prostředků pro výrobu) bez ohledu na náročnost a její hmotnost, dílenská montáž,</v>
      </c>
      <c r="BB165" s="212"/>
      <c r="BC165" s="212"/>
      <c r="BD165" s="212"/>
      <c r="BE165" s="212"/>
      <c r="BF165" s="212"/>
      <c r="BG165" s="212"/>
      <c r="BH165" s="212"/>
    </row>
    <row r="166" spans="1:60" outlineLevel="3" x14ac:dyDescent="0.2">
      <c r="A166" s="229"/>
      <c r="B166" s="230"/>
      <c r="C166" s="267" t="s">
        <v>517</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214</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2.5" outlineLevel="3" x14ac:dyDescent="0.2">
      <c r="A167" s="229"/>
      <c r="B167" s="230"/>
      <c r="C167" s="267" t="s">
        <v>518</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214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57" t="str">
        <f>C167</f>
        <v>- zřízení  montážních  a  dilatačních  spojů,  spar, včetně potřebných úprav, vložek, opracování, očištění a ošetření,</v>
      </c>
      <c r="BB167" s="212"/>
      <c r="BC167" s="212"/>
      <c r="BD167" s="212"/>
      <c r="BE167" s="212"/>
      <c r="BF167" s="212"/>
      <c r="BG167" s="212"/>
      <c r="BH167" s="212"/>
    </row>
    <row r="168" spans="1:60" ht="22.5" outlineLevel="3" x14ac:dyDescent="0.2">
      <c r="A168" s="229"/>
      <c r="B168" s="230"/>
      <c r="C168" s="267" t="s">
        <v>519</v>
      </c>
      <c r="D168" s="256"/>
      <c r="E168" s="256"/>
      <c r="F168" s="256"/>
      <c r="G168" s="256"/>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214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57" t="str">
        <f>C168</f>
        <v>- podpěr. konstr. a lešení všech druhů pro montáž konstrukcí i doplňkových, včetně požadovaných otvorů, ochranných a bezpečnostních opatření a základů pro tyto konstrukce a lešení,</v>
      </c>
      <c r="BB168" s="212"/>
      <c r="BC168" s="212"/>
      <c r="BD168" s="212"/>
      <c r="BE168" s="212"/>
      <c r="BF168" s="212"/>
      <c r="BG168" s="212"/>
      <c r="BH168" s="212"/>
    </row>
    <row r="169" spans="1:60" ht="22.5" outlineLevel="3" x14ac:dyDescent="0.2">
      <c r="A169" s="229"/>
      <c r="B169" s="230"/>
      <c r="C169" s="267" t="s">
        <v>520</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214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57" t="str">
        <f>C169</f>
        <v>- jakákoliv doprava a manipulace dílců  a  montážních  sestav,  včetně  dopravy konstrukce z výrobny na stavbu,</v>
      </c>
      <c r="BB169" s="212"/>
      <c r="BC169" s="212"/>
      <c r="BD169" s="212"/>
      <c r="BE169" s="212"/>
      <c r="BF169" s="212"/>
      <c r="BG169" s="212"/>
      <c r="BH169" s="212"/>
    </row>
    <row r="170" spans="1:60" outlineLevel="3" x14ac:dyDescent="0.2">
      <c r="A170" s="229"/>
      <c r="B170" s="230"/>
      <c r="C170" s="267" t="s">
        <v>661</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214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521</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214</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67" t="s">
        <v>522</v>
      </c>
      <c r="D172" s="256"/>
      <c r="E172" s="256"/>
      <c r="F172" s="256"/>
      <c r="G172" s="256"/>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214</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29"/>
      <c r="B173" s="230"/>
      <c r="C173" s="267" t="s">
        <v>523</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214</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524</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214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29"/>
      <c r="B175" s="230"/>
      <c r="C175" s="267" t="s">
        <v>525</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214</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526</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214</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527</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214</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57" t="str">
        <f>C177</f>
        <v>- zřízení kotevních otvorů nebo jam, nejsou-li částí jiné konstrukce, jejich úpravy, očištění a ošetření,</v>
      </c>
      <c r="BB177" s="212"/>
      <c r="BC177" s="212"/>
      <c r="BD177" s="212"/>
      <c r="BE177" s="212"/>
      <c r="BF177" s="212"/>
      <c r="BG177" s="212"/>
      <c r="BH177" s="212"/>
    </row>
    <row r="178" spans="1:60" outlineLevel="3" x14ac:dyDescent="0.2">
      <c r="A178" s="229"/>
      <c r="B178" s="230"/>
      <c r="C178" s="267" t="s">
        <v>528</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214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67" t="s">
        <v>529</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214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57" t="str">
        <f>C179</f>
        <v>- výplň kotevních otvorů  (příp.  podlití  patních  desek)  maltou,  betonem  nebo  jinou speciální hmotou</v>
      </c>
      <c r="BB179" s="212"/>
      <c r="BC179" s="212"/>
      <c r="BD179" s="212"/>
      <c r="BE179" s="212"/>
      <c r="BF179" s="212"/>
      <c r="BG179" s="212"/>
      <c r="BH179" s="212"/>
    </row>
    <row r="180" spans="1:60" outlineLevel="3" x14ac:dyDescent="0.2">
      <c r="A180" s="229"/>
      <c r="B180" s="230"/>
      <c r="C180" s="267" t="s">
        <v>530</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214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531</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214</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29"/>
      <c r="B182" s="230"/>
      <c r="C182" s="267" t="s">
        <v>532</v>
      </c>
      <c r="D182" s="256"/>
      <c r="E182" s="256"/>
      <c r="F182" s="256"/>
      <c r="G182" s="256"/>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214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29"/>
      <c r="B183" s="230"/>
      <c r="C183" s="267" t="s">
        <v>533</v>
      </c>
      <c r="D183" s="256"/>
      <c r="E183" s="256"/>
      <c r="F183" s="256"/>
      <c r="G183" s="256"/>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214</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7" t="s">
        <v>534</v>
      </c>
      <c r="D184" s="256"/>
      <c r="E184" s="256"/>
      <c r="F184" s="256"/>
      <c r="G184" s="256"/>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214</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29"/>
      <c r="B185" s="230"/>
      <c r="C185" s="267" t="s">
        <v>535</v>
      </c>
      <c r="D185" s="256"/>
      <c r="E185" s="256"/>
      <c r="F185" s="256"/>
      <c r="G185" s="256"/>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214</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29"/>
      <c r="B186" s="230"/>
      <c r="C186" s="267" t="s">
        <v>536</v>
      </c>
      <c r="D186" s="256"/>
      <c r="E186" s="256"/>
      <c r="F186" s="256"/>
      <c r="G186" s="256"/>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214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29"/>
      <c r="B187" s="230"/>
      <c r="C187" s="268" t="s">
        <v>542</v>
      </c>
      <c r="D187" s="238"/>
      <c r="E187" s="239">
        <v>200.73750000000001</v>
      </c>
      <c r="F187" s="233"/>
      <c r="G187" s="233"/>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217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29"/>
      <c r="B188" s="230"/>
      <c r="C188" s="268" t="s">
        <v>543</v>
      </c>
      <c r="D188" s="238"/>
      <c r="E188" s="239">
        <v>8.4318000000000008</v>
      </c>
      <c r="F188" s="233"/>
      <c r="G188" s="233"/>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217</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x14ac:dyDescent="0.2">
      <c r="A189" s="242" t="s">
        <v>203</v>
      </c>
      <c r="B189" s="243" t="s">
        <v>143</v>
      </c>
      <c r="C189" s="264" t="s">
        <v>144</v>
      </c>
      <c r="D189" s="244"/>
      <c r="E189" s="245"/>
      <c r="F189" s="246"/>
      <c r="G189" s="247">
        <f>SUMIF(AG190:AG223,"&lt;&gt;NOR",G190:G223)</f>
        <v>0</v>
      </c>
      <c r="H189" s="241"/>
      <c r="I189" s="241">
        <f>SUM(I190:I223)</f>
        <v>0</v>
      </c>
      <c r="J189" s="241"/>
      <c r="K189" s="241">
        <f>SUM(K190:K223)</f>
        <v>0</v>
      </c>
      <c r="L189" s="241"/>
      <c r="M189" s="241">
        <f>SUM(M190:M223)</f>
        <v>0</v>
      </c>
      <c r="N189" s="240"/>
      <c r="O189" s="240">
        <f>SUM(O190:O223)</f>
        <v>98.42</v>
      </c>
      <c r="P189" s="240"/>
      <c r="Q189" s="240">
        <f>SUM(Q190:Q223)</f>
        <v>0</v>
      </c>
      <c r="R189" s="241"/>
      <c r="S189" s="241"/>
      <c r="T189" s="241"/>
      <c r="U189" s="241"/>
      <c r="V189" s="241">
        <f>SUM(V190:V223)</f>
        <v>291.83000000000004</v>
      </c>
      <c r="W189" s="241"/>
      <c r="X189" s="241"/>
      <c r="Y189" s="241"/>
      <c r="AG189" t="s">
        <v>204</v>
      </c>
    </row>
    <row r="190" spans="1:60" ht="22.5" outlineLevel="1" x14ac:dyDescent="0.2">
      <c r="A190" s="249">
        <v>31</v>
      </c>
      <c r="B190" s="250" t="s">
        <v>544</v>
      </c>
      <c r="C190" s="265" t="s">
        <v>545</v>
      </c>
      <c r="D190" s="251" t="s">
        <v>221</v>
      </c>
      <c r="E190" s="252">
        <v>40.32</v>
      </c>
      <c r="F190" s="253"/>
      <c r="G190" s="254">
        <f>ROUND(E190*F190,2)</f>
        <v>0</v>
      </c>
      <c r="H190" s="234"/>
      <c r="I190" s="233">
        <f>ROUND(E190*H190,2)</f>
        <v>0</v>
      </c>
      <c r="J190" s="234"/>
      <c r="K190" s="233">
        <f>ROUND(E190*J190,2)</f>
        <v>0</v>
      </c>
      <c r="L190" s="233">
        <v>21</v>
      </c>
      <c r="M190" s="233">
        <f>G190*(1+L190/100)</f>
        <v>0</v>
      </c>
      <c r="N190" s="232">
        <v>2.323</v>
      </c>
      <c r="O190" s="232">
        <f>ROUND(E190*N190,2)</f>
        <v>93.66</v>
      </c>
      <c r="P190" s="232">
        <v>0</v>
      </c>
      <c r="Q190" s="232">
        <f>ROUND(E190*P190,2)</f>
        <v>0</v>
      </c>
      <c r="R190" s="233"/>
      <c r="S190" s="233" t="s">
        <v>395</v>
      </c>
      <c r="T190" s="233" t="s">
        <v>209</v>
      </c>
      <c r="U190" s="233">
        <v>2.3170000000000002</v>
      </c>
      <c r="V190" s="233">
        <f>ROUND(E190*U190,2)</f>
        <v>93.42</v>
      </c>
      <c r="W190" s="233"/>
      <c r="X190" s="233" t="s">
        <v>210</v>
      </c>
      <c r="Y190" s="233" t="s">
        <v>211</v>
      </c>
      <c r="Z190" s="212"/>
      <c r="AA190" s="212"/>
      <c r="AB190" s="212"/>
      <c r="AC190" s="212"/>
      <c r="AD190" s="212"/>
      <c r="AE190" s="212"/>
      <c r="AF190" s="212"/>
      <c r="AG190" s="212" t="s">
        <v>396</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29"/>
      <c r="B191" s="230"/>
      <c r="C191" s="266" t="s">
        <v>546</v>
      </c>
      <c r="D191" s="255"/>
      <c r="E191" s="255"/>
      <c r="F191" s="255"/>
      <c r="G191" s="255"/>
      <c r="H191" s="233"/>
      <c r="I191" s="233"/>
      <c r="J191" s="233"/>
      <c r="K191" s="233"/>
      <c r="L191" s="233"/>
      <c r="M191" s="233"/>
      <c r="N191" s="232"/>
      <c r="O191" s="232"/>
      <c r="P191" s="232"/>
      <c r="Q191" s="232"/>
      <c r="R191" s="233"/>
      <c r="S191" s="233"/>
      <c r="T191" s="233"/>
      <c r="U191" s="233"/>
      <c r="V191" s="233"/>
      <c r="W191" s="233"/>
      <c r="X191" s="233"/>
      <c r="Y191" s="233"/>
      <c r="Z191" s="212"/>
      <c r="AA191" s="212"/>
      <c r="AB191" s="212"/>
      <c r="AC191" s="212"/>
      <c r="AD191" s="212"/>
      <c r="AE191" s="212"/>
      <c r="AF191" s="212"/>
      <c r="AG191" s="212" t="s">
        <v>214</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29"/>
      <c r="B192" s="230"/>
      <c r="C192" s="268" t="s">
        <v>547</v>
      </c>
      <c r="D192" s="238"/>
      <c r="E192" s="239">
        <v>39.744</v>
      </c>
      <c r="F192" s="233"/>
      <c r="G192" s="233"/>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217</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29"/>
      <c r="B193" s="230"/>
      <c r="C193" s="268" t="s">
        <v>548</v>
      </c>
      <c r="D193" s="238"/>
      <c r="E193" s="239">
        <v>0.83199999999999996</v>
      </c>
      <c r="F193" s="233"/>
      <c r="G193" s="233"/>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217</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29"/>
      <c r="B194" s="230"/>
      <c r="C194" s="268" t="s">
        <v>549</v>
      </c>
      <c r="D194" s="238"/>
      <c r="E194" s="239">
        <v>-0.25600000000000001</v>
      </c>
      <c r="F194" s="233"/>
      <c r="G194" s="233"/>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217</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49">
        <v>32</v>
      </c>
      <c r="B195" s="250" t="s">
        <v>550</v>
      </c>
      <c r="C195" s="265" t="s">
        <v>551</v>
      </c>
      <c r="D195" s="251" t="s">
        <v>207</v>
      </c>
      <c r="E195" s="252">
        <v>201.6</v>
      </c>
      <c r="F195" s="253"/>
      <c r="G195" s="254">
        <f>ROUND(E195*F195,2)</f>
        <v>0</v>
      </c>
      <c r="H195" s="234"/>
      <c r="I195" s="233">
        <f>ROUND(E195*H195,2)</f>
        <v>0</v>
      </c>
      <c r="J195" s="234"/>
      <c r="K195" s="233">
        <f>ROUND(E195*J195,2)</f>
        <v>0</v>
      </c>
      <c r="L195" s="233">
        <v>21</v>
      </c>
      <c r="M195" s="233">
        <f>G195*(1+L195/100)</f>
        <v>0</v>
      </c>
      <c r="N195" s="232">
        <v>2.2000000000000001E-4</v>
      </c>
      <c r="O195" s="232">
        <f>ROUND(E195*N195,2)</f>
        <v>0.04</v>
      </c>
      <c r="P195" s="232">
        <v>0</v>
      </c>
      <c r="Q195" s="232">
        <f>ROUND(E195*P195,2)</f>
        <v>0</v>
      </c>
      <c r="R195" s="233"/>
      <c r="S195" s="233" t="s">
        <v>395</v>
      </c>
      <c r="T195" s="233" t="s">
        <v>209</v>
      </c>
      <c r="U195" s="233">
        <v>0.02</v>
      </c>
      <c r="V195" s="233">
        <f>ROUND(E195*U195,2)</f>
        <v>4.03</v>
      </c>
      <c r="W195" s="233"/>
      <c r="X195" s="233" t="s">
        <v>210</v>
      </c>
      <c r="Y195" s="233" t="s">
        <v>211</v>
      </c>
      <c r="Z195" s="212"/>
      <c r="AA195" s="212"/>
      <c r="AB195" s="212"/>
      <c r="AC195" s="212"/>
      <c r="AD195" s="212"/>
      <c r="AE195" s="212"/>
      <c r="AF195" s="212"/>
      <c r="AG195" s="212" t="s">
        <v>396</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29"/>
      <c r="B196" s="230"/>
      <c r="C196" s="268" t="s">
        <v>552</v>
      </c>
      <c r="D196" s="238"/>
      <c r="E196" s="239">
        <v>201.6</v>
      </c>
      <c r="F196" s="233"/>
      <c r="G196" s="233"/>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217</v>
      </c>
      <c r="AH196" s="212">
        <v>5</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49">
        <v>33</v>
      </c>
      <c r="B197" s="250" t="s">
        <v>553</v>
      </c>
      <c r="C197" s="265" t="s">
        <v>554</v>
      </c>
      <c r="D197" s="251" t="s">
        <v>207</v>
      </c>
      <c r="E197" s="252">
        <v>201.6</v>
      </c>
      <c r="F197" s="253"/>
      <c r="G197" s="254">
        <f>ROUND(E197*F197,2)</f>
        <v>0</v>
      </c>
      <c r="H197" s="234"/>
      <c r="I197" s="233">
        <f>ROUND(E197*H197,2)</f>
        <v>0</v>
      </c>
      <c r="J197" s="234"/>
      <c r="K197" s="233">
        <f>ROUND(E197*J197,2)</f>
        <v>0</v>
      </c>
      <c r="L197" s="233">
        <v>21</v>
      </c>
      <c r="M197" s="233">
        <f>G197*(1+L197/100)</f>
        <v>0</v>
      </c>
      <c r="N197" s="232">
        <v>5.0000000000000001E-3</v>
      </c>
      <c r="O197" s="232">
        <f>ROUND(E197*N197,2)</f>
        <v>1.01</v>
      </c>
      <c r="P197" s="232">
        <v>0</v>
      </c>
      <c r="Q197" s="232">
        <f>ROUND(E197*P197,2)</f>
        <v>0</v>
      </c>
      <c r="R197" s="233"/>
      <c r="S197" s="233" t="s">
        <v>395</v>
      </c>
      <c r="T197" s="233" t="s">
        <v>209</v>
      </c>
      <c r="U197" s="233">
        <v>0.17799999999999999</v>
      </c>
      <c r="V197" s="233">
        <f>ROUND(E197*U197,2)</f>
        <v>35.880000000000003</v>
      </c>
      <c r="W197" s="233"/>
      <c r="X197" s="233" t="s">
        <v>210</v>
      </c>
      <c r="Y197" s="233" t="s">
        <v>211</v>
      </c>
      <c r="Z197" s="212"/>
      <c r="AA197" s="212"/>
      <c r="AB197" s="212"/>
      <c r="AC197" s="212"/>
      <c r="AD197" s="212"/>
      <c r="AE197" s="212"/>
      <c r="AF197" s="212"/>
      <c r="AG197" s="212" t="s">
        <v>396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29"/>
      <c r="B198" s="230"/>
      <c r="C198" s="268" t="s">
        <v>555</v>
      </c>
      <c r="D198" s="238"/>
      <c r="E198" s="239">
        <v>198.72</v>
      </c>
      <c r="F198" s="233"/>
      <c r="G198" s="233"/>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217</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29"/>
      <c r="B199" s="230"/>
      <c r="C199" s="268" t="s">
        <v>556</v>
      </c>
      <c r="D199" s="238"/>
      <c r="E199" s="239">
        <v>4.16</v>
      </c>
      <c r="F199" s="233"/>
      <c r="G199" s="233"/>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217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29"/>
      <c r="B200" s="230"/>
      <c r="C200" s="268" t="s">
        <v>557</v>
      </c>
      <c r="D200" s="238"/>
      <c r="E200" s="239">
        <v>-1.28</v>
      </c>
      <c r="F200" s="233"/>
      <c r="G200" s="233"/>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217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49">
        <v>34</v>
      </c>
      <c r="B201" s="250" t="s">
        <v>558</v>
      </c>
      <c r="C201" s="265" t="s">
        <v>559</v>
      </c>
      <c r="D201" s="251" t="s">
        <v>207</v>
      </c>
      <c r="E201" s="252">
        <v>201.6</v>
      </c>
      <c r="F201" s="253"/>
      <c r="G201" s="254">
        <f>ROUND(E201*F201,2)</f>
        <v>0</v>
      </c>
      <c r="H201" s="234"/>
      <c r="I201" s="233">
        <f>ROUND(E201*H201,2)</f>
        <v>0</v>
      </c>
      <c r="J201" s="234"/>
      <c r="K201" s="233">
        <f>ROUND(E201*J201,2)</f>
        <v>0</v>
      </c>
      <c r="L201" s="233">
        <v>21</v>
      </c>
      <c r="M201" s="233">
        <f>G201*(1+L201/100)</f>
        <v>0</v>
      </c>
      <c r="N201" s="232">
        <v>0</v>
      </c>
      <c r="O201" s="232">
        <f>ROUND(E201*N201,2)</f>
        <v>0</v>
      </c>
      <c r="P201" s="232">
        <v>0</v>
      </c>
      <c r="Q201" s="232">
        <f>ROUND(E201*P201,2)</f>
        <v>0</v>
      </c>
      <c r="R201" s="233"/>
      <c r="S201" s="233" t="s">
        <v>395</v>
      </c>
      <c r="T201" s="233" t="s">
        <v>209</v>
      </c>
      <c r="U201" s="233">
        <v>0.17799999999999999</v>
      </c>
      <c r="V201" s="233">
        <f>ROUND(E201*U201,2)</f>
        <v>35.880000000000003</v>
      </c>
      <c r="W201" s="233"/>
      <c r="X201" s="233" t="s">
        <v>210</v>
      </c>
      <c r="Y201" s="233" t="s">
        <v>211</v>
      </c>
      <c r="Z201" s="212"/>
      <c r="AA201" s="212"/>
      <c r="AB201" s="212"/>
      <c r="AC201" s="212"/>
      <c r="AD201" s="212"/>
      <c r="AE201" s="212"/>
      <c r="AF201" s="212"/>
      <c r="AG201" s="212" t="s">
        <v>396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29"/>
      <c r="B202" s="230"/>
      <c r="C202" s="268" t="s">
        <v>552</v>
      </c>
      <c r="D202" s="238"/>
      <c r="E202" s="239">
        <v>201.6</v>
      </c>
      <c r="F202" s="233"/>
      <c r="G202" s="233"/>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217</v>
      </c>
      <c r="AH202" s="212">
        <v>5</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49">
        <v>35</v>
      </c>
      <c r="B203" s="250" t="s">
        <v>560</v>
      </c>
      <c r="C203" s="265" t="s">
        <v>561</v>
      </c>
      <c r="D203" s="251" t="s">
        <v>320</v>
      </c>
      <c r="E203" s="252">
        <v>409.2</v>
      </c>
      <c r="F203" s="253"/>
      <c r="G203" s="254">
        <f>ROUND(E203*F203,2)</f>
        <v>0</v>
      </c>
      <c r="H203" s="234"/>
      <c r="I203" s="233">
        <f>ROUND(E203*H203,2)</f>
        <v>0</v>
      </c>
      <c r="J203" s="234"/>
      <c r="K203" s="233">
        <f>ROUND(E203*J203,2)</f>
        <v>0</v>
      </c>
      <c r="L203" s="233">
        <v>21</v>
      </c>
      <c r="M203" s="233">
        <f>G203*(1+L203/100)</f>
        <v>0</v>
      </c>
      <c r="N203" s="232">
        <v>0</v>
      </c>
      <c r="O203" s="232">
        <f>ROUND(E203*N203,2)</f>
        <v>0</v>
      </c>
      <c r="P203" s="232">
        <v>0</v>
      </c>
      <c r="Q203" s="232">
        <f>ROUND(E203*P203,2)</f>
        <v>0</v>
      </c>
      <c r="R203" s="233"/>
      <c r="S203" s="233" t="s">
        <v>395</v>
      </c>
      <c r="T203" s="233" t="s">
        <v>209</v>
      </c>
      <c r="U203" s="233">
        <v>7.2999999999999995E-2</v>
      </c>
      <c r="V203" s="233">
        <f>ROUND(E203*U203,2)</f>
        <v>29.87</v>
      </c>
      <c r="W203" s="233"/>
      <c r="X203" s="233" t="s">
        <v>210</v>
      </c>
      <c r="Y203" s="233" t="s">
        <v>211</v>
      </c>
      <c r="Z203" s="212"/>
      <c r="AA203" s="212"/>
      <c r="AB203" s="212"/>
      <c r="AC203" s="212"/>
      <c r="AD203" s="212"/>
      <c r="AE203" s="212"/>
      <c r="AF203" s="212"/>
      <c r="AG203" s="212" t="s">
        <v>396</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29"/>
      <c r="B204" s="230"/>
      <c r="C204" s="268" t="s">
        <v>562</v>
      </c>
      <c r="D204" s="238"/>
      <c r="E204" s="239">
        <v>216</v>
      </c>
      <c r="F204" s="233"/>
      <c r="G204" s="233"/>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217</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29"/>
      <c r="B205" s="230"/>
      <c r="C205" s="268" t="s">
        <v>563</v>
      </c>
      <c r="D205" s="238"/>
      <c r="E205" s="239">
        <v>193.2</v>
      </c>
      <c r="F205" s="233"/>
      <c r="G205" s="233"/>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217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49">
        <v>36</v>
      </c>
      <c r="B206" s="250" t="s">
        <v>564</v>
      </c>
      <c r="C206" s="265" t="s">
        <v>565</v>
      </c>
      <c r="D206" s="251" t="s">
        <v>221</v>
      </c>
      <c r="E206" s="252">
        <v>40.32</v>
      </c>
      <c r="F206" s="253"/>
      <c r="G206" s="254">
        <f>ROUND(E206*F206,2)</f>
        <v>0</v>
      </c>
      <c r="H206" s="234"/>
      <c r="I206" s="233">
        <f>ROUND(E206*H206,2)</f>
        <v>0</v>
      </c>
      <c r="J206" s="234"/>
      <c r="K206" s="233">
        <f>ROUND(E206*J206,2)</f>
        <v>0</v>
      </c>
      <c r="L206" s="233">
        <v>21</v>
      </c>
      <c r="M206" s="233">
        <f>G206*(1+L206/100)</f>
        <v>0</v>
      </c>
      <c r="N206" s="232">
        <v>0</v>
      </c>
      <c r="O206" s="232">
        <f>ROUND(E206*N206,2)</f>
        <v>0</v>
      </c>
      <c r="P206" s="232">
        <v>0</v>
      </c>
      <c r="Q206" s="232">
        <f>ROUND(E206*P206,2)</f>
        <v>0</v>
      </c>
      <c r="R206" s="233"/>
      <c r="S206" s="233" t="s">
        <v>395</v>
      </c>
      <c r="T206" s="233" t="s">
        <v>209</v>
      </c>
      <c r="U206" s="233">
        <v>0.20499999999999999</v>
      </c>
      <c r="V206" s="233">
        <f>ROUND(E206*U206,2)</f>
        <v>8.27</v>
      </c>
      <c r="W206" s="233"/>
      <c r="X206" s="233" t="s">
        <v>210</v>
      </c>
      <c r="Y206" s="233" t="s">
        <v>211</v>
      </c>
      <c r="Z206" s="212"/>
      <c r="AA206" s="212"/>
      <c r="AB206" s="212"/>
      <c r="AC206" s="212"/>
      <c r="AD206" s="212"/>
      <c r="AE206" s="212"/>
      <c r="AF206" s="212"/>
      <c r="AG206" s="212" t="s">
        <v>396</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29"/>
      <c r="B207" s="230"/>
      <c r="C207" s="268" t="s">
        <v>566</v>
      </c>
      <c r="D207" s="238"/>
      <c r="E207" s="239">
        <v>40.32</v>
      </c>
      <c r="F207" s="233"/>
      <c r="G207" s="233"/>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217</v>
      </c>
      <c r="AH207" s="212">
        <v>5</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49">
        <v>37</v>
      </c>
      <c r="B208" s="250" t="s">
        <v>567</v>
      </c>
      <c r="C208" s="265" t="s">
        <v>568</v>
      </c>
      <c r="D208" s="251" t="s">
        <v>207</v>
      </c>
      <c r="E208" s="252">
        <v>1.56</v>
      </c>
      <c r="F208" s="253"/>
      <c r="G208" s="254">
        <f>ROUND(E208*F208,2)</f>
        <v>0</v>
      </c>
      <c r="H208" s="234"/>
      <c r="I208" s="233">
        <f>ROUND(E208*H208,2)</f>
        <v>0</v>
      </c>
      <c r="J208" s="234"/>
      <c r="K208" s="233">
        <f>ROUND(E208*J208,2)</f>
        <v>0</v>
      </c>
      <c r="L208" s="233">
        <v>21</v>
      </c>
      <c r="M208" s="233">
        <f>G208*(1+L208/100)</f>
        <v>0</v>
      </c>
      <c r="N208" s="232">
        <v>1.41E-2</v>
      </c>
      <c r="O208" s="232">
        <f>ROUND(E208*N208,2)</f>
        <v>0.02</v>
      </c>
      <c r="P208" s="232">
        <v>0</v>
      </c>
      <c r="Q208" s="232">
        <f>ROUND(E208*P208,2)</f>
        <v>0</v>
      </c>
      <c r="R208" s="233"/>
      <c r="S208" s="233" t="s">
        <v>395</v>
      </c>
      <c r="T208" s="233" t="s">
        <v>209</v>
      </c>
      <c r="U208" s="233">
        <v>0.39600000000000002</v>
      </c>
      <c r="V208" s="233">
        <f>ROUND(E208*U208,2)</f>
        <v>0.62</v>
      </c>
      <c r="W208" s="233"/>
      <c r="X208" s="233" t="s">
        <v>210</v>
      </c>
      <c r="Y208" s="233" t="s">
        <v>211</v>
      </c>
      <c r="Z208" s="212"/>
      <c r="AA208" s="212"/>
      <c r="AB208" s="212"/>
      <c r="AC208" s="212"/>
      <c r="AD208" s="212"/>
      <c r="AE208" s="212"/>
      <c r="AF208" s="212"/>
      <c r="AG208" s="212" t="s">
        <v>396</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29"/>
      <c r="B209" s="230"/>
      <c r="C209" s="268" t="s">
        <v>569</v>
      </c>
      <c r="D209" s="238"/>
      <c r="E209" s="239">
        <v>1.56</v>
      </c>
      <c r="F209" s="233"/>
      <c r="G209" s="233"/>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217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49">
        <v>38</v>
      </c>
      <c r="B210" s="250" t="s">
        <v>570</v>
      </c>
      <c r="C210" s="265" t="s">
        <v>571</v>
      </c>
      <c r="D210" s="251" t="s">
        <v>207</v>
      </c>
      <c r="E210" s="252">
        <v>1.56</v>
      </c>
      <c r="F210" s="253"/>
      <c r="G210" s="254">
        <f>ROUND(E210*F210,2)</f>
        <v>0</v>
      </c>
      <c r="H210" s="234"/>
      <c r="I210" s="233">
        <f>ROUND(E210*H210,2)</f>
        <v>0</v>
      </c>
      <c r="J210" s="234"/>
      <c r="K210" s="233">
        <f>ROUND(E210*J210,2)</f>
        <v>0</v>
      </c>
      <c r="L210" s="233">
        <v>21</v>
      </c>
      <c r="M210" s="233">
        <f>G210*(1+L210/100)</f>
        <v>0</v>
      </c>
      <c r="N210" s="232">
        <v>0</v>
      </c>
      <c r="O210" s="232">
        <f>ROUND(E210*N210,2)</f>
        <v>0</v>
      </c>
      <c r="P210" s="232">
        <v>0</v>
      </c>
      <c r="Q210" s="232">
        <f>ROUND(E210*P210,2)</f>
        <v>0</v>
      </c>
      <c r="R210" s="233"/>
      <c r="S210" s="233" t="s">
        <v>395</v>
      </c>
      <c r="T210" s="233" t="s">
        <v>209</v>
      </c>
      <c r="U210" s="233">
        <v>0.24</v>
      </c>
      <c r="V210" s="233">
        <f>ROUND(E210*U210,2)</f>
        <v>0.37</v>
      </c>
      <c r="W210" s="233"/>
      <c r="X210" s="233" t="s">
        <v>210</v>
      </c>
      <c r="Y210" s="233" t="s">
        <v>211</v>
      </c>
      <c r="Z210" s="212"/>
      <c r="AA210" s="212"/>
      <c r="AB210" s="212"/>
      <c r="AC210" s="212"/>
      <c r="AD210" s="212"/>
      <c r="AE210" s="212"/>
      <c r="AF210" s="212"/>
      <c r="AG210" s="212" t="s">
        <v>396</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29"/>
      <c r="B211" s="230"/>
      <c r="C211" s="268" t="s">
        <v>572</v>
      </c>
      <c r="D211" s="238"/>
      <c r="E211" s="239">
        <v>1.56</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217</v>
      </c>
      <c r="AH211" s="212">
        <v>5</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1" x14ac:dyDescent="0.2">
      <c r="A212" s="249">
        <v>39</v>
      </c>
      <c r="B212" s="250" t="s">
        <v>573</v>
      </c>
      <c r="C212" s="265" t="s">
        <v>574</v>
      </c>
      <c r="D212" s="251" t="s">
        <v>229</v>
      </c>
      <c r="E212" s="252">
        <v>0.67232000000000003</v>
      </c>
      <c r="F212" s="253"/>
      <c r="G212" s="254">
        <f>ROUND(E212*F212,2)</f>
        <v>0</v>
      </c>
      <c r="H212" s="234"/>
      <c r="I212" s="233">
        <f>ROUND(E212*H212,2)</f>
        <v>0</v>
      </c>
      <c r="J212" s="234"/>
      <c r="K212" s="233">
        <f>ROUND(E212*J212,2)</f>
        <v>0</v>
      </c>
      <c r="L212" s="233">
        <v>21</v>
      </c>
      <c r="M212" s="233">
        <f>G212*(1+L212/100)</f>
        <v>0</v>
      </c>
      <c r="N212" s="232">
        <v>1.0800399999999999</v>
      </c>
      <c r="O212" s="232">
        <f>ROUND(E212*N212,2)</f>
        <v>0.73</v>
      </c>
      <c r="P212" s="232">
        <v>0</v>
      </c>
      <c r="Q212" s="232">
        <f>ROUND(E212*P212,2)</f>
        <v>0</v>
      </c>
      <c r="R212" s="233"/>
      <c r="S212" s="233" t="s">
        <v>395</v>
      </c>
      <c r="T212" s="233" t="s">
        <v>209</v>
      </c>
      <c r="U212" s="233">
        <v>15.231</v>
      </c>
      <c r="V212" s="233">
        <f>ROUND(E212*U212,2)</f>
        <v>10.24</v>
      </c>
      <c r="W212" s="233"/>
      <c r="X212" s="233" t="s">
        <v>210</v>
      </c>
      <c r="Y212" s="233" t="s">
        <v>211</v>
      </c>
      <c r="Z212" s="212"/>
      <c r="AA212" s="212"/>
      <c r="AB212" s="212"/>
      <c r="AC212" s="212"/>
      <c r="AD212" s="212"/>
      <c r="AE212" s="212"/>
      <c r="AF212" s="212"/>
      <c r="AG212" s="212" t="s">
        <v>396</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29"/>
      <c r="B213" s="230"/>
      <c r="C213" s="268" t="s">
        <v>575</v>
      </c>
      <c r="D213" s="238"/>
      <c r="E213" s="239">
        <v>0.66232999999999997</v>
      </c>
      <c r="F213" s="233"/>
      <c r="G213" s="233"/>
      <c r="H213" s="233"/>
      <c r="I213" s="233"/>
      <c r="J213" s="233"/>
      <c r="K213" s="233"/>
      <c r="L213" s="233"/>
      <c r="M213" s="233"/>
      <c r="N213" s="232"/>
      <c r="O213" s="232"/>
      <c r="P213" s="232"/>
      <c r="Q213" s="232"/>
      <c r="R213" s="233"/>
      <c r="S213" s="233"/>
      <c r="T213" s="233"/>
      <c r="U213" s="233"/>
      <c r="V213" s="233"/>
      <c r="W213" s="233"/>
      <c r="X213" s="233"/>
      <c r="Y213" s="233"/>
      <c r="Z213" s="212"/>
      <c r="AA213" s="212"/>
      <c r="AB213" s="212"/>
      <c r="AC213" s="212"/>
      <c r="AD213" s="212"/>
      <c r="AE213" s="212"/>
      <c r="AF213" s="212"/>
      <c r="AG213" s="212" t="s">
        <v>217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29"/>
      <c r="B214" s="230"/>
      <c r="C214" s="268" t="s">
        <v>576</v>
      </c>
      <c r="D214" s="238"/>
      <c r="E214" s="239">
        <v>1.387E-2</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217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29"/>
      <c r="B215" s="230"/>
      <c r="C215" s="268" t="s">
        <v>577</v>
      </c>
      <c r="D215" s="238"/>
      <c r="E215" s="239">
        <v>-3.8800000000000002E-3</v>
      </c>
      <c r="F215" s="233"/>
      <c r="G215" s="233"/>
      <c r="H215" s="233"/>
      <c r="I215" s="233"/>
      <c r="J215" s="233"/>
      <c r="K215" s="233"/>
      <c r="L215" s="233"/>
      <c r="M215" s="233"/>
      <c r="N215" s="232"/>
      <c r="O215" s="232"/>
      <c r="P215" s="232"/>
      <c r="Q215" s="232"/>
      <c r="R215" s="233"/>
      <c r="S215" s="233"/>
      <c r="T215" s="233"/>
      <c r="U215" s="233"/>
      <c r="V215" s="233"/>
      <c r="W215" s="233"/>
      <c r="X215" s="233"/>
      <c r="Y215" s="233"/>
      <c r="Z215" s="212"/>
      <c r="AA215" s="212"/>
      <c r="AB215" s="212"/>
      <c r="AC215" s="212"/>
      <c r="AD215" s="212"/>
      <c r="AE215" s="212"/>
      <c r="AF215" s="212"/>
      <c r="AG215" s="212" t="s">
        <v>217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49">
        <v>40</v>
      </c>
      <c r="B216" s="250" t="s">
        <v>573</v>
      </c>
      <c r="C216" s="265" t="s">
        <v>578</v>
      </c>
      <c r="D216" s="251" t="s">
        <v>229</v>
      </c>
      <c r="E216" s="252">
        <v>1.2096</v>
      </c>
      <c r="F216" s="253"/>
      <c r="G216" s="254">
        <f>ROUND(E216*F216,2)</f>
        <v>0</v>
      </c>
      <c r="H216" s="234"/>
      <c r="I216" s="233">
        <f>ROUND(E216*H216,2)</f>
        <v>0</v>
      </c>
      <c r="J216" s="234"/>
      <c r="K216" s="233">
        <f>ROUND(E216*J216,2)</f>
        <v>0</v>
      </c>
      <c r="L216" s="233">
        <v>21</v>
      </c>
      <c r="M216" s="233">
        <f>G216*(1+L216/100)</f>
        <v>0</v>
      </c>
      <c r="N216" s="232">
        <v>0</v>
      </c>
      <c r="O216" s="232">
        <f>ROUND(E216*N216,2)</f>
        <v>0</v>
      </c>
      <c r="P216" s="232">
        <v>0</v>
      </c>
      <c r="Q216" s="232">
        <f>ROUND(E216*P216,2)</f>
        <v>0</v>
      </c>
      <c r="R216" s="233"/>
      <c r="S216" s="233" t="s">
        <v>395</v>
      </c>
      <c r="T216" s="233" t="s">
        <v>209</v>
      </c>
      <c r="U216" s="233">
        <v>15.231</v>
      </c>
      <c r="V216" s="233">
        <f>ROUND(E216*U216,2)</f>
        <v>18.420000000000002</v>
      </c>
      <c r="W216" s="233"/>
      <c r="X216" s="233" t="s">
        <v>210</v>
      </c>
      <c r="Y216" s="233" t="s">
        <v>211</v>
      </c>
      <c r="Z216" s="212"/>
      <c r="AA216" s="212"/>
      <c r="AB216" s="212"/>
      <c r="AC216" s="212"/>
      <c r="AD216" s="212"/>
      <c r="AE216" s="212"/>
      <c r="AF216" s="212"/>
      <c r="AG216" s="212" t="s">
        <v>396</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29"/>
      <c r="B217" s="230"/>
      <c r="C217" s="268" t="s">
        <v>579</v>
      </c>
      <c r="D217" s="238"/>
      <c r="E217" s="239"/>
      <c r="F217" s="233"/>
      <c r="G217" s="233"/>
      <c r="H217" s="233"/>
      <c r="I217" s="233"/>
      <c r="J217" s="233"/>
      <c r="K217" s="233"/>
      <c r="L217" s="233"/>
      <c r="M217" s="233"/>
      <c r="N217" s="232"/>
      <c r="O217" s="232"/>
      <c r="P217" s="232"/>
      <c r="Q217" s="232"/>
      <c r="R217" s="233"/>
      <c r="S217" s="233"/>
      <c r="T217" s="233"/>
      <c r="U217" s="233"/>
      <c r="V217" s="233"/>
      <c r="W217" s="233"/>
      <c r="X217" s="233"/>
      <c r="Y217" s="233"/>
      <c r="Z217" s="212"/>
      <c r="AA217" s="212"/>
      <c r="AB217" s="212"/>
      <c r="AC217" s="212"/>
      <c r="AD217" s="212"/>
      <c r="AE217" s="212"/>
      <c r="AF217" s="212"/>
      <c r="AG217" s="212" t="s">
        <v>217</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29"/>
      <c r="B218" s="230"/>
      <c r="C218" s="268" t="s">
        <v>580</v>
      </c>
      <c r="D218" s="238"/>
      <c r="E218" s="239">
        <v>1.2096</v>
      </c>
      <c r="F218" s="233"/>
      <c r="G218" s="233"/>
      <c r="H218" s="233"/>
      <c r="I218" s="233"/>
      <c r="J218" s="233"/>
      <c r="K218" s="233"/>
      <c r="L218" s="233"/>
      <c r="M218" s="233"/>
      <c r="N218" s="232"/>
      <c r="O218" s="232"/>
      <c r="P218" s="232"/>
      <c r="Q218" s="232"/>
      <c r="R218" s="233"/>
      <c r="S218" s="233"/>
      <c r="T218" s="233"/>
      <c r="U218" s="233"/>
      <c r="V218" s="233"/>
      <c r="W218" s="233"/>
      <c r="X218" s="233"/>
      <c r="Y218" s="233"/>
      <c r="Z218" s="212"/>
      <c r="AA218" s="212"/>
      <c r="AB218" s="212"/>
      <c r="AC218" s="212"/>
      <c r="AD218" s="212"/>
      <c r="AE218" s="212"/>
      <c r="AF218" s="212"/>
      <c r="AG218" s="212" t="s">
        <v>217</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49">
        <v>41</v>
      </c>
      <c r="B219" s="250" t="s">
        <v>581</v>
      </c>
      <c r="C219" s="265" t="s">
        <v>582</v>
      </c>
      <c r="D219" s="251" t="s">
        <v>320</v>
      </c>
      <c r="E219" s="252">
        <v>409.2</v>
      </c>
      <c r="F219" s="253"/>
      <c r="G219" s="254">
        <f>ROUND(E219*F219,2)</f>
        <v>0</v>
      </c>
      <c r="H219" s="234"/>
      <c r="I219" s="233">
        <f>ROUND(E219*H219,2)</f>
        <v>0</v>
      </c>
      <c r="J219" s="234"/>
      <c r="K219" s="233">
        <f>ROUND(E219*J219,2)</f>
        <v>0</v>
      </c>
      <c r="L219" s="233">
        <v>21</v>
      </c>
      <c r="M219" s="233">
        <f>G219*(1+L219/100)</f>
        <v>0</v>
      </c>
      <c r="N219" s="232">
        <v>3.8300000000000001E-3</v>
      </c>
      <c r="O219" s="232">
        <f>ROUND(E219*N219,2)</f>
        <v>1.57</v>
      </c>
      <c r="P219" s="232">
        <v>0</v>
      </c>
      <c r="Q219" s="232">
        <f>ROUND(E219*P219,2)</f>
        <v>0</v>
      </c>
      <c r="R219" s="233"/>
      <c r="S219" s="233" t="s">
        <v>395</v>
      </c>
      <c r="T219" s="233" t="s">
        <v>209</v>
      </c>
      <c r="U219" s="233">
        <v>0.13400000000000001</v>
      </c>
      <c r="V219" s="233">
        <f>ROUND(E219*U219,2)</f>
        <v>54.83</v>
      </c>
      <c r="W219" s="233"/>
      <c r="X219" s="233" t="s">
        <v>210</v>
      </c>
      <c r="Y219" s="233" t="s">
        <v>211</v>
      </c>
      <c r="Z219" s="212"/>
      <c r="AA219" s="212"/>
      <c r="AB219" s="212"/>
      <c r="AC219" s="212"/>
      <c r="AD219" s="212"/>
      <c r="AE219" s="212"/>
      <c r="AF219" s="212"/>
      <c r="AG219" s="212" t="s">
        <v>396</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29"/>
      <c r="B220" s="230"/>
      <c r="C220" s="268" t="s">
        <v>583</v>
      </c>
      <c r="D220" s="238"/>
      <c r="E220" s="239">
        <v>409.2</v>
      </c>
      <c r="F220" s="233"/>
      <c r="G220" s="233"/>
      <c r="H220" s="233"/>
      <c r="I220" s="233"/>
      <c r="J220" s="233"/>
      <c r="K220" s="233"/>
      <c r="L220" s="233"/>
      <c r="M220" s="233"/>
      <c r="N220" s="232"/>
      <c r="O220" s="232"/>
      <c r="P220" s="232"/>
      <c r="Q220" s="232"/>
      <c r="R220" s="233"/>
      <c r="S220" s="233"/>
      <c r="T220" s="233"/>
      <c r="U220" s="233"/>
      <c r="V220" s="233"/>
      <c r="W220" s="233"/>
      <c r="X220" s="233"/>
      <c r="Y220" s="233"/>
      <c r="Z220" s="212"/>
      <c r="AA220" s="212"/>
      <c r="AB220" s="212"/>
      <c r="AC220" s="212"/>
      <c r="AD220" s="212"/>
      <c r="AE220" s="212"/>
      <c r="AF220" s="212"/>
      <c r="AG220" s="212" t="s">
        <v>217</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49">
        <v>42</v>
      </c>
      <c r="B221" s="250" t="s">
        <v>584</v>
      </c>
      <c r="C221" s="265" t="s">
        <v>585</v>
      </c>
      <c r="D221" s="251" t="s">
        <v>586</v>
      </c>
      <c r="E221" s="252">
        <v>1391.04</v>
      </c>
      <c r="F221" s="253"/>
      <c r="G221" s="254">
        <f>ROUND(E221*F221,2)</f>
        <v>0</v>
      </c>
      <c r="H221" s="234"/>
      <c r="I221" s="233">
        <f>ROUND(E221*H221,2)</f>
        <v>0</v>
      </c>
      <c r="J221" s="234"/>
      <c r="K221" s="233">
        <f>ROUND(E221*J221,2)</f>
        <v>0</v>
      </c>
      <c r="L221" s="233">
        <v>21</v>
      </c>
      <c r="M221" s="233">
        <f>G221*(1+L221/100)</f>
        <v>0</v>
      </c>
      <c r="N221" s="232">
        <v>1E-3</v>
      </c>
      <c r="O221" s="232">
        <f>ROUND(E221*N221,2)</f>
        <v>1.39</v>
      </c>
      <c r="P221" s="232">
        <v>0</v>
      </c>
      <c r="Q221" s="232">
        <f>ROUND(E221*P221,2)</f>
        <v>0</v>
      </c>
      <c r="R221" s="233" t="s">
        <v>587</v>
      </c>
      <c r="S221" s="233" t="s">
        <v>395</v>
      </c>
      <c r="T221" s="233" t="s">
        <v>209</v>
      </c>
      <c r="U221" s="233">
        <v>0</v>
      </c>
      <c r="V221" s="233">
        <f>ROUND(E221*U221,2)</f>
        <v>0</v>
      </c>
      <c r="W221" s="233"/>
      <c r="X221" s="233" t="s">
        <v>230</v>
      </c>
      <c r="Y221" s="233" t="s">
        <v>211</v>
      </c>
      <c r="Z221" s="212"/>
      <c r="AA221" s="212"/>
      <c r="AB221" s="212"/>
      <c r="AC221" s="212"/>
      <c r="AD221" s="212"/>
      <c r="AE221" s="212"/>
      <c r="AF221" s="212"/>
      <c r="AG221" s="212" t="s">
        <v>588</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29"/>
      <c r="B222" s="230"/>
      <c r="C222" s="268" t="s">
        <v>589</v>
      </c>
      <c r="D222" s="238"/>
      <c r="E222" s="239">
        <v>1209.5999999999999</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217</v>
      </c>
      <c r="AH222" s="212">
        <v>5</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29"/>
      <c r="B223" s="230"/>
      <c r="C223" s="282" t="s">
        <v>590</v>
      </c>
      <c r="D223" s="278"/>
      <c r="E223" s="279">
        <v>181.44</v>
      </c>
      <c r="F223" s="233"/>
      <c r="G223" s="233"/>
      <c r="H223" s="233"/>
      <c r="I223" s="233"/>
      <c r="J223" s="233"/>
      <c r="K223" s="233"/>
      <c r="L223" s="233"/>
      <c r="M223" s="233"/>
      <c r="N223" s="232"/>
      <c r="O223" s="232"/>
      <c r="P223" s="232"/>
      <c r="Q223" s="232"/>
      <c r="R223" s="233"/>
      <c r="S223" s="233"/>
      <c r="T223" s="233"/>
      <c r="U223" s="233"/>
      <c r="V223" s="233"/>
      <c r="W223" s="233"/>
      <c r="X223" s="233"/>
      <c r="Y223" s="233"/>
      <c r="Z223" s="212"/>
      <c r="AA223" s="212"/>
      <c r="AB223" s="212"/>
      <c r="AC223" s="212"/>
      <c r="AD223" s="212"/>
      <c r="AE223" s="212"/>
      <c r="AF223" s="212"/>
      <c r="AG223" s="212" t="s">
        <v>217</v>
      </c>
      <c r="AH223" s="212">
        <v>4</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5.5" x14ac:dyDescent="0.2">
      <c r="A224" s="242" t="s">
        <v>203</v>
      </c>
      <c r="B224" s="243" t="s">
        <v>147</v>
      </c>
      <c r="C224" s="264" t="s">
        <v>148</v>
      </c>
      <c r="D224" s="244"/>
      <c r="E224" s="245"/>
      <c r="F224" s="246"/>
      <c r="G224" s="247">
        <f>SUMIF(AG225:AG233,"&lt;&gt;NOR",G225:G233)</f>
        <v>0</v>
      </c>
      <c r="H224" s="241"/>
      <c r="I224" s="241">
        <f>SUM(I225:I233)</f>
        <v>0</v>
      </c>
      <c r="J224" s="241"/>
      <c r="K224" s="241">
        <f>SUM(K225:K233)</f>
        <v>0</v>
      </c>
      <c r="L224" s="241"/>
      <c r="M224" s="241">
        <f>SUM(M225:M233)</f>
        <v>0</v>
      </c>
      <c r="N224" s="240"/>
      <c r="O224" s="240">
        <f>SUM(O225:O233)</f>
        <v>0.03</v>
      </c>
      <c r="P224" s="240"/>
      <c r="Q224" s="240">
        <f>SUM(Q225:Q233)</f>
        <v>0</v>
      </c>
      <c r="R224" s="241"/>
      <c r="S224" s="241"/>
      <c r="T224" s="241"/>
      <c r="U224" s="241"/>
      <c r="V224" s="241">
        <f>SUM(V225:V233)</f>
        <v>65.830000000000013</v>
      </c>
      <c r="W224" s="241"/>
      <c r="X224" s="241"/>
      <c r="Y224" s="241"/>
      <c r="AG224" t="s">
        <v>204</v>
      </c>
    </row>
    <row r="225" spans="1:60" outlineLevel="1" x14ac:dyDescent="0.2">
      <c r="A225" s="249">
        <v>43</v>
      </c>
      <c r="B225" s="250" t="s">
        <v>591</v>
      </c>
      <c r="C225" s="265" t="s">
        <v>592</v>
      </c>
      <c r="D225" s="251" t="s">
        <v>207</v>
      </c>
      <c r="E225" s="252">
        <v>201.6</v>
      </c>
      <c r="F225" s="253"/>
      <c r="G225" s="254">
        <f>ROUND(E225*F225,2)</f>
        <v>0</v>
      </c>
      <c r="H225" s="234"/>
      <c r="I225" s="233">
        <f>ROUND(E225*H225,2)</f>
        <v>0</v>
      </c>
      <c r="J225" s="234"/>
      <c r="K225" s="233">
        <f>ROUND(E225*J225,2)</f>
        <v>0</v>
      </c>
      <c r="L225" s="233">
        <v>21</v>
      </c>
      <c r="M225" s="233">
        <f>G225*(1+L225/100)</f>
        <v>0</v>
      </c>
      <c r="N225" s="232">
        <v>4.0000000000000003E-5</v>
      </c>
      <c r="O225" s="232">
        <f>ROUND(E225*N225,2)</f>
        <v>0.01</v>
      </c>
      <c r="P225" s="232">
        <v>0</v>
      </c>
      <c r="Q225" s="232">
        <f>ROUND(E225*P225,2)</f>
        <v>0</v>
      </c>
      <c r="R225" s="233"/>
      <c r="S225" s="233" t="s">
        <v>395</v>
      </c>
      <c r="T225" s="233" t="s">
        <v>209</v>
      </c>
      <c r="U225" s="233">
        <v>0.26300000000000001</v>
      </c>
      <c r="V225" s="233">
        <f>ROUND(E225*U225,2)</f>
        <v>53.02</v>
      </c>
      <c r="W225" s="233"/>
      <c r="X225" s="233" t="s">
        <v>210</v>
      </c>
      <c r="Y225" s="233" t="s">
        <v>211</v>
      </c>
      <c r="Z225" s="212"/>
      <c r="AA225" s="212"/>
      <c r="AB225" s="212"/>
      <c r="AC225" s="212"/>
      <c r="AD225" s="212"/>
      <c r="AE225" s="212"/>
      <c r="AF225" s="212"/>
      <c r="AG225" s="212" t="s">
        <v>396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29"/>
      <c r="B226" s="230"/>
      <c r="C226" s="268" t="s">
        <v>593</v>
      </c>
      <c r="D226" s="238"/>
      <c r="E226" s="239">
        <v>201.6</v>
      </c>
      <c r="F226" s="233"/>
      <c r="G226" s="233"/>
      <c r="H226" s="233"/>
      <c r="I226" s="233"/>
      <c r="J226" s="233"/>
      <c r="K226" s="233"/>
      <c r="L226" s="233"/>
      <c r="M226" s="233"/>
      <c r="N226" s="232"/>
      <c r="O226" s="232"/>
      <c r="P226" s="232"/>
      <c r="Q226" s="232"/>
      <c r="R226" s="233"/>
      <c r="S226" s="233"/>
      <c r="T226" s="233"/>
      <c r="U226" s="233"/>
      <c r="V226" s="233"/>
      <c r="W226" s="233"/>
      <c r="X226" s="233"/>
      <c r="Y226" s="233"/>
      <c r="Z226" s="212"/>
      <c r="AA226" s="212"/>
      <c r="AB226" s="212"/>
      <c r="AC226" s="212"/>
      <c r="AD226" s="212"/>
      <c r="AE226" s="212"/>
      <c r="AF226" s="212"/>
      <c r="AG226" s="212" t="s">
        <v>217</v>
      </c>
      <c r="AH226" s="212">
        <v>5</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58">
        <v>44</v>
      </c>
      <c r="B227" s="259" t="s">
        <v>594</v>
      </c>
      <c r="C227" s="269" t="s">
        <v>595</v>
      </c>
      <c r="D227" s="260" t="s">
        <v>280</v>
      </c>
      <c r="E227" s="261">
        <v>2</v>
      </c>
      <c r="F227" s="262"/>
      <c r="G227" s="263">
        <f>ROUND(E227*F227,2)</f>
        <v>0</v>
      </c>
      <c r="H227" s="234"/>
      <c r="I227" s="233">
        <f>ROUND(E227*H227,2)</f>
        <v>0</v>
      </c>
      <c r="J227" s="234"/>
      <c r="K227" s="233">
        <f>ROUND(E227*J227,2)</f>
        <v>0</v>
      </c>
      <c r="L227" s="233">
        <v>21</v>
      </c>
      <c r="M227" s="233">
        <f>G227*(1+L227/100)</f>
        <v>0</v>
      </c>
      <c r="N227" s="232">
        <v>1.0000000000000001E-5</v>
      </c>
      <c r="O227" s="232">
        <f>ROUND(E227*N227,2)</f>
        <v>0</v>
      </c>
      <c r="P227" s="232">
        <v>0</v>
      </c>
      <c r="Q227" s="232">
        <f>ROUND(E227*P227,2)</f>
        <v>0</v>
      </c>
      <c r="R227" s="233"/>
      <c r="S227" s="233" t="s">
        <v>395</v>
      </c>
      <c r="T227" s="233" t="s">
        <v>209</v>
      </c>
      <c r="U227" s="233">
        <v>0.17</v>
      </c>
      <c r="V227" s="233">
        <f>ROUND(E227*U227,2)</f>
        <v>0.34</v>
      </c>
      <c r="W227" s="233"/>
      <c r="X227" s="233" t="s">
        <v>210</v>
      </c>
      <c r="Y227" s="233" t="s">
        <v>211</v>
      </c>
      <c r="Z227" s="212"/>
      <c r="AA227" s="212"/>
      <c r="AB227" s="212"/>
      <c r="AC227" s="212"/>
      <c r="AD227" s="212"/>
      <c r="AE227" s="212"/>
      <c r="AF227" s="212"/>
      <c r="AG227" s="212" t="s">
        <v>396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58">
        <v>45</v>
      </c>
      <c r="B228" s="259" t="s">
        <v>596</v>
      </c>
      <c r="C228" s="269" t="s">
        <v>597</v>
      </c>
      <c r="D228" s="260" t="s">
        <v>280</v>
      </c>
      <c r="E228" s="261">
        <v>2</v>
      </c>
      <c r="F228" s="262"/>
      <c r="G228" s="263">
        <f>ROUND(E228*F228,2)</f>
        <v>0</v>
      </c>
      <c r="H228" s="234"/>
      <c r="I228" s="233">
        <f>ROUND(E228*H228,2)</f>
        <v>0</v>
      </c>
      <c r="J228" s="234"/>
      <c r="K228" s="233">
        <f>ROUND(E228*J228,2)</f>
        <v>0</v>
      </c>
      <c r="L228" s="233">
        <v>21</v>
      </c>
      <c r="M228" s="233">
        <f>G228*(1+L228/100)</f>
        <v>0</v>
      </c>
      <c r="N228" s="232">
        <v>0</v>
      </c>
      <c r="O228" s="232">
        <f>ROUND(E228*N228,2)</f>
        <v>0</v>
      </c>
      <c r="P228" s="232">
        <v>0</v>
      </c>
      <c r="Q228" s="232">
        <f>ROUND(E228*P228,2)</f>
        <v>0</v>
      </c>
      <c r="R228" s="233"/>
      <c r="S228" s="233" t="s">
        <v>395</v>
      </c>
      <c r="T228" s="233" t="s">
        <v>209</v>
      </c>
      <c r="U228" s="233">
        <v>0.11890000000000001</v>
      </c>
      <c r="V228" s="233">
        <f>ROUND(E228*U228,2)</f>
        <v>0.24</v>
      </c>
      <c r="W228" s="233"/>
      <c r="X228" s="233" t="s">
        <v>210</v>
      </c>
      <c r="Y228" s="233" t="s">
        <v>211</v>
      </c>
      <c r="Z228" s="212"/>
      <c r="AA228" s="212"/>
      <c r="AB228" s="212"/>
      <c r="AC228" s="212"/>
      <c r="AD228" s="212"/>
      <c r="AE228" s="212"/>
      <c r="AF228" s="212"/>
      <c r="AG228" s="212" t="s">
        <v>396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8">
        <v>46</v>
      </c>
      <c r="B229" s="259" t="s">
        <v>598</v>
      </c>
      <c r="C229" s="269" t="s">
        <v>599</v>
      </c>
      <c r="D229" s="260" t="s">
        <v>280</v>
      </c>
      <c r="E229" s="261">
        <v>2</v>
      </c>
      <c r="F229" s="262"/>
      <c r="G229" s="263">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395</v>
      </c>
      <c r="T229" s="233" t="s">
        <v>209</v>
      </c>
      <c r="U229" s="233">
        <v>0.26419999999999999</v>
      </c>
      <c r="V229" s="233">
        <f>ROUND(E229*U229,2)</f>
        <v>0.53</v>
      </c>
      <c r="W229" s="233"/>
      <c r="X229" s="233" t="s">
        <v>210</v>
      </c>
      <c r="Y229" s="233" t="s">
        <v>211</v>
      </c>
      <c r="Z229" s="212"/>
      <c r="AA229" s="212"/>
      <c r="AB229" s="212"/>
      <c r="AC229" s="212"/>
      <c r="AD229" s="212"/>
      <c r="AE229" s="212"/>
      <c r="AF229" s="212"/>
      <c r="AG229" s="212" t="s">
        <v>396</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58">
        <v>47</v>
      </c>
      <c r="B230" s="259" t="s">
        <v>600</v>
      </c>
      <c r="C230" s="269" t="s">
        <v>601</v>
      </c>
      <c r="D230" s="260" t="s">
        <v>280</v>
      </c>
      <c r="E230" s="261">
        <v>52</v>
      </c>
      <c r="F230" s="262"/>
      <c r="G230" s="263">
        <f>ROUND(E230*F230,2)</f>
        <v>0</v>
      </c>
      <c r="H230" s="234"/>
      <c r="I230" s="233">
        <f>ROUND(E230*H230,2)</f>
        <v>0</v>
      </c>
      <c r="J230" s="234"/>
      <c r="K230" s="233">
        <f>ROUND(E230*J230,2)</f>
        <v>0</v>
      </c>
      <c r="L230" s="233">
        <v>21</v>
      </c>
      <c r="M230" s="233">
        <f>G230*(1+L230/100)</f>
        <v>0</v>
      </c>
      <c r="N230" s="232">
        <v>6.9999999999999994E-5</v>
      </c>
      <c r="O230" s="232">
        <f>ROUND(E230*N230,2)</f>
        <v>0</v>
      </c>
      <c r="P230" s="232">
        <v>0</v>
      </c>
      <c r="Q230" s="232">
        <f>ROUND(E230*P230,2)</f>
        <v>0</v>
      </c>
      <c r="R230" s="233"/>
      <c r="S230" s="233" t="s">
        <v>395</v>
      </c>
      <c r="T230" s="233" t="s">
        <v>209</v>
      </c>
      <c r="U230" s="233">
        <v>0.22500000000000001</v>
      </c>
      <c r="V230" s="233">
        <f>ROUND(E230*U230,2)</f>
        <v>11.7</v>
      </c>
      <c r="W230" s="233"/>
      <c r="X230" s="233" t="s">
        <v>210</v>
      </c>
      <c r="Y230" s="233" t="s">
        <v>211</v>
      </c>
      <c r="Z230" s="212"/>
      <c r="AA230" s="212"/>
      <c r="AB230" s="212"/>
      <c r="AC230" s="212"/>
      <c r="AD230" s="212"/>
      <c r="AE230" s="212"/>
      <c r="AF230" s="212"/>
      <c r="AG230" s="212" t="s">
        <v>396</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58">
        <v>48</v>
      </c>
      <c r="B231" s="259" t="s">
        <v>602</v>
      </c>
      <c r="C231" s="269" t="s">
        <v>603</v>
      </c>
      <c r="D231" s="260" t="s">
        <v>280</v>
      </c>
      <c r="E231" s="261">
        <v>2</v>
      </c>
      <c r="F231" s="262"/>
      <c r="G231" s="263">
        <f>ROUND(E231*F231,2)</f>
        <v>0</v>
      </c>
      <c r="H231" s="234"/>
      <c r="I231" s="233">
        <f>ROUND(E231*H231,2)</f>
        <v>0</v>
      </c>
      <c r="J231" s="234"/>
      <c r="K231" s="233">
        <f>ROUND(E231*J231,2)</f>
        <v>0</v>
      </c>
      <c r="L231" s="233">
        <v>21</v>
      </c>
      <c r="M231" s="233">
        <f>G231*(1+L231/100)</f>
        <v>0</v>
      </c>
      <c r="N231" s="232">
        <v>9.7999999999999997E-3</v>
      </c>
      <c r="O231" s="232">
        <f>ROUND(E231*N231,2)</f>
        <v>0.02</v>
      </c>
      <c r="P231" s="232">
        <v>0</v>
      </c>
      <c r="Q231" s="232">
        <f>ROUND(E231*P231,2)</f>
        <v>0</v>
      </c>
      <c r="R231" s="233" t="s">
        <v>587</v>
      </c>
      <c r="S231" s="233" t="s">
        <v>395</v>
      </c>
      <c r="T231" s="233" t="s">
        <v>209</v>
      </c>
      <c r="U231" s="233">
        <v>0</v>
      </c>
      <c r="V231" s="233">
        <f>ROUND(E231*U231,2)</f>
        <v>0</v>
      </c>
      <c r="W231" s="233"/>
      <c r="X231" s="233" t="s">
        <v>230</v>
      </c>
      <c r="Y231" s="233" t="s">
        <v>211</v>
      </c>
      <c r="Z231" s="212"/>
      <c r="AA231" s="212"/>
      <c r="AB231" s="212"/>
      <c r="AC231" s="212"/>
      <c r="AD231" s="212"/>
      <c r="AE231" s="212"/>
      <c r="AF231" s="212"/>
      <c r="AG231" s="212" t="s">
        <v>588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58">
        <v>49</v>
      </c>
      <c r="B232" s="259" t="s">
        <v>604</v>
      </c>
      <c r="C232" s="269" t="s">
        <v>605</v>
      </c>
      <c r="D232" s="260" t="s">
        <v>280</v>
      </c>
      <c r="E232" s="261">
        <v>2</v>
      </c>
      <c r="F232" s="262"/>
      <c r="G232" s="263">
        <f>ROUND(E232*F232,2)</f>
        <v>0</v>
      </c>
      <c r="H232" s="234"/>
      <c r="I232" s="233">
        <f>ROUND(E232*H232,2)</f>
        <v>0</v>
      </c>
      <c r="J232" s="234"/>
      <c r="K232" s="233">
        <f>ROUND(E232*J232,2)</f>
        <v>0</v>
      </c>
      <c r="L232" s="233">
        <v>21</v>
      </c>
      <c r="M232" s="233">
        <f>G232*(1+L232/100)</f>
        <v>0</v>
      </c>
      <c r="N232" s="232">
        <v>0</v>
      </c>
      <c r="O232" s="232">
        <f>ROUND(E232*N232,2)</f>
        <v>0</v>
      </c>
      <c r="P232" s="232">
        <v>0</v>
      </c>
      <c r="Q232" s="232">
        <f>ROUND(E232*P232,2)</f>
        <v>0</v>
      </c>
      <c r="R232" s="233"/>
      <c r="S232" s="233" t="s">
        <v>208</v>
      </c>
      <c r="T232" s="233" t="s">
        <v>209</v>
      </c>
      <c r="U232" s="233">
        <v>0</v>
      </c>
      <c r="V232" s="233">
        <f>ROUND(E232*U232,2)</f>
        <v>0</v>
      </c>
      <c r="W232" s="233"/>
      <c r="X232" s="233" t="s">
        <v>230</v>
      </c>
      <c r="Y232" s="233" t="s">
        <v>211</v>
      </c>
      <c r="Z232" s="212"/>
      <c r="AA232" s="212"/>
      <c r="AB232" s="212"/>
      <c r="AC232" s="212"/>
      <c r="AD232" s="212"/>
      <c r="AE232" s="212"/>
      <c r="AF232" s="212"/>
      <c r="AG232" s="212" t="s">
        <v>588</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58">
        <v>50</v>
      </c>
      <c r="B233" s="259" t="s">
        <v>606</v>
      </c>
      <c r="C233" s="269" t="s">
        <v>607</v>
      </c>
      <c r="D233" s="260" t="s">
        <v>280</v>
      </c>
      <c r="E233" s="261">
        <v>2</v>
      </c>
      <c r="F233" s="262"/>
      <c r="G233" s="263">
        <f>ROUND(E233*F233,2)</f>
        <v>0</v>
      </c>
      <c r="H233" s="234"/>
      <c r="I233" s="233">
        <f>ROUND(E233*H233,2)</f>
        <v>0</v>
      </c>
      <c r="J233" s="234"/>
      <c r="K233" s="233">
        <f>ROUND(E233*J233,2)</f>
        <v>0</v>
      </c>
      <c r="L233" s="233">
        <v>21</v>
      </c>
      <c r="M233" s="233">
        <f>G233*(1+L233/100)</f>
        <v>0</v>
      </c>
      <c r="N233" s="232">
        <v>0</v>
      </c>
      <c r="O233" s="232">
        <f>ROUND(E233*N233,2)</f>
        <v>0</v>
      </c>
      <c r="P233" s="232">
        <v>0</v>
      </c>
      <c r="Q233" s="232">
        <f>ROUND(E233*P233,2)</f>
        <v>0</v>
      </c>
      <c r="R233" s="233"/>
      <c r="S233" s="233" t="s">
        <v>208</v>
      </c>
      <c r="T233" s="233" t="s">
        <v>209</v>
      </c>
      <c r="U233" s="233">
        <v>0</v>
      </c>
      <c r="V233" s="233">
        <f>ROUND(E233*U233,2)</f>
        <v>0</v>
      </c>
      <c r="W233" s="233"/>
      <c r="X233" s="233" t="s">
        <v>230</v>
      </c>
      <c r="Y233" s="233" t="s">
        <v>211</v>
      </c>
      <c r="Z233" s="212"/>
      <c r="AA233" s="212"/>
      <c r="AB233" s="212"/>
      <c r="AC233" s="212"/>
      <c r="AD233" s="212"/>
      <c r="AE233" s="212"/>
      <c r="AF233" s="212"/>
      <c r="AG233" s="212" t="s">
        <v>588</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x14ac:dyDescent="0.2">
      <c r="A234" s="242" t="s">
        <v>203</v>
      </c>
      <c r="B234" s="243" t="s">
        <v>149</v>
      </c>
      <c r="C234" s="264" t="s">
        <v>150</v>
      </c>
      <c r="D234" s="244"/>
      <c r="E234" s="245"/>
      <c r="F234" s="246"/>
      <c r="G234" s="247">
        <f>SUMIF(AG235:AG235,"&lt;&gt;NOR",G235:G235)</f>
        <v>0</v>
      </c>
      <c r="H234" s="241"/>
      <c r="I234" s="241">
        <f>SUM(I235:I235)</f>
        <v>0</v>
      </c>
      <c r="J234" s="241"/>
      <c r="K234" s="241">
        <f>SUM(K235:K235)</f>
        <v>0</v>
      </c>
      <c r="L234" s="241"/>
      <c r="M234" s="241">
        <f>SUM(M235:M235)</f>
        <v>0</v>
      </c>
      <c r="N234" s="240"/>
      <c r="O234" s="240">
        <f>SUM(O235:O235)</f>
        <v>0</v>
      </c>
      <c r="P234" s="240"/>
      <c r="Q234" s="240">
        <f>SUM(Q235:Q235)</f>
        <v>0</v>
      </c>
      <c r="R234" s="241"/>
      <c r="S234" s="241"/>
      <c r="T234" s="241"/>
      <c r="U234" s="241"/>
      <c r="V234" s="241">
        <f>SUM(V235:V235)</f>
        <v>513.14</v>
      </c>
      <c r="W234" s="241"/>
      <c r="X234" s="241"/>
      <c r="Y234" s="241"/>
      <c r="AG234" t="s">
        <v>204</v>
      </c>
    </row>
    <row r="235" spans="1:60" outlineLevel="1" x14ac:dyDescent="0.2">
      <c r="A235" s="258">
        <v>51</v>
      </c>
      <c r="B235" s="259" t="s">
        <v>608</v>
      </c>
      <c r="C235" s="269" t="s">
        <v>609</v>
      </c>
      <c r="D235" s="260" t="s">
        <v>229</v>
      </c>
      <c r="E235" s="261">
        <v>1655.29899</v>
      </c>
      <c r="F235" s="262"/>
      <c r="G235" s="263">
        <f>ROUND(E235*F235,2)</f>
        <v>0</v>
      </c>
      <c r="H235" s="234"/>
      <c r="I235" s="233">
        <f>ROUND(E235*H235,2)</f>
        <v>0</v>
      </c>
      <c r="J235" s="234"/>
      <c r="K235" s="233">
        <f>ROUND(E235*J235,2)</f>
        <v>0</v>
      </c>
      <c r="L235" s="233">
        <v>21</v>
      </c>
      <c r="M235" s="233">
        <f>G235*(1+L235/100)</f>
        <v>0</v>
      </c>
      <c r="N235" s="232">
        <v>0</v>
      </c>
      <c r="O235" s="232">
        <f>ROUND(E235*N235,2)</f>
        <v>0</v>
      </c>
      <c r="P235" s="232">
        <v>0</v>
      </c>
      <c r="Q235" s="232">
        <f>ROUND(E235*P235,2)</f>
        <v>0</v>
      </c>
      <c r="R235" s="233"/>
      <c r="S235" s="233" t="s">
        <v>395</v>
      </c>
      <c r="T235" s="233" t="s">
        <v>209</v>
      </c>
      <c r="U235" s="233">
        <v>0.31</v>
      </c>
      <c r="V235" s="233">
        <f>ROUND(E235*U235,2)</f>
        <v>513.14</v>
      </c>
      <c r="W235" s="233"/>
      <c r="X235" s="233" t="s">
        <v>610</v>
      </c>
      <c r="Y235" s="233" t="s">
        <v>211</v>
      </c>
      <c r="Z235" s="212"/>
      <c r="AA235" s="212"/>
      <c r="AB235" s="212"/>
      <c r="AC235" s="212"/>
      <c r="AD235" s="212"/>
      <c r="AE235" s="212"/>
      <c r="AF235" s="212"/>
      <c r="AG235" s="212" t="s">
        <v>611</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x14ac:dyDescent="0.2">
      <c r="A236" s="242" t="s">
        <v>203</v>
      </c>
      <c r="B236" s="243" t="s">
        <v>155</v>
      </c>
      <c r="C236" s="264" t="s">
        <v>156</v>
      </c>
      <c r="D236" s="244"/>
      <c r="E236" s="245"/>
      <c r="F236" s="246"/>
      <c r="G236" s="247">
        <f>SUMIF(AG237:AG242,"&lt;&gt;NOR",G237:G242)</f>
        <v>0</v>
      </c>
      <c r="H236" s="241"/>
      <c r="I236" s="241">
        <f>SUM(I237:I242)</f>
        <v>0</v>
      </c>
      <c r="J236" s="241"/>
      <c r="K236" s="241">
        <f>SUM(K237:K242)</f>
        <v>0</v>
      </c>
      <c r="L236" s="241"/>
      <c r="M236" s="241">
        <f>SUM(M237:M242)</f>
        <v>0</v>
      </c>
      <c r="N236" s="240"/>
      <c r="O236" s="240">
        <f>SUM(O237:O242)</f>
        <v>0.37</v>
      </c>
      <c r="P236" s="240"/>
      <c r="Q236" s="240">
        <f>SUM(Q237:Q242)</f>
        <v>0</v>
      </c>
      <c r="R236" s="241"/>
      <c r="S236" s="241"/>
      <c r="T236" s="241"/>
      <c r="U236" s="241"/>
      <c r="V236" s="241">
        <f>SUM(V237:V242)</f>
        <v>85.08</v>
      </c>
      <c r="W236" s="241"/>
      <c r="X236" s="241"/>
      <c r="Y236" s="241"/>
      <c r="AG236" t="s">
        <v>204</v>
      </c>
    </row>
    <row r="237" spans="1:60" ht="22.5" outlineLevel="1" x14ac:dyDescent="0.2">
      <c r="A237" s="249">
        <v>52</v>
      </c>
      <c r="B237" s="250" t="s">
        <v>612</v>
      </c>
      <c r="C237" s="265" t="s">
        <v>613</v>
      </c>
      <c r="D237" s="251" t="s">
        <v>207</v>
      </c>
      <c r="E237" s="252">
        <v>248.32</v>
      </c>
      <c r="F237" s="253"/>
      <c r="G237" s="254">
        <f>ROUND(E237*F237,2)</f>
        <v>0</v>
      </c>
      <c r="H237" s="234"/>
      <c r="I237" s="233">
        <f>ROUND(E237*H237,2)</f>
        <v>0</v>
      </c>
      <c r="J237" s="234"/>
      <c r="K237" s="233">
        <f>ROUND(E237*J237,2)</f>
        <v>0</v>
      </c>
      <c r="L237" s="233">
        <v>21</v>
      </c>
      <c r="M237" s="233">
        <f>G237*(1+L237/100)</f>
        <v>0</v>
      </c>
      <c r="N237" s="232">
        <v>1.3600000000000001E-3</v>
      </c>
      <c r="O237" s="232">
        <f>ROUND(E237*N237,2)</f>
        <v>0.34</v>
      </c>
      <c r="P237" s="232">
        <v>0</v>
      </c>
      <c r="Q237" s="232">
        <f>ROUND(E237*P237,2)</f>
        <v>0</v>
      </c>
      <c r="R237" s="233"/>
      <c r="S237" s="233" t="s">
        <v>395</v>
      </c>
      <c r="T237" s="233" t="s">
        <v>209</v>
      </c>
      <c r="U237" s="233">
        <v>0.31</v>
      </c>
      <c r="V237" s="233">
        <f>ROUND(E237*U237,2)</f>
        <v>76.98</v>
      </c>
      <c r="W237" s="233"/>
      <c r="X237" s="233" t="s">
        <v>210</v>
      </c>
      <c r="Y237" s="233" t="s">
        <v>211</v>
      </c>
      <c r="Z237" s="212"/>
      <c r="AA237" s="212"/>
      <c r="AB237" s="212"/>
      <c r="AC237" s="212"/>
      <c r="AD237" s="212"/>
      <c r="AE237" s="212"/>
      <c r="AF237" s="212"/>
      <c r="AG237" s="212" t="s">
        <v>396</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29"/>
      <c r="B238" s="230"/>
      <c r="C238" s="268" t="s">
        <v>614</v>
      </c>
      <c r="D238" s="238"/>
      <c r="E238" s="239">
        <v>241.92</v>
      </c>
      <c r="F238" s="233"/>
      <c r="G238" s="233"/>
      <c r="H238" s="233"/>
      <c r="I238" s="233"/>
      <c r="J238" s="233"/>
      <c r="K238" s="233"/>
      <c r="L238" s="233"/>
      <c r="M238" s="233"/>
      <c r="N238" s="232"/>
      <c r="O238" s="232"/>
      <c r="P238" s="232"/>
      <c r="Q238" s="232"/>
      <c r="R238" s="233"/>
      <c r="S238" s="233"/>
      <c r="T238" s="233"/>
      <c r="U238" s="233"/>
      <c r="V238" s="233"/>
      <c r="W238" s="233"/>
      <c r="X238" s="233"/>
      <c r="Y238" s="233"/>
      <c r="Z238" s="212"/>
      <c r="AA238" s="212"/>
      <c r="AB238" s="212"/>
      <c r="AC238" s="212"/>
      <c r="AD238" s="212"/>
      <c r="AE238" s="212"/>
      <c r="AF238" s="212"/>
      <c r="AG238" s="212" t="s">
        <v>217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29"/>
      <c r="B239" s="230"/>
      <c r="C239" s="268" t="s">
        <v>615</v>
      </c>
      <c r="D239" s="238"/>
      <c r="E239" s="239">
        <v>6.4</v>
      </c>
      <c r="F239" s="233"/>
      <c r="G239" s="233"/>
      <c r="H239" s="233"/>
      <c r="I239" s="233"/>
      <c r="J239" s="233"/>
      <c r="K239" s="233"/>
      <c r="L239" s="233"/>
      <c r="M239" s="233"/>
      <c r="N239" s="232"/>
      <c r="O239" s="232"/>
      <c r="P239" s="232"/>
      <c r="Q239" s="232"/>
      <c r="R239" s="233"/>
      <c r="S239" s="233"/>
      <c r="T239" s="233"/>
      <c r="U239" s="233"/>
      <c r="V239" s="233"/>
      <c r="W239" s="233"/>
      <c r="X239" s="233"/>
      <c r="Y239" s="233"/>
      <c r="Z239" s="212"/>
      <c r="AA239" s="212"/>
      <c r="AB239" s="212"/>
      <c r="AC239" s="212"/>
      <c r="AD239" s="212"/>
      <c r="AE239" s="212"/>
      <c r="AF239" s="212"/>
      <c r="AG239" s="212" t="s">
        <v>217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22.5" outlineLevel="1" x14ac:dyDescent="0.2">
      <c r="A240" s="249">
        <v>53</v>
      </c>
      <c r="B240" s="250" t="s">
        <v>616</v>
      </c>
      <c r="C240" s="265" t="s">
        <v>617</v>
      </c>
      <c r="D240" s="251" t="s">
        <v>207</v>
      </c>
      <c r="E240" s="252">
        <v>19.3</v>
      </c>
      <c r="F240" s="253"/>
      <c r="G240" s="254">
        <f>ROUND(E240*F240,2)</f>
        <v>0</v>
      </c>
      <c r="H240" s="234"/>
      <c r="I240" s="233">
        <f>ROUND(E240*H240,2)</f>
        <v>0</v>
      </c>
      <c r="J240" s="234"/>
      <c r="K240" s="233">
        <f>ROUND(E240*J240,2)</f>
        <v>0</v>
      </c>
      <c r="L240" s="233">
        <v>21</v>
      </c>
      <c r="M240" s="233">
        <f>G240*(1+L240/100)</f>
        <v>0</v>
      </c>
      <c r="N240" s="232">
        <v>1.39E-3</v>
      </c>
      <c r="O240" s="232">
        <f>ROUND(E240*N240,2)</f>
        <v>0.03</v>
      </c>
      <c r="P240" s="232">
        <v>0</v>
      </c>
      <c r="Q240" s="232">
        <f>ROUND(E240*P240,2)</f>
        <v>0</v>
      </c>
      <c r="R240" s="233"/>
      <c r="S240" s="233" t="s">
        <v>395</v>
      </c>
      <c r="T240" s="233" t="s">
        <v>209</v>
      </c>
      <c r="U240" s="233">
        <v>0.39</v>
      </c>
      <c r="V240" s="233">
        <f>ROUND(E240*U240,2)</f>
        <v>7.53</v>
      </c>
      <c r="W240" s="233"/>
      <c r="X240" s="233" t="s">
        <v>210</v>
      </c>
      <c r="Y240" s="233" t="s">
        <v>211</v>
      </c>
      <c r="Z240" s="212"/>
      <c r="AA240" s="212"/>
      <c r="AB240" s="212"/>
      <c r="AC240" s="212"/>
      <c r="AD240" s="212"/>
      <c r="AE240" s="212"/>
      <c r="AF240" s="212"/>
      <c r="AG240" s="212" t="s">
        <v>396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618</v>
      </c>
      <c r="D241" s="238"/>
      <c r="E241" s="239">
        <v>19.3</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217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58">
        <v>54</v>
      </c>
      <c r="B242" s="259" t="s">
        <v>619</v>
      </c>
      <c r="C242" s="269" t="s">
        <v>620</v>
      </c>
      <c r="D242" s="260" t="s">
        <v>229</v>
      </c>
      <c r="E242" s="261">
        <v>0.36453999999999998</v>
      </c>
      <c r="F242" s="262"/>
      <c r="G242" s="263">
        <f>ROUND(E242*F242,2)</f>
        <v>0</v>
      </c>
      <c r="H242" s="234"/>
      <c r="I242" s="233">
        <f>ROUND(E242*H242,2)</f>
        <v>0</v>
      </c>
      <c r="J242" s="234"/>
      <c r="K242" s="233">
        <f>ROUND(E242*J242,2)</f>
        <v>0</v>
      </c>
      <c r="L242" s="233">
        <v>21</v>
      </c>
      <c r="M242" s="233">
        <f>G242*(1+L242/100)</f>
        <v>0</v>
      </c>
      <c r="N242" s="232">
        <v>0</v>
      </c>
      <c r="O242" s="232">
        <f>ROUND(E242*N242,2)</f>
        <v>0</v>
      </c>
      <c r="P242" s="232">
        <v>0</v>
      </c>
      <c r="Q242" s="232">
        <f>ROUND(E242*P242,2)</f>
        <v>0</v>
      </c>
      <c r="R242" s="233"/>
      <c r="S242" s="233" t="s">
        <v>395</v>
      </c>
      <c r="T242" s="233" t="s">
        <v>209</v>
      </c>
      <c r="U242" s="233">
        <v>1.5669999999999999</v>
      </c>
      <c r="V242" s="233">
        <f>ROUND(E242*U242,2)</f>
        <v>0.56999999999999995</v>
      </c>
      <c r="W242" s="233"/>
      <c r="X242" s="233" t="s">
        <v>610</v>
      </c>
      <c r="Y242" s="233" t="s">
        <v>211</v>
      </c>
      <c r="Z242" s="212"/>
      <c r="AA242" s="212"/>
      <c r="AB242" s="212"/>
      <c r="AC242" s="212"/>
      <c r="AD242" s="212"/>
      <c r="AE242" s="212"/>
      <c r="AF242" s="212"/>
      <c r="AG242" s="212" t="s">
        <v>611</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x14ac:dyDescent="0.2">
      <c r="A243" s="242" t="s">
        <v>203</v>
      </c>
      <c r="B243" s="243" t="s">
        <v>167</v>
      </c>
      <c r="C243" s="264" t="s">
        <v>168</v>
      </c>
      <c r="D243" s="244"/>
      <c r="E243" s="245"/>
      <c r="F243" s="246"/>
      <c r="G243" s="247">
        <f>SUMIF(AG244:AG256,"&lt;&gt;NOR",G244:G256)</f>
        <v>0</v>
      </c>
      <c r="H243" s="241"/>
      <c r="I243" s="241">
        <f>SUM(I244:I256)</f>
        <v>0</v>
      </c>
      <c r="J243" s="241"/>
      <c r="K243" s="241">
        <f>SUM(K244:K256)</f>
        <v>0</v>
      </c>
      <c r="L243" s="241"/>
      <c r="M243" s="241">
        <f>SUM(M244:M256)</f>
        <v>0</v>
      </c>
      <c r="N243" s="240"/>
      <c r="O243" s="240">
        <f>SUM(O244:O256)</f>
        <v>1.1000000000000001</v>
      </c>
      <c r="P243" s="240"/>
      <c r="Q243" s="240">
        <f>SUM(Q244:Q256)</f>
        <v>0</v>
      </c>
      <c r="R243" s="241"/>
      <c r="S243" s="241"/>
      <c r="T243" s="241"/>
      <c r="U243" s="241"/>
      <c r="V243" s="241">
        <f>SUM(V244:V256)</f>
        <v>160.56</v>
      </c>
      <c r="W243" s="241"/>
      <c r="X243" s="241"/>
      <c r="Y243" s="241"/>
      <c r="AG243" t="s">
        <v>204</v>
      </c>
    </row>
    <row r="244" spans="1:60" ht="22.5" outlineLevel="1" x14ac:dyDescent="0.2">
      <c r="A244" s="249">
        <v>55</v>
      </c>
      <c r="B244" s="250" t="s">
        <v>621</v>
      </c>
      <c r="C244" s="265" t="s">
        <v>622</v>
      </c>
      <c r="D244" s="251" t="s">
        <v>320</v>
      </c>
      <c r="E244" s="252">
        <v>44.8</v>
      </c>
      <c r="F244" s="253"/>
      <c r="G244" s="254">
        <f>ROUND(E244*F244,2)</f>
        <v>0</v>
      </c>
      <c r="H244" s="234"/>
      <c r="I244" s="233">
        <f>ROUND(E244*H244,2)</f>
        <v>0</v>
      </c>
      <c r="J244" s="234"/>
      <c r="K244" s="233">
        <f>ROUND(E244*J244,2)</f>
        <v>0</v>
      </c>
      <c r="L244" s="233">
        <v>21</v>
      </c>
      <c r="M244" s="233">
        <f>G244*(1+L244/100)</f>
        <v>0</v>
      </c>
      <c r="N244" s="232">
        <v>6.0200000000000002E-3</v>
      </c>
      <c r="O244" s="232">
        <f>ROUND(E244*N244,2)</f>
        <v>0.27</v>
      </c>
      <c r="P244" s="232">
        <v>0</v>
      </c>
      <c r="Q244" s="232">
        <f>ROUND(E244*P244,2)</f>
        <v>0</v>
      </c>
      <c r="R244" s="233"/>
      <c r="S244" s="233" t="s">
        <v>395</v>
      </c>
      <c r="T244" s="233" t="s">
        <v>209</v>
      </c>
      <c r="U244" s="233">
        <v>0.67195000000000005</v>
      </c>
      <c r="V244" s="233">
        <f>ROUND(E244*U244,2)</f>
        <v>30.1</v>
      </c>
      <c r="W244" s="233"/>
      <c r="X244" s="233" t="s">
        <v>210</v>
      </c>
      <c r="Y244" s="233" t="s">
        <v>211</v>
      </c>
      <c r="Z244" s="212"/>
      <c r="AA244" s="212"/>
      <c r="AB244" s="212"/>
      <c r="AC244" s="212"/>
      <c r="AD244" s="212"/>
      <c r="AE244" s="212"/>
      <c r="AF244" s="212"/>
      <c r="AG244" s="212" t="s">
        <v>396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29"/>
      <c r="B245" s="230"/>
      <c r="C245" s="268" t="s">
        <v>623</v>
      </c>
      <c r="D245" s="238"/>
      <c r="E245" s="239"/>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217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29"/>
      <c r="B246" s="230"/>
      <c r="C246" s="268" t="s">
        <v>624</v>
      </c>
      <c r="D246" s="238"/>
      <c r="E246" s="239">
        <v>44.8</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217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49">
        <v>56</v>
      </c>
      <c r="B247" s="250" t="s">
        <v>625</v>
      </c>
      <c r="C247" s="265" t="s">
        <v>626</v>
      </c>
      <c r="D247" s="251" t="s">
        <v>320</v>
      </c>
      <c r="E247" s="252">
        <v>44.8</v>
      </c>
      <c r="F247" s="253"/>
      <c r="G247" s="254">
        <f>ROUND(E247*F247,2)</f>
        <v>0</v>
      </c>
      <c r="H247" s="234"/>
      <c r="I247" s="233">
        <f>ROUND(E247*H247,2)</f>
        <v>0</v>
      </c>
      <c r="J247" s="234"/>
      <c r="K247" s="233">
        <f>ROUND(E247*J247,2)</f>
        <v>0</v>
      </c>
      <c r="L247" s="233">
        <v>21</v>
      </c>
      <c r="M247" s="233">
        <f>G247*(1+L247/100)</f>
        <v>0</v>
      </c>
      <c r="N247" s="232">
        <v>5.5399999999999998E-3</v>
      </c>
      <c r="O247" s="232">
        <f>ROUND(E247*N247,2)</f>
        <v>0.25</v>
      </c>
      <c r="P247" s="232">
        <v>0</v>
      </c>
      <c r="Q247" s="232">
        <f>ROUND(E247*P247,2)</f>
        <v>0</v>
      </c>
      <c r="R247" s="233"/>
      <c r="S247" s="233" t="s">
        <v>395</v>
      </c>
      <c r="T247" s="233" t="s">
        <v>209</v>
      </c>
      <c r="U247" s="233">
        <v>0.65119000000000005</v>
      </c>
      <c r="V247" s="233">
        <f>ROUND(E247*U247,2)</f>
        <v>29.17</v>
      </c>
      <c r="W247" s="233"/>
      <c r="X247" s="233" t="s">
        <v>210</v>
      </c>
      <c r="Y247" s="233" t="s">
        <v>211</v>
      </c>
      <c r="Z247" s="212"/>
      <c r="AA247" s="212"/>
      <c r="AB247" s="212"/>
      <c r="AC247" s="212"/>
      <c r="AD247" s="212"/>
      <c r="AE247" s="212"/>
      <c r="AF247" s="212"/>
      <c r="AG247" s="212" t="s">
        <v>396</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29"/>
      <c r="B248" s="230"/>
      <c r="C248" s="268" t="s">
        <v>627</v>
      </c>
      <c r="D248" s="238"/>
      <c r="E248" s="239">
        <v>44.8</v>
      </c>
      <c r="F248" s="233"/>
      <c r="G248" s="233"/>
      <c r="H248" s="233"/>
      <c r="I248" s="233"/>
      <c r="J248" s="233"/>
      <c r="K248" s="233"/>
      <c r="L248" s="233"/>
      <c r="M248" s="233"/>
      <c r="N248" s="232"/>
      <c r="O248" s="232"/>
      <c r="P248" s="232"/>
      <c r="Q248" s="232"/>
      <c r="R248" s="233"/>
      <c r="S248" s="233"/>
      <c r="T248" s="233"/>
      <c r="U248" s="233"/>
      <c r="V248" s="233"/>
      <c r="W248" s="233"/>
      <c r="X248" s="233"/>
      <c r="Y248" s="233"/>
      <c r="Z248" s="212"/>
      <c r="AA248" s="212"/>
      <c r="AB248" s="212"/>
      <c r="AC248" s="212"/>
      <c r="AD248" s="212"/>
      <c r="AE248" s="212"/>
      <c r="AF248" s="212"/>
      <c r="AG248" s="212" t="s">
        <v>217</v>
      </c>
      <c r="AH248" s="212">
        <v>5</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58">
        <v>57</v>
      </c>
      <c r="B249" s="259" t="s">
        <v>628</v>
      </c>
      <c r="C249" s="269" t="s">
        <v>629</v>
      </c>
      <c r="D249" s="260" t="s">
        <v>280</v>
      </c>
      <c r="E249" s="261">
        <v>2</v>
      </c>
      <c r="F249" s="262"/>
      <c r="G249" s="263">
        <f>ROUND(E249*F249,2)</f>
        <v>0</v>
      </c>
      <c r="H249" s="234"/>
      <c r="I249" s="233">
        <f>ROUND(E249*H249,2)</f>
        <v>0</v>
      </c>
      <c r="J249" s="234"/>
      <c r="K249" s="233">
        <f>ROUND(E249*J249,2)</f>
        <v>0</v>
      </c>
      <c r="L249" s="233">
        <v>21</v>
      </c>
      <c r="M249" s="233">
        <f>G249*(1+L249/100)</f>
        <v>0</v>
      </c>
      <c r="N249" s="232">
        <v>1.65E-3</v>
      </c>
      <c r="O249" s="232">
        <f>ROUND(E249*N249,2)</f>
        <v>0</v>
      </c>
      <c r="P249" s="232">
        <v>0</v>
      </c>
      <c r="Q249" s="232">
        <f>ROUND(E249*P249,2)</f>
        <v>0</v>
      </c>
      <c r="R249" s="233"/>
      <c r="S249" s="233" t="s">
        <v>395</v>
      </c>
      <c r="T249" s="233" t="s">
        <v>209</v>
      </c>
      <c r="U249" s="233">
        <v>1.0879000000000001</v>
      </c>
      <c r="V249" s="233">
        <f>ROUND(E249*U249,2)</f>
        <v>2.1800000000000002</v>
      </c>
      <c r="W249" s="233"/>
      <c r="X249" s="233" t="s">
        <v>210</v>
      </c>
      <c r="Y249" s="233" t="s">
        <v>211</v>
      </c>
      <c r="Z249" s="212"/>
      <c r="AA249" s="212"/>
      <c r="AB249" s="212"/>
      <c r="AC249" s="212"/>
      <c r="AD249" s="212"/>
      <c r="AE249" s="212"/>
      <c r="AF249" s="212"/>
      <c r="AG249" s="212" t="s">
        <v>396</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49">
        <v>58</v>
      </c>
      <c r="B250" s="250" t="s">
        <v>630</v>
      </c>
      <c r="C250" s="265" t="s">
        <v>631</v>
      </c>
      <c r="D250" s="251" t="s">
        <v>320</v>
      </c>
      <c r="E250" s="252">
        <v>22.06</v>
      </c>
      <c r="F250" s="253"/>
      <c r="G250" s="254">
        <f>ROUND(E250*F250,2)</f>
        <v>0</v>
      </c>
      <c r="H250" s="234"/>
      <c r="I250" s="233">
        <f>ROUND(E250*H250,2)</f>
        <v>0</v>
      </c>
      <c r="J250" s="234"/>
      <c r="K250" s="233">
        <f>ROUND(E250*J250,2)</f>
        <v>0</v>
      </c>
      <c r="L250" s="233">
        <v>21</v>
      </c>
      <c r="M250" s="233">
        <f>G250*(1+L250/100)</f>
        <v>0</v>
      </c>
      <c r="N250" s="232">
        <v>3.2799999999999999E-3</v>
      </c>
      <c r="O250" s="232">
        <f>ROUND(E250*N250,2)</f>
        <v>7.0000000000000007E-2</v>
      </c>
      <c r="P250" s="232">
        <v>0</v>
      </c>
      <c r="Q250" s="232">
        <f>ROUND(E250*P250,2)</f>
        <v>0</v>
      </c>
      <c r="R250" s="233"/>
      <c r="S250" s="233" t="s">
        <v>395</v>
      </c>
      <c r="T250" s="233" t="s">
        <v>209</v>
      </c>
      <c r="U250" s="233">
        <v>0.5806</v>
      </c>
      <c r="V250" s="233">
        <f>ROUND(E250*U250,2)</f>
        <v>12.81</v>
      </c>
      <c r="W250" s="233"/>
      <c r="X250" s="233" t="s">
        <v>210</v>
      </c>
      <c r="Y250" s="233" t="s">
        <v>211</v>
      </c>
      <c r="Z250" s="212"/>
      <c r="AA250" s="212"/>
      <c r="AB250" s="212"/>
      <c r="AC250" s="212"/>
      <c r="AD250" s="212"/>
      <c r="AE250" s="212"/>
      <c r="AF250" s="212"/>
      <c r="AG250" s="212" t="s">
        <v>396</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29"/>
      <c r="B251" s="230"/>
      <c r="C251" s="268" t="s">
        <v>632</v>
      </c>
      <c r="D251" s="238"/>
      <c r="E251" s="239">
        <v>22.06</v>
      </c>
      <c r="F251" s="233"/>
      <c r="G251" s="233"/>
      <c r="H251" s="233"/>
      <c r="I251" s="233"/>
      <c r="J251" s="233"/>
      <c r="K251" s="233"/>
      <c r="L251" s="233"/>
      <c r="M251" s="233"/>
      <c r="N251" s="232"/>
      <c r="O251" s="232"/>
      <c r="P251" s="232"/>
      <c r="Q251" s="232"/>
      <c r="R251" s="233"/>
      <c r="S251" s="233"/>
      <c r="T251" s="233"/>
      <c r="U251" s="233"/>
      <c r="V251" s="233"/>
      <c r="W251" s="233"/>
      <c r="X251" s="233"/>
      <c r="Y251" s="233"/>
      <c r="Z251" s="212"/>
      <c r="AA251" s="212"/>
      <c r="AB251" s="212"/>
      <c r="AC251" s="212"/>
      <c r="AD251" s="212"/>
      <c r="AE251" s="212"/>
      <c r="AF251" s="212"/>
      <c r="AG251" s="212" t="s">
        <v>217</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49">
        <v>59</v>
      </c>
      <c r="B252" s="250" t="s">
        <v>633</v>
      </c>
      <c r="C252" s="265" t="s">
        <v>634</v>
      </c>
      <c r="D252" s="251" t="s">
        <v>320</v>
      </c>
      <c r="E252" s="252">
        <v>82.4</v>
      </c>
      <c r="F252" s="253"/>
      <c r="G252" s="254">
        <f>ROUND(E252*F252,2)</f>
        <v>0</v>
      </c>
      <c r="H252" s="234"/>
      <c r="I252" s="233">
        <f>ROUND(E252*H252,2)</f>
        <v>0</v>
      </c>
      <c r="J252" s="234"/>
      <c r="K252" s="233">
        <f>ROUND(E252*J252,2)</f>
        <v>0</v>
      </c>
      <c r="L252" s="233">
        <v>21</v>
      </c>
      <c r="M252" s="233">
        <f>G252*(1+L252/100)</f>
        <v>0</v>
      </c>
      <c r="N252" s="232">
        <v>5.9699999999999996E-3</v>
      </c>
      <c r="O252" s="232">
        <f>ROUND(E252*N252,2)</f>
        <v>0.49</v>
      </c>
      <c r="P252" s="232">
        <v>0</v>
      </c>
      <c r="Q252" s="232">
        <f>ROUND(E252*P252,2)</f>
        <v>0</v>
      </c>
      <c r="R252" s="233"/>
      <c r="S252" s="233" t="s">
        <v>395</v>
      </c>
      <c r="T252" s="233" t="s">
        <v>209</v>
      </c>
      <c r="U252" s="233">
        <v>0.93874999999999997</v>
      </c>
      <c r="V252" s="233">
        <f>ROUND(E252*U252,2)</f>
        <v>77.349999999999994</v>
      </c>
      <c r="W252" s="233"/>
      <c r="X252" s="233" t="s">
        <v>210</v>
      </c>
      <c r="Y252" s="233" t="s">
        <v>211</v>
      </c>
      <c r="Z252" s="212"/>
      <c r="AA252" s="212"/>
      <c r="AB252" s="212"/>
      <c r="AC252" s="212"/>
      <c r="AD252" s="212"/>
      <c r="AE252" s="212"/>
      <c r="AF252" s="212"/>
      <c r="AG252" s="212" t="s">
        <v>396</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2" x14ac:dyDescent="0.2">
      <c r="A253" s="229"/>
      <c r="B253" s="230"/>
      <c r="C253" s="268" t="s">
        <v>635</v>
      </c>
      <c r="D253" s="238"/>
      <c r="E253" s="239">
        <v>82.4</v>
      </c>
      <c r="F253" s="233"/>
      <c r="G253" s="233"/>
      <c r="H253" s="233"/>
      <c r="I253" s="233"/>
      <c r="J253" s="233"/>
      <c r="K253" s="233"/>
      <c r="L253" s="233"/>
      <c r="M253" s="233"/>
      <c r="N253" s="232"/>
      <c r="O253" s="232"/>
      <c r="P253" s="232"/>
      <c r="Q253" s="232"/>
      <c r="R253" s="233"/>
      <c r="S253" s="233"/>
      <c r="T253" s="233"/>
      <c r="U253" s="233"/>
      <c r="V253" s="233"/>
      <c r="W253" s="233"/>
      <c r="X253" s="233"/>
      <c r="Y253" s="233"/>
      <c r="Z253" s="212"/>
      <c r="AA253" s="212"/>
      <c r="AB253" s="212"/>
      <c r="AC253" s="212"/>
      <c r="AD253" s="212"/>
      <c r="AE253" s="212"/>
      <c r="AF253" s="212"/>
      <c r="AG253" s="212" t="s">
        <v>217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49">
        <v>60</v>
      </c>
      <c r="B254" s="250" t="s">
        <v>636</v>
      </c>
      <c r="C254" s="265" t="s">
        <v>637</v>
      </c>
      <c r="D254" s="251" t="s">
        <v>320</v>
      </c>
      <c r="E254" s="252">
        <v>6.1</v>
      </c>
      <c r="F254" s="253"/>
      <c r="G254" s="254">
        <f>ROUND(E254*F254,2)</f>
        <v>0</v>
      </c>
      <c r="H254" s="234"/>
      <c r="I254" s="233">
        <f>ROUND(E254*H254,2)</f>
        <v>0</v>
      </c>
      <c r="J254" s="234"/>
      <c r="K254" s="233">
        <f>ROUND(E254*J254,2)</f>
        <v>0</v>
      </c>
      <c r="L254" s="233">
        <v>21</v>
      </c>
      <c r="M254" s="233">
        <f>G254*(1+L254/100)</f>
        <v>0</v>
      </c>
      <c r="N254" s="232">
        <v>3.1099999999999999E-3</v>
      </c>
      <c r="O254" s="232">
        <f>ROUND(E254*N254,2)</f>
        <v>0.02</v>
      </c>
      <c r="P254" s="232">
        <v>0</v>
      </c>
      <c r="Q254" s="232">
        <f>ROUND(E254*P254,2)</f>
        <v>0</v>
      </c>
      <c r="R254" s="233"/>
      <c r="S254" s="233" t="s">
        <v>395</v>
      </c>
      <c r="T254" s="233" t="s">
        <v>209</v>
      </c>
      <c r="U254" s="233">
        <v>0.5948</v>
      </c>
      <c r="V254" s="233">
        <f>ROUND(E254*U254,2)</f>
        <v>3.63</v>
      </c>
      <c r="W254" s="233"/>
      <c r="X254" s="233" t="s">
        <v>210</v>
      </c>
      <c r="Y254" s="233" t="s">
        <v>211</v>
      </c>
      <c r="Z254" s="212"/>
      <c r="AA254" s="212"/>
      <c r="AB254" s="212"/>
      <c r="AC254" s="212"/>
      <c r="AD254" s="212"/>
      <c r="AE254" s="212"/>
      <c r="AF254" s="212"/>
      <c r="AG254" s="212" t="s">
        <v>396</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29"/>
      <c r="B255" s="230"/>
      <c r="C255" s="268" t="s">
        <v>638</v>
      </c>
      <c r="D255" s="238"/>
      <c r="E255" s="239">
        <v>6.1</v>
      </c>
      <c r="F255" s="233"/>
      <c r="G255" s="233"/>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217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8">
        <v>61</v>
      </c>
      <c r="B256" s="259" t="s">
        <v>639</v>
      </c>
      <c r="C256" s="269" t="s">
        <v>640</v>
      </c>
      <c r="D256" s="260" t="s">
        <v>229</v>
      </c>
      <c r="E256" s="261">
        <v>1.1044400000000001</v>
      </c>
      <c r="F256" s="262"/>
      <c r="G256" s="263">
        <f>ROUND(E256*F256,2)</f>
        <v>0</v>
      </c>
      <c r="H256" s="234"/>
      <c r="I256" s="233">
        <f>ROUND(E256*H256,2)</f>
        <v>0</v>
      </c>
      <c r="J256" s="234"/>
      <c r="K256" s="233">
        <f>ROUND(E256*J256,2)</f>
        <v>0</v>
      </c>
      <c r="L256" s="233">
        <v>21</v>
      </c>
      <c r="M256" s="233">
        <f>G256*(1+L256/100)</f>
        <v>0</v>
      </c>
      <c r="N256" s="232">
        <v>0</v>
      </c>
      <c r="O256" s="232">
        <f>ROUND(E256*N256,2)</f>
        <v>0</v>
      </c>
      <c r="P256" s="232">
        <v>0</v>
      </c>
      <c r="Q256" s="232">
        <f>ROUND(E256*P256,2)</f>
        <v>0</v>
      </c>
      <c r="R256" s="233"/>
      <c r="S256" s="233" t="s">
        <v>395</v>
      </c>
      <c r="T256" s="233" t="s">
        <v>209</v>
      </c>
      <c r="U256" s="233">
        <v>4.82</v>
      </c>
      <c r="V256" s="233">
        <f>ROUND(E256*U256,2)</f>
        <v>5.32</v>
      </c>
      <c r="W256" s="233"/>
      <c r="X256" s="233" t="s">
        <v>610</v>
      </c>
      <c r="Y256" s="233" t="s">
        <v>211</v>
      </c>
      <c r="Z256" s="212"/>
      <c r="AA256" s="212"/>
      <c r="AB256" s="212"/>
      <c r="AC256" s="212"/>
      <c r="AD256" s="212"/>
      <c r="AE256" s="212"/>
      <c r="AF256" s="212"/>
      <c r="AG256" s="212" t="s">
        <v>611</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42" t="s">
        <v>203</v>
      </c>
      <c r="B257" s="243" t="s">
        <v>173</v>
      </c>
      <c r="C257" s="264" t="s">
        <v>174</v>
      </c>
      <c r="D257" s="244"/>
      <c r="E257" s="245"/>
      <c r="F257" s="246"/>
      <c r="G257" s="247">
        <f>SUMIF(AG258:AG265,"&lt;&gt;NOR",G258:G265)</f>
        <v>0</v>
      </c>
      <c r="H257" s="241"/>
      <c r="I257" s="241">
        <f>SUM(I258:I265)</f>
        <v>0</v>
      </c>
      <c r="J257" s="241"/>
      <c r="K257" s="241">
        <f>SUM(K258:K265)</f>
        <v>0</v>
      </c>
      <c r="L257" s="241"/>
      <c r="M257" s="241">
        <f>SUM(M258:M265)</f>
        <v>0</v>
      </c>
      <c r="N257" s="240"/>
      <c r="O257" s="240">
        <f>SUM(O258:O265)</f>
        <v>0</v>
      </c>
      <c r="P257" s="240"/>
      <c r="Q257" s="240">
        <f>SUM(Q258:Q265)</f>
        <v>0</v>
      </c>
      <c r="R257" s="241"/>
      <c r="S257" s="241"/>
      <c r="T257" s="241"/>
      <c r="U257" s="241"/>
      <c r="V257" s="241">
        <f>SUM(V258:V265)</f>
        <v>5.54</v>
      </c>
      <c r="W257" s="241"/>
      <c r="X257" s="241"/>
      <c r="Y257" s="241"/>
      <c r="AG257" t="s">
        <v>204</v>
      </c>
    </row>
    <row r="258" spans="1:60" outlineLevel="1" x14ac:dyDescent="0.2">
      <c r="A258" s="249">
        <v>62</v>
      </c>
      <c r="B258" s="250" t="s">
        <v>641</v>
      </c>
      <c r="C258" s="265" t="s">
        <v>642</v>
      </c>
      <c r="D258" s="251" t="s">
        <v>280</v>
      </c>
      <c r="E258" s="252">
        <v>1</v>
      </c>
      <c r="F258" s="253"/>
      <c r="G258" s="254">
        <f>ROUND(E258*F258,2)</f>
        <v>0</v>
      </c>
      <c r="H258" s="234"/>
      <c r="I258" s="233">
        <f>ROUND(E258*H258,2)</f>
        <v>0</v>
      </c>
      <c r="J258" s="234"/>
      <c r="K258" s="233">
        <f>ROUND(E258*J258,2)</f>
        <v>0</v>
      </c>
      <c r="L258" s="233">
        <v>21</v>
      </c>
      <c r="M258" s="233">
        <f>G258*(1+L258/100)</f>
        <v>0</v>
      </c>
      <c r="N258" s="232">
        <v>9.3000000000000005E-4</v>
      </c>
      <c r="O258" s="232">
        <f>ROUND(E258*N258,2)</f>
        <v>0</v>
      </c>
      <c r="P258" s="232">
        <v>0</v>
      </c>
      <c r="Q258" s="232">
        <f>ROUND(E258*P258,2)</f>
        <v>0</v>
      </c>
      <c r="R258" s="233"/>
      <c r="S258" s="233" t="s">
        <v>208</v>
      </c>
      <c r="T258" s="233" t="s">
        <v>209</v>
      </c>
      <c r="U258" s="233">
        <v>5.54</v>
      </c>
      <c r="V258" s="233">
        <f>ROUND(E258*U258,2)</f>
        <v>5.54</v>
      </c>
      <c r="W258" s="233"/>
      <c r="X258" s="233" t="s">
        <v>210</v>
      </c>
      <c r="Y258" s="233" t="s">
        <v>211</v>
      </c>
      <c r="Z258" s="212"/>
      <c r="AA258" s="212"/>
      <c r="AB258" s="212"/>
      <c r="AC258" s="212"/>
      <c r="AD258" s="212"/>
      <c r="AE258" s="212"/>
      <c r="AF258" s="212"/>
      <c r="AG258" s="212" t="s">
        <v>396</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2.5" outlineLevel="2" x14ac:dyDescent="0.2">
      <c r="A259" s="229"/>
      <c r="B259" s="230"/>
      <c r="C259" s="266" t="s">
        <v>655</v>
      </c>
      <c r="D259" s="255"/>
      <c r="E259" s="255"/>
      <c r="F259" s="255"/>
      <c r="G259" s="255"/>
      <c r="H259" s="233"/>
      <c r="I259" s="233"/>
      <c r="J259" s="233"/>
      <c r="K259" s="233"/>
      <c r="L259" s="233"/>
      <c r="M259" s="233"/>
      <c r="N259" s="232"/>
      <c r="O259" s="232"/>
      <c r="P259" s="232"/>
      <c r="Q259" s="232"/>
      <c r="R259" s="233"/>
      <c r="S259" s="233"/>
      <c r="T259" s="233"/>
      <c r="U259" s="233"/>
      <c r="V259" s="233"/>
      <c r="W259" s="233"/>
      <c r="X259" s="233"/>
      <c r="Y259" s="233"/>
      <c r="Z259" s="212"/>
      <c r="AA259" s="212"/>
      <c r="AB259" s="212"/>
      <c r="AC259" s="212"/>
      <c r="AD259" s="212"/>
      <c r="AE259" s="212"/>
      <c r="AF259" s="212"/>
      <c r="AG259" s="212" t="s">
        <v>214</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57" t="str">
        <f>C259</f>
        <v>Pozinkovaná ocel, profily válované za studena z žárově pozinkovaných pásů z oceli, Spoje prováděné pomocí pozinkovaných metrických šroubů.</v>
      </c>
      <c r="BB259" s="212"/>
      <c r="BC259" s="212"/>
      <c r="BD259" s="212"/>
      <c r="BE259" s="212"/>
      <c r="BF259" s="212"/>
      <c r="BG259" s="212"/>
      <c r="BH259" s="212"/>
    </row>
    <row r="260" spans="1:60" outlineLevel="3" x14ac:dyDescent="0.2">
      <c r="A260" s="229"/>
      <c r="B260" s="230"/>
      <c r="C260" s="281" t="s">
        <v>502</v>
      </c>
      <c r="D260" s="235"/>
      <c r="E260" s="236"/>
      <c r="F260" s="237"/>
      <c r="G260" s="237"/>
      <c r="H260" s="233"/>
      <c r="I260" s="233"/>
      <c r="J260" s="233"/>
      <c r="K260" s="233"/>
      <c r="L260" s="233"/>
      <c r="M260" s="233"/>
      <c r="N260" s="232"/>
      <c r="O260" s="232"/>
      <c r="P260" s="232"/>
      <c r="Q260" s="232"/>
      <c r="R260" s="233"/>
      <c r="S260" s="233"/>
      <c r="T260" s="233"/>
      <c r="U260" s="233"/>
      <c r="V260" s="233"/>
      <c r="W260" s="233"/>
      <c r="X260" s="233"/>
      <c r="Y260" s="233"/>
      <c r="Z260" s="212"/>
      <c r="AA260" s="212"/>
      <c r="AB260" s="212"/>
      <c r="AC260" s="212"/>
      <c r="AD260" s="212"/>
      <c r="AE260" s="212"/>
      <c r="AF260" s="212"/>
      <c r="AG260" s="212" t="s">
        <v>214</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29"/>
      <c r="B261" s="230"/>
      <c r="C261" s="267" t="s">
        <v>658</v>
      </c>
      <c r="D261" s="256"/>
      <c r="E261" s="256"/>
      <c r="F261" s="256"/>
      <c r="G261" s="256"/>
      <c r="H261" s="233"/>
      <c r="I261" s="233"/>
      <c r="J261" s="233"/>
      <c r="K261" s="233"/>
      <c r="L261" s="233"/>
      <c r="M261" s="233"/>
      <c r="N261" s="232"/>
      <c r="O261" s="232"/>
      <c r="P261" s="232"/>
      <c r="Q261" s="232"/>
      <c r="R261" s="233"/>
      <c r="S261" s="233"/>
      <c r="T261" s="233"/>
      <c r="U261" s="233"/>
      <c r="V261" s="233"/>
      <c r="W261" s="233"/>
      <c r="X261" s="233"/>
      <c r="Y261" s="233"/>
      <c r="Z261" s="212"/>
      <c r="AA261" s="212"/>
      <c r="AB261" s="212"/>
      <c r="AC261" s="212"/>
      <c r="AD261" s="212"/>
      <c r="AE261" s="212"/>
      <c r="AF261" s="212"/>
      <c r="AG261" s="212" t="s">
        <v>214</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29"/>
      <c r="B262" s="230"/>
      <c r="C262" s="267" t="s">
        <v>643</v>
      </c>
      <c r="D262" s="256"/>
      <c r="E262" s="256"/>
      <c r="F262" s="256"/>
      <c r="G262" s="256"/>
      <c r="H262" s="233"/>
      <c r="I262" s="233"/>
      <c r="J262" s="233"/>
      <c r="K262" s="233"/>
      <c r="L262" s="233"/>
      <c r="M262" s="233"/>
      <c r="N262" s="232"/>
      <c r="O262" s="232"/>
      <c r="P262" s="232"/>
      <c r="Q262" s="232"/>
      <c r="R262" s="233"/>
      <c r="S262" s="233"/>
      <c r="T262" s="233"/>
      <c r="U262" s="233"/>
      <c r="V262" s="233"/>
      <c r="W262" s="233"/>
      <c r="X262" s="233"/>
      <c r="Y262" s="233"/>
      <c r="Z262" s="212"/>
      <c r="AA262" s="212"/>
      <c r="AB262" s="212"/>
      <c r="AC262" s="212"/>
      <c r="AD262" s="212"/>
      <c r="AE262" s="212"/>
      <c r="AF262" s="212"/>
      <c r="AG262" s="212" t="s">
        <v>214</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29"/>
      <c r="B263" s="230"/>
      <c r="C263" s="267" t="s">
        <v>33</v>
      </c>
      <c r="D263" s="256"/>
      <c r="E263" s="256"/>
      <c r="F263" s="256"/>
      <c r="G263" s="256"/>
      <c r="H263" s="233"/>
      <c r="I263" s="233"/>
      <c r="J263" s="233"/>
      <c r="K263" s="233"/>
      <c r="L263" s="233"/>
      <c r="M263" s="233"/>
      <c r="N263" s="232"/>
      <c r="O263" s="232"/>
      <c r="P263" s="232"/>
      <c r="Q263" s="232"/>
      <c r="R263" s="233"/>
      <c r="S263" s="233"/>
      <c r="T263" s="233"/>
      <c r="U263" s="233"/>
      <c r="V263" s="233"/>
      <c r="W263" s="233"/>
      <c r="X263" s="233"/>
      <c r="Y263" s="233"/>
      <c r="Z263" s="212"/>
      <c r="AA263" s="212"/>
      <c r="AB263" s="212"/>
      <c r="AC263" s="212"/>
      <c r="AD263" s="212"/>
      <c r="AE263" s="212"/>
      <c r="AF263" s="212"/>
      <c r="AG263" s="212" t="s">
        <v>214</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29"/>
      <c r="B264" s="230"/>
      <c r="C264" s="267" t="s">
        <v>644</v>
      </c>
      <c r="D264" s="256"/>
      <c r="E264" s="256"/>
      <c r="F264" s="256"/>
      <c r="G264" s="256"/>
      <c r="H264" s="233"/>
      <c r="I264" s="233"/>
      <c r="J264" s="233"/>
      <c r="K264" s="233"/>
      <c r="L264" s="233"/>
      <c r="M264" s="233"/>
      <c r="N264" s="232"/>
      <c r="O264" s="232"/>
      <c r="P264" s="232"/>
      <c r="Q264" s="232"/>
      <c r="R264" s="233"/>
      <c r="S264" s="233"/>
      <c r="T264" s="233"/>
      <c r="U264" s="233"/>
      <c r="V264" s="233"/>
      <c r="W264" s="233"/>
      <c r="X264" s="233"/>
      <c r="Y264" s="233"/>
      <c r="Z264" s="212"/>
      <c r="AA264" s="212"/>
      <c r="AB264" s="212"/>
      <c r="AC264" s="212"/>
      <c r="AD264" s="212"/>
      <c r="AE264" s="212"/>
      <c r="AF264" s="212"/>
      <c r="AG264" s="212" t="s">
        <v>214</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29">
        <v>63</v>
      </c>
      <c r="B265" s="230" t="s">
        <v>645</v>
      </c>
      <c r="C265" s="283" t="s">
        <v>646</v>
      </c>
      <c r="D265" s="231" t="s">
        <v>0</v>
      </c>
      <c r="E265" s="280"/>
      <c r="F265" s="234"/>
      <c r="G265" s="233">
        <f>ROUND(E265*F265,2)</f>
        <v>0</v>
      </c>
      <c r="H265" s="234"/>
      <c r="I265" s="233">
        <f>ROUND(E265*H265,2)</f>
        <v>0</v>
      </c>
      <c r="J265" s="234"/>
      <c r="K265" s="233">
        <f>ROUND(E265*J265,2)</f>
        <v>0</v>
      </c>
      <c r="L265" s="233">
        <v>21</v>
      </c>
      <c r="M265" s="233">
        <f>G265*(1+L265/100)</f>
        <v>0</v>
      </c>
      <c r="N265" s="232">
        <v>0</v>
      </c>
      <c r="O265" s="232">
        <f>ROUND(E265*N265,2)</f>
        <v>0</v>
      </c>
      <c r="P265" s="232">
        <v>0</v>
      </c>
      <c r="Q265" s="232">
        <f>ROUND(E265*P265,2)</f>
        <v>0</v>
      </c>
      <c r="R265" s="233"/>
      <c r="S265" s="233" t="s">
        <v>395</v>
      </c>
      <c r="T265" s="233" t="s">
        <v>209</v>
      </c>
      <c r="U265" s="233">
        <v>0</v>
      </c>
      <c r="V265" s="233">
        <f>ROUND(E265*U265,2)</f>
        <v>0</v>
      </c>
      <c r="W265" s="233"/>
      <c r="X265" s="233" t="s">
        <v>610</v>
      </c>
      <c r="Y265" s="233" t="s">
        <v>211</v>
      </c>
      <c r="Z265" s="212"/>
      <c r="AA265" s="212"/>
      <c r="AB265" s="212"/>
      <c r="AC265" s="212"/>
      <c r="AD265" s="212"/>
      <c r="AE265" s="212"/>
      <c r="AF265" s="212"/>
      <c r="AG265" s="212" t="s">
        <v>611</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
      <c r="A266" s="3"/>
      <c r="B266" s="4"/>
      <c r="C266" s="270"/>
      <c r="D266" s="6"/>
      <c r="E266" s="3"/>
      <c r="F266" s="3"/>
      <c r="G266" s="3"/>
      <c r="H266" s="3"/>
      <c r="I266" s="3"/>
      <c r="J266" s="3"/>
      <c r="K266" s="3"/>
      <c r="L266" s="3"/>
      <c r="M266" s="3"/>
      <c r="N266" s="3"/>
      <c r="O266" s="3"/>
      <c r="P266" s="3"/>
      <c r="Q266" s="3"/>
      <c r="R266" s="3"/>
      <c r="S266" s="3"/>
      <c r="T266" s="3"/>
      <c r="U266" s="3"/>
      <c r="V266" s="3"/>
      <c r="W266" s="3"/>
      <c r="X266" s="3"/>
      <c r="Y266" s="3"/>
      <c r="AE266">
        <v>12</v>
      </c>
      <c r="AF266">
        <v>21</v>
      </c>
      <c r="AG266" t="s">
        <v>189</v>
      </c>
    </row>
    <row r="267" spans="1:60" x14ac:dyDescent="0.2">
      <c r="A267" s="215"/>
      <c r="B267" s="216" t="s">
        <v>31</v>
      </c>
      <c r="C267" s="271"/>
      <c r="D267" s="217"/>
      <c r="E267" s="218"/>
      <c r="F267" s="218"/>
      <c r="G267" s="248">
        <f>G8+G38+G74+G92+G189+G224+G234+G236+G243+G257</f>
        <v>0</v>
      </c>
      <c r="H267" s="3"/>
      <c r="I267" s="3"/>
      <c r="J267" s="3"/>
      <c r="K267" s="3"/>
      <c r="L267" s="3"/>
      <c r="M267" s="3"/>
      <c r="N267" s="3"/>
      <c r="O267" s="3"/>
      <c r="P267" s="3"/>
      <c r="Q267" s="3"/>
      <c r="R267" s="3"/>
      <c r="S267" s="3"/>
      <c r="T267" s="3"/>
      <c r="U267" s="3"/>
      <c r="V267" s="3"/>
      <c r="W267" s="3"/>
      <c r="X267" s="3"/>
      <c r="Y267" s="3"/>
      <c r="AE267">
        <f>SUMIF(L7:L265,AE266,G7:G265)</f>
        <v>0</v>
      </c>
      <c r="AF267">
        <f>SUMIF(L7:L265,AF266,G7:G265)</f>
        <v>0</v>
      </c>
      <c r="AG267" t="s">
        <v>389</v>
      </c>
    </row>
    <row r="268" spans="1:60" x14ac:dyDescent="0.2">
      <c r="A268" s="277" t="s">
        <v>647</v>
      </c>
      <c r="B268" s="277"/>
      <c r="C268" s="270"/>
      <c r="D268" s="6"/>
      <c r="E268" s="3"/>
      <c r="F268" s="3"/>
      <c r="G268" s="3"/>
      <c r="H268" s="3"/>
      <c r="I268" s="3"/>
      <c r="J268" s="3"/>
      <c r="K268" s="3"/>
      <c r="L268" s="3"/>
      <c r="M268" s="3"/>
      <c r="N268" s="3"/>
      <c r="O268" s="3"/>
      <c r="P268" s="3"/>
      <c r="Q268" s="3"/>
      <c r="R268" s="3"/>
      <c r="S268" s="3"/>
      <c r="T268" s="3"/>
      <c r="U268" s="3"/>
      <c r="V268" s="3"/>
      <c r="W268" s="3"/>
      <c r="X268" s="3"/>
      <c r="Y268" s="3"/>
    </row>
    <row r="269" spans="1:60" x14ac:dyDescent="0.2">
      <c r="A269" s="3"/>
      <c r="B269" s="4" t="s">
        <v>648</v>
      </c>
      <c r="C269" s="270" t="s">
        <v>649</v>
      </c>
      <c r="D269" s="6"/>
      <c r="E269" s="3"/>
      <c r="F269" s="3"/>
      <c r="G269" s="3"/>
      <c r="H269" s="3"/>
      <c r="I269" s="3"/>
      <c r="J269" s="3"/>
      <c r="K269" s="3"/>
      <c r="L269" s="3"/>
      <c r="M269" s="3"/>
      <c r="N269" s="3"/>
      <c r="O269" s="3"/>
      <c r="P269" s="3"/>
      <c r="Q269" s="3"/>
      <c r="R269" s="3"/>
      <c r="S269" s="3"/>
      <c r="T269" s="3"/>
      <c r="U269" s="3"/>
      <c r="V269" s="3"/>
      <c r="W269" s="3"/>
      <c r="X269" s="3"/>
      <c r="Y269" s="3"/>
      <c r="AG269" t="s">
        <v>650</v>
      </c>
    </row>
    <row r="270" spans="1:60" ht="25.5" x14ac:dyDescent="0.2">
      <c r="A270" s="3"/>
      <c r="B270" s="4" t="s">
        <v>651</v>
      </c>
      <c r="C270" s="270" t="s">
        <v>652</v>
      </c>
      <c r="D270" s="6"/>
      <c r="E270" s="3"/>
      <c r="F270" s="3"/>
      <c r="G270" s="3"/>
      <c r="H270" s="3"/>
      <c r="I270" s="3"/>
      <c r="J270" s="3"/>
      <c r="K270" s="3"/>
      <c r="L270" s="3"/>
      <c r="M270" s="3"/>
      <c r="N270" s="3"/>
      <c r="O270" s="3"/>
      <c r="P270" s="3"/>
      <c r="Q270" s="3"/>
      <c r="R270" s="3"/>
      <c r="S270" s="3"/>
      <c r="T270" s="3"/>
      <c r="U270" s="3"/>
      <c r="V270" s="3"/>
      <c r="W270" s="3"/>
      <c r="X270" s="3"/>
      <c r="Y270" s="3"/>
      <c r="AG270" t="s">
        <v>653</v>
      </c>
    </row>
    <row r="271" spans="1:60" x14ac:dyDescent="0.2">
      <c r="A271" s="3"/>
      <c r="B271" s="4"/>
      <c r="C271" s="270" t="s">
        <v>502</v>
      </c>
      <c r="D271" s="6"/>
      <c r="E271" s="3"/>
      <c r="F271" s="3"/>
      <c r="G271" s="3"/>
      <c r="H271" s="3"/>
      <c r="I271" s="3"/>
      <c r="J271" s="3"/>
      <c r="K271" s="3"/>
      <c r="L271" s="3"/>
      <c r="M271" s="3"/>
      <c r="N271" s="3"/>
      <c r="O271" s="3"/>
      <c r="P271" s="3"/>
      <c r="Q271" s="3"/>
      <c r="R271" s="3"/>
      <c r="S271" s="3"/>
      <c r="T271" s="3"/>
      <c r="U271" s="3"/>
      <c r="V271" s="3"/>
      <c r="W271" s="3"/>
      <c r="X271" s="3"/>
      <c r="Y271" s="3"/>
      <c r="AG271" t="s">
        <v>654</v>
      </c>
    </row>
    <row r="272" spans="1:60" x14ac:dyDescent="0.2">
      <c r="A272" s="3"/>
      <c r="B272" s="4"/>
      <c r="C272" s="270"/>
      <c r="D272" s="6"/>
      <c r="E272" s="3"/>
      <c r="F272" s="3"/>
      <c r="G272" s="3"/>
      <c r="H272" s="3"/>
      <c r="I272" s="3"/>
      <c r="J272" s="3"/>
      <c r="K272" s="3"/>
      <c r="L272" s="3"/>
      <c r="M272" s="3"/>
      <c r="N272" s="3"/>
      <c r="O272" s="3"/>
      <c r="P272" s="3"/>
      <c r="Q272" s="3"/>
      <c r="R272" s="3"/>
      <c r="S272" s="3"/>
      <c r="T272" s="3"/>
      <c r="U272" s="3"/>
      <c r="V272" s="3"/>
      <c r="W272" s="3"/>
      <c r="X272" s="3"/>
      <c r="Y272" s="3"/>
    </row>
    <row r="273" spans="1:33" x14ac:dyDescent="0.2">
      <c r="A273" s="3"/>
      <c r="B273" s="4"/>
      <c r="C273" s="270"/>
      <c r="D273" s="6"/>
      <c r="E273" s="3"/>
      <c r="F273" s="3"/>
      <c r="G273" s="3"/>
      <c r="H273" s="3"/>
      <c r="I273" s="3"/>
      <c r="J273" s="3"/>
      <c r="K273" s="3"/>
      <c r="L273" s="3"/>
      <c r="M273" s="3"/>
      <c r="N273" s="3"/>
      <c r="O273" s="3"/>
      <c r="P273" s="3"/>
      <c r="Q273" s="3"/>
      <c r="R273" s="3"/>
      <c r="S273" s="3"/>
      <c r="T273" s="3"/>
      <c r="U273" s="3"/>
      <c r="V273" s="3"/>
      <c r="W273" s="3"/>
      <c r="X273" s="3"/>
      <c r="Y273" s="3"/>
    </row>
    <row r="274" spans="1:33" x14ac:dyDescent="0.2">
      <c r="A274" s="3"/>
      <c r="B274" s="4"/>
      <c r="C274" s="270"/>
      <c r="D274" s="6"/>
      <c r="E274" s="3"/>
      <c r="F274" s="3"/>
      <c r="G274" s="3"/>
      <c r="H274" s="3"/>
      <c r="I274" s="3"/>
      <c r="J274" s="3"/>
      <c r="K274" s="3"/>
      <c r="L274" s="3"/>
      <c r="M274" s="3"/>
      <c r="N274" s="3"/>
      <c r="O274" s="3"/>
      <c r="P274" s="3"/>
      <c r="Q274" s="3"/>
      <c r="R274" s="3"/>
      <c r="S274" s="3"/>
      <c r="T274" s="3"/>
      <c r="U274" s="3"/>
      <c r="V274" s="3"/>
      <c r="W274" s="3"/>
      <c r="X274" s="3"/>
      <c r="Y274" s="3"/>
    </row>
    <row r="275" spans="1:33" x14ac:dyDescent="0.2">
      <c r="A275" s="219" t="s">
        <v>390</v>
      </c>
      <c r="B275" s="219"/>
      <c r="C275" s="272"/>
      <c r="D275" s="6"/>
      <c r="E275" s="3"/>
      <c r="F275" s="3"/>
      <c r="G275" s="3"/>
      <c r="H275" s="3"/>
      <c r="I275" s="3"/>
      <c r="J275" s="3"/>
      <c r="K275" s="3"/>
      <c r="L275" s="3"/>
      <c r="M275" s="3"/>
      <c r="N275" s="3"/>
      <c r="O275" s="3"/>
      <c r="P275" s="3"/>
      <c r="Q275" s="3"/>
      <c r="R275" s="3"/>
      <c r="S275" s="3"/>
      <c r="T275" s="3"/>
      <c r="U275" s="3"/>
      <c r="V275" s="3"/>
      <c r="W275" s="3"/>
      <c r="X275" s="3"/>
      <c r="Y275" s="3"/>
    </row>
    <row r="276" spans="1:33" x14ac:dyDescent="0.2">
      <c r="A276" s="220"/>
      <c r="B276" s="221"/>
      <c r="C276" s="273"/>
      <c r="D276" s="221"/>
      <c r="E276" s="221"/>
      <c r="F276" s="221"/>
      <c r="G276" s="222"/>
      <c r="H276" s="3"/>
      <c r="I276" s="3"/>
      <c r="J276" s="3"/>
      <c r="K276" s="3"/>
      <c r="L276" s="3"/>
      <c r="M276" s="3"/>
      <c r="N276" s="3"/>
      <c r="O276" s="3"/>
      <c r="P276" s="3"/>
      <c r="Q276" s="3"/>
      <c r="R276" s="3"/>
      <c r="S276" s="3"/>
      <c r="T276" s="3"/>
      <c r="U276" s="3"/>
      <c r="V276" s="3"/>
      <c r="W276" s="3"/>
      <c r="X276" s="3"/>
      <c r="Y276" s="3"/>
      <c r="AG276" t="s">
        <v>391</v>
      </c>
    </row>
    <row r="277" spans="1:33" x14ac:dyDescent="0.2">
      <c r="A277" s="223"/>
      <c r="B277" s="224"/>
      <c r="C277" s="274"/>
      <c r="D277" s="224"/>
      <c r="E277" s="224"/>
      <c r="F277" s="224"/>
      <c r="G277" s="225"/>
      <c r="H277" s="3"/>
      <c r="I277" s="3"/>
      <c r="J277" s="3"/>
      <c r="K277" s="3"/>
      <c r="L277" s="3"/>
      <c r="M277" s="3"/>
      <c r="N277" s="3"/>
      <c r="O277" s="3"/>
      <c r="P277" s="3"/>
      <c r="Q277" s="3"/>
      <c r="R277" s="3"/>
      <c r="S277" s="3"/>
      <c r="T277" s="3"/>
      <c r="U277" s="3"/>
      <c r="V277" s="3"/>
      <c r="W277" s="3"/>
      <c r="X277" s="3"/>
      <c r="Y277" s="3"/>
    </row>
    <row r="278" spans="1:33" x14ac:dyDescent="0.2">
      <c r="A278" s="223"/>
      <c r="B278" s="224"/>
      <c r="C278" s="274"/>
      <c r="D278" s="224"/>
      <c r="E278" s="224"/>
      <c r="F278" s="224"/>
      <c r="G278" s="225"/>
      <c r="H278" s="3"/>
      <c r="I278" s="3"/>
      <c r="J278" s="3"/>
      <c r="K278" s="3"/>
      <c r="L278" s="3"/>
      <c r="M278" s="3"/>
      <c r="N278" s="3"/>
      <c r="O278" s="3"/>
      <c r="P278" s="3"/>
      <c r="Q278" s="3"/>
      <c r="R278" s="3"/>
      <c r="S278" s="3"/>
      <c r="T278" s="3"/>
      <c r="U278" s="3"/>
      <c r="V278" s="3"/>
      <c r="W278" s="3"/>
      <c r="X278" s="3"/>
      <c r="Y278" s="3"/>
    </row>
    <row r="279" spans="1:33" x14ac:dyDescent="0.2">
      <c r="A279" s="223"/>
      <c r="B279" s="224"/>
      <c r="C279" s="274"/>
      <c r="D279" s="224"/>
      <c r="E279" s="224"/>
      <c r="F279" s="224"/>
      <c r="G279" s="225"/>
      <c r="H279" s="3"/>
      <c r="I279" s="3"/>
      <c r="J279" s="3"/>
      <c r="K279" s="3"/>
      <c r="L279" s="3"/>
      <c r="M279" s="3"/>
      <c r="N279" s="3"/>
      <c r="O279" s="3"/>
      <c r="P279" s="3"/>
      <c r="Q279" s="3"/>
      <c r="R279" s="3"/>
      <c r="S279" s="3"/>
      <c r="T279" s="3"/>
      <c r="U279" s="3"/>
      <c r="V279" s="3"/>
      <c r="W279" s="3"/>
      <c r="X279" s="3"/>
      <c r="Y279" s="3"/>
    </row>
    <row r="280" spans="1:33" x14ac:dyDescent="0.2">
      <c r="A280" s="226"/>
      <c r="B280" s="227"/>
      <c r="C280" s="275"/>
      <c r="D280" s="227"/>
      <c r="E280" s="227"/>
      <c r="F280" s="227"/>
      <c r="G280" s="228"/>
      <c r="H280" s="3"/>
      <c r="I280" s="3"/>
      <c r="J280" s="3"/>
      <c r="K280" s="3"/>
      <c r="L280" s="3"/>
      <c r="M280" s="3"/>
      <c r="N280" s="3"/>
      <c r="O280" s="3"/>
      <c r="P280" s="3"/>
      <c r="Q280" s="3"/>
      <c r="R280" s="3"/>
      <c r="S280" s="3"/>
      <c r="T280" s="3"/>
      <c r="U280" s="3"/>
      <c r="V280" s="3"/>
      <c r="W280" s="3"/>
      <c r="X280" s="3"/>
      <c r="Y280" s="3"/>
    </row>
    <row r="281" spans="1:33" x14ac:dyDescent="0.2">
      <c r="A281" s="3"/>
      <c r="B281" s="4"/>
      <c r="C281" s="270"/>
      <c r="D281" s="6"/>
      <c r="E281" s="3"/>
      <c r="F281" s="3"/>
      <c r="G281" s="3"/>
      <c r="H281" s="3"/>
      <c r="I281" s="3"/>
      <c r="J281" s="3"/>
      <c r="K281" s="3"/>
      <c r="L281" s="3"/>
      <c r="M281" s="3"/>
      <c r="N281" s="3"/>
      <c r="O281" s="3"/>
      <c r="P281" s="3"/>
      <c r="Q281" s="3"/>
      <c r="R281" s="3"/>
      <c r="S281" s="3"/>
      <c r="T281" s="3"/>
      <c r="U281" s="3"/>
      <c r="V281" s="3"/>
      <c r="W281" s="3"/>
      <c r="X281" s="3"/>
      <c r="Y281" s="3"/>
    </row>
    <row r="282" spans="1:33" x14ac:dyDescent="0.2">
      <c r="C282" s="276"/>
      <c r="D282" s="10"/>
      <c r="AG282" t="s">
        <v>392</v>
      </c>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nNHJ/WbBK7DRkNF6HG5nN/X5wSZJ44mrDLv0jldRyz4dmnY1MWvre+4dthsC4BL9AD+pJf32qRCL+hBv/Vleg==" saltValue="Pi8LEmb/lMkuZLucCxFxnQ==" spinCount="100000" sheet="1" formatRows="0"/>
  <mergeCells count="113">
    <mergeCell ref="C262:G262"/>
    <mergeCell ref="C263:G263"/>
    <mergeCell ref="C264:G264"/>
    <mergeCell ref="C184:G184"/>
    <mergeCell ref="C185:G185"/>
    <mergeCell ref="C186:G186"/>
    <mergeCell ref="C191:G191"/>
    <mergeCell ref="C259:G259"/>
    <mergeCell ref="C261:G261"/>
    <mergeCell ref="C178:G178"/>
    <mergeCell ref="C179:G179"/>
    <mergeCell ref="C180:G180"/>
    <mergeCell ref="C181:G181"/>
    <mergeCell ref="C182:G182"/>
    <mergeCell ref="C183:G183"/>
    <mergeCell ref="C172:G172"/>
    <mergeCell ref="C173:G173"/>
    <mergeCell ref="C174:G174"/>
    <mergeCell ref="C175:G175"/>
    <mergeCell ref="C176:G176"/>
    <mergeCell ref="C177:G177"/>
    <mergeCell ref="C166:G166"/>
    <mergeCell ref="C167:G167"/>
    <mergeCell ref="C168:G168"/>
    <mergeCell ref="C169:G169"/>
    <mergeCell ref="C170:G170"/>
    <mergeCell ref="C171:G171"/>
    <mergeCell ref="C160:G160"/>
    <mergeCell ref="C161:G161"/>
    <mergeCell ref="C162:G162"/>
    <mergeCell ref="C163:G163"/>
    <mergeCell ref="C164:G164"/>
    <mergeCell ref="C165:G165"/>
    <mergeCell ref="C153:G153"/>
    <mergeCell ref="C155:G155"/>
    <mergeCell ref="C156:G156"/>
    <mergeCell ref="C157:G157"/>
    <mergeCell ref="C158:G158"/>
    <mergeCell ref="C159:G159"/>
    <mergeCell ref="C146:G146"/>
    <mergeCell ref="C147:G147"/>
    <mergeCell ref="C148:G148"/>
    <mergeCell ref="C149:G149"/>
    <mergeCell ref="C150:G150"/>
    <mergeCell ref="C151:G151"/>
    <mergeCell ref="C137:G137"/>
    <mergeCell ref="C138:G138"/>
    <mergeCell ref="C141:G141"/>
    <mergeCell ref="C142:G142"/>
    <mergeCell ref="C143:G143"/>
    <mergeCell ref="C144:G144"/>
    <mergeCell ref="C131:G131"/>
    <mergeCell ref="C132:G132"/>
    <mergeCell ref="C133:G133"/>
    <mergeCell ref="C134:G134"/>
    <mergeCell ref="C135:G135"/>
    <mergeCell ref="C136:G136"/>
    <mergeCell ref="C125:G125"/>
    <mergeCell ref="C126:G126"/>
    <mergeCell ref="C127:G127"/>
    <mergeCell ref="C128:G128"/>
    <mergeCell ref="C129:G129"/>
    <mergeCell ref="C130:G130"/>
    <mergeCell ref="C119:G119"/>
    <mergeCell ref="C120:G120"/>
    <mergeCell ref="C121:G121"/>
    <mergeCell ref="C122:G122"/>
    <mergeCell ref="C123:G123"/>
    <mergeCell ref="C124:G124"/>
    <mergeCell ref="C113:G113"/>
    <mergeCell ref="C114:G114"/>
    <mergeCell ref="C115:G115"/>
    <mergeCell ref="C116:G116"/>
    <mergeCell ref="C117:G117"/>
    <mergeCell ref="C118:G118"/>
    <mergeCell ref="C107:G107"/>
    <mergeCell ref="C108:G108"/>
    <mergeCell ref="C109:G109"/>
    <mergeCell ref="C110:G110"/>
    <mergeCell ref="C111:G111"/>
    <mergeCell ref="C112:G112"/>
    <mergeCell ref="C100:G100"/>
    <mergeCell ref="C101:G101"/>
    <mergeCell ref="C102:G102"/>
    <mergeCell ref="C103:G103"/>
    <mergeCell ref="C104:G104"/>
    <mergeCell ref="C105:G105"/>
    <mergeCell ref="C91:G91"/>
    <mergeCell ref="C94:G94"/>
    <mergeCell ref="C95:G95"/>
    <mergeCell ref="C96:G96"/>
    <mergeCell ref="C97:G97"/>
    <mergeCell ref="C99:G99"/>
    <mergeCell ref="A276:G280"/>
    <mergeCell ref="C26:G26"/>
    <mergeCell ref="C32:G32"/>
    <mergeCell ref="C50:G50"/>
    <mergeCell ref="C76:G76"/>
    <mergeCell ref="C78:G78"/>
    <mergeCell ref="C80:G80"/>
    <mergeCell ref="C82:G82"/>
    <mergeCell ref="C84:G84"/>
    <mergeCell ref="C86:G86"/>
    <mergeCell ref="A1:G1"/>
    <mergeCell ref="C2:G2"/>
    <mergeCell ref="C3:G3"/>
    <mergeCell ref="C4:G4"/>
    <mergeCell ref="A268:B268"/>
    <mergeCell ref="A275:C275"/>
    <mergeCell ref="C87:G87"/>
    <mergeCell ref="C88:G88"/>
    <mergeCell ref="C89:G89"/>
    <mergeCell ref="C90:G90"/>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C5A3-7F94-4F01-8ECE-CF4DC7C5B23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177</v>
      </c>
    </row>
    <row r="2" spans="1:60" ht="24.95" customHeight="1" x14ac:dyDescent="0.2">
      <c r="A2" s="198" t="s">
        <v>8</v>
      </c>
      <c r="B2" s="48" t="s">
        <v>43</v>
      </c>
      <c r="C2" s="201" t="s">
        <v>44</v>
      </c>
      <c r="D2" s="199"/>
      <c r="E2" s="199"/>
      <c r="F2" s="199"/>
      <c r="G2" s="200"/>
      <c r="AG2" t="s">
        <v>178</v>
      </c>
    </row>
    <row r="3" spans="1:60" ht="24.95" customHeight="1" x14ac:dyDescent="0.2">
      <c r="A3" s="198" t="s">
        <v>9</v>
      </c>
      <c r="B3" s="48" t="s">
        <v>62</v>
      </c>
      <c r="C3" s="201" t="s">
        <v>63</v>
      </c>
      <c r="D3" s="199"/>
      <c r="E3" s="199"/>
      <c r="F3" s="199"/>
      <c r="G3" s="200"/>
      <c r="AC3" s="176" t="s">
        <v>178</v>
      </c>
      <c r="AG3" t="s">
        <v>179</v>
      </c>
    </row>
    <row r="4" spans="1:60" ht="24.95" customHeight="1" x14ac:dyDescent="0.2">
      <c r="A4" s="202" t="s">
        <v>10</v>
      </c>
      <c r="B4" s="203" t="s">
        <v>65</v>
      </c>
      <c r="C4" s="204" t="s">
        <v>66</v>
      </c>
      <c r="D4" s="205"/>
      <c r="E4" s="205"/>
      <c r="F4" s="205"/>
      <c r="G4" s="206"/>
      <c r="AG4" t="s">
        <v>180</v>
      </c>
    </row>
    <row r="5" spans="1:60" x14ac:dyDescent="0.2">
      <c r="D5" s="10"/>
    </row>
    <row r="6" spans="1:60" ht="38.25" x14ac:dyDescent="0.2">
      <c r="A6" s="208" t="s">
        <v>181</v>
      </c>
      <c r="B6" s="210" t="s">
        <v>182</v>
      </c>
      <c r="C6" s="210" t="s">
        <v>183</v>
      </c>
      <c r="D6" s="209" t="s">
        <v>184</v>
      </c>
      <c r="E6" s="208" t="s">
        <v>185</v>
      </c>
      <c r="F6" s="207" t="s">
        <v>186</v>
      </c>
      <c r="G6" s="208" t="s">
        <v>31</v>
      </c>
      <c r="H6" s="211" t="s">
        <v>32</v>
      </c>
      <c r="I6" s="211" t="s">
        <v>187</v>
      </c>
      <c r="J6" s="211" t="s">
        <v>33</v>
      </c>
      <c r="K6" s="211" t="s">
        <v>188</v>
      </c>
      <c r="L6" s="211" t="s">
        <v>189</v>
      </c>
      <c r="M6" s="211" t="s">
        <v>190</v>
      </c>
      <c r="N6" s="211" t="s">
        <v>191</v>
      </c>
      <c r="O6" s="211" t="s">
        <v>192</v>
      </c>
      <c r="P6" s="211" t="s">
        <v>193</v>
      </c>
      <c r="Q6" s="211" t="s">
        <v>194</v>
      </c>
      <c r="R6" s="211" t="s">
        <v>195</v>
      </c>
      <c r="S6" s="211" t="s">
        <v>196</v>
      </c>
      <c r="T6" s="211" t="s">
        <v>197</v>
      </c>
      <c r="U6" s="211" t="s">
        <v>198</v>
      </c>
      <c r="V6" s="211" t="s">
        <v>199</v>
      </c>
      <c r="W6" s="211" t="s">
        <v>200</v>
      </c>
      <c r="X6" s="211" t="s">
        <v>201</v>
      </c>
      <c r="Y6" s="211" t="s">
        <v>202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203</v>
      </c>
      <c r="B8" s="243" t="s">
        <v>133</v>
      </c>
      <c r="C8" s="264" t="s">
        <v>134</v>
      </c>
      <c r="D8" s="244"/>
      <c r="E8" s="245"/>
      <c r="F8" s="246"/>
      <c r="G8" s="247">
        <f>SUMIF(AG9:AG67,"&lt;&gt;NOR",G9:G67)</f>
        <v>0</v>
      </c>
      <c r="H8" s="241"/>
      <c r="I8" s="241">
        <f>SUM(I9:I67)</f>
        <v>0</v>
      </c>
      <c r="J8" s="241"/>
      <c r="K8" s="241">
        <f>SUM(K9:K67)</f>
        <v>0</v>
      </c>
      <c r="L8" s="241"/>
      <c r="M8" s="241">
        <f>SUM(M9:M67)</f>
        <v>0</v>
      </c>
      <c r="N8" s="240"/>
      <c r="O8" s="240">
        <f>SUM(O9:O67)</f>
        <v>0.23</v>
      </c>
      <c r="P8" s="240"/>
      <c r="Q8" s="240">
        <f>SUM(Q9:Q67)</f>
        <v>0</v>
      </c>
      <c r="R8" s="241"/>
      <c r="S8" s="241"/>
      <c r="T8" s="241"/>
      <c r="U8" s="241"/>
      <c r="V8" s="241">
        <f>SUM(V9:V67)</f>
        <v>0</v>
      </c>
      <c r="W8" s="241"/>
      <c r="X8" s="241"/>
      <c r="Y8" s="241"/>
      <c r="AG8" t="s">
        <v>204</v>
      </c>
    </row>
    <row r="9" spans="1:60" ht="22.5" outlineLevel="1" x14ac:dyDescent="0.2">
      <c r="A9" s="258">
        <v>1</v>
      </c>
      <c r="B9" s="259" t="s">
        <v>662</v>
      </c>
      <c r="C9" s="269" t="s">
        <v>663</v>
      </c>
      <c r="D9" s="260" t="s">
        <v>280</v>
      </c>
      <c r="E9" s="261">
        <v>6</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208</v>
      </c>
      <c r="T9" s="233" t="s">
        <v>209</v>
      </c>
      <c r="U9" s="233">
        <v>0</v>
      </c>
      <c r="V9" s="233">
        <f>ROUND(E9*U9,2)</f>
        <v>0</v>
      </c>
      <c r="W9" s="233"/>
      <c r="X9" s="233" t="s">
        <v>210</v>
      </c>
      <c r="Y9" s="233" t="s">
        <v>211</v>
      </c>
      <c r="Z9" s="212"/>
      <c r="AA9" s="212"/>
      <c r="AB9" s="212"/>
      <c r="AC9" s="212"/>
      <c r="AD9" s="212"/>
      <c r="AE9" s="212"/>
      <c r="AF9" s="212"/>
      <c r="AG9" s="212" t="s">
        <v>212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8">
        <v>2</v>
      </c>
      <c r="B10" s="259" t="s">
        <v>664</v>
      </c>
      <c r="C10" s="269" t="s">
        <v>665</v>
      </c>
      <c r="D10" s="260" t="s">
        <v>666</v>
      </c>
      <c r="E10" s="261">
        <v>6</v>
      </c>
      <c r="F10" s="262"/>
      <c r="G10" s="263">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208</v>
      </c>
      <c r="T10" s="233" t="s">
        <v>209</v>
      </c>
      <c r="U10" s="233">
        <v>0</v>
      </c>
      <c r="V10" s="233">
        <f>ROUND(E10*U10,2)</f>
        <v>0</v>
      </c>
      <c r="W10" s="233"/>
      <c r="X10" s="233" t="s">
        <v>230</v>
      </c>
      <c r="Y10" s="233" t="s">
        <v>211</v>
      </c>
      <c r="Z10" s="212"/>
      <c r="AA10" s="212"/>
      <c r="AB10" s="212"/>
      <c r="AC10" s="212"/>
      <c r="AD10" s="212"/>
      <c r="AE10" s="212"/>
      <c r="AF10" s="212"/>
      <c r="AG10" s="212" t="s">
        <v>231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8">
        <v>3</v>
      </c>
      <c r="B11" s="259" t="s">
        <v>667</v>
      </c>
      <c r="C11" s="269" t="s">
        <v>668</v>
      </c>
      <c r="D11" s="260" t="s">
        <v>280</v>
      </c>
      <c r="E11" s="261">
        <v>34</v>
      </c>
      <c r="F11" s="262"/>
      <c r="G11" s="263">
        <f>ROUND(E11*F11,2)</f>
        <v>0</v>
      </c>
      <c r="H11" s="234"/>
      <c r="I11" s="233">
        <f>ROUND(E11*H11,2)</f>
        <v>0</v>
      </c>
      <c r="J11" s="234"/>
      <c r="K11" s="233">
        <f>ROUND(E11*J11,2)</f>
        <v>0</v>
      </c>
      <c r="L11" s="233">
        <v>21</v>
      </c>
      <c r="M11" s="233">
        <f>G11*(1+L11/100)</f>
        <v>0</v>
      </c>
      <c r="N11" s="232">
        <v>0</v>
      </c>
      <c r="O11" s="232">
        <f>ROUND(E11*N11,2)</f>
        <v>0</v>
      </c>
      <c r="P11" s="232">
        <v>0</v>
      </c>
      <c r="Q11" s="232">
        <f>ROUND(E11*P11,2)</f>
        <v>0</v>
      </c>
      <c r="R11" s="233"/>
      <c r="S11" s="233" t="s">
        <v>208</v>
      </c>
      <c r="T11" s="233" t="s">
        <v>209</v>
      </c>
      <c r="U11" s="233">
        <v>0</v>
      </c>
      <c r="V11" s="233">
        <f>ROUND(E11*U11,2)</f>
        <v>0</v>
      </c>
      <c r="W11" s="233"/>
      <c r="X11" s="233" t="s">
        <v>230</v>
      </c>
      <c r="Y11" s="233" t="s">
        <v>211</v>
      </c>
      <c r="Z11" s="212"/>
      <c r="AA11" s="212"/>
      <c r="AB11" s="212"/>
      <c r="AC11" s="212"/>
      <c r="AD11" s="212"/>
      <c r="AE11" s="212"/>
      <c r="AF11" s="212"/>
      <c r="AG11" s="212" t="s">
        <v>231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669</v>
      </c>
      <c r="C12" s="269" t="s">
        <v>670</v>
      </c>
      <c r="D12" s="260" t="s">
        <v>280</v>
      </c>
      <c r="E12" s="261">
        <v>28</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208</v>
      </c>
      <c r="T12" s="233" t="s">
        <v>209</v>
      </c>
      <c r="U12" s="233">
        <v>0</v>
      </c>
      <c r="V12" s="233">
        <f>ROUND(E12*U12,2)</f>
        <v>0</v>
      </c>
      <c r="W12" s="233"/>
      <c r="X12" s="233" t="s">
        <v>230</v>
      </c>
      <c r="Y12" s="233" t="s">
        <v>211</v>
      </c>
      <c r="Z12" s="212"/>
      <c r="AA12" s="212"/>
      <c r="AB12" s="212"/>
      <c r="AC12" s="212"/>
      <c r="AD12" s="212"/>
      <c r="AE12" s="212"/>
      <c r="AF12" s="212"/>
      <c r="AG12" s="212" t="s">
        <v>231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671</v>
      </c>
      <c r="C13" s="269" t="s">
        <v>672</v>
      </c>
      <c r="D13" s="260" t="s">
        <v>280</v>
      </c>
      <c r="E13" s="261">
        <v>16</v>
      </c>
      <c r="F13" s="262"/>
      <c r="G13" s="263">
        <f>ROUND(E13*F13,2)</f>
        <v>0</v>
      </c>
      <c r="H13" s="234"/>
      <c r="I13" s="233">
        <f>ROUND(E13*H13,2)</f>
        <v>0</v>
      </c>
      <c r="J13" s="234"/>
      <c r="K13" s="233">
        <f>ROUND(E13*J13,2)</f>
        <v>0</v>
      </c>
      <c r="L13" s="233">
        <v>21</v>
      </c>
      <c r="M13" s="233">
        <f>G13*(1+L13/100)</f>
        <v>0</v>
      </c>
      <c r="N13" s="232">
        <v>1.0000000000000001E-5</v>
      </c>
      <c r="O13" s="232">
        <f>ROUND(E13*N13,2)</f>
        <v>0</v>
      </c>
      <c r="P13" s="232">
        <v>0</v>
      </c>
      <c r="Q13" s="232">
        <f>ROUND(E13*P13,2)</f>
        <v>0</v>
      </c>
      <c r="R13" s="233"/>
      <c r="S13" s="233" t="s">
        <v>208</v>
      </c>
      <c r="T13" s="233" t="s">
        <v>209</v>
      </c>
      <c r="U13" s="233">
        <v>0</v>
      </c>
      <c r="V13" s="233">
        <f>ROUND(E13*U13,2)</f>
        <v>0</v>
      </c>
      <c r="W13" s="233"/>
      <c r="X13" s="233" t="s">
        <v>230</v>
      </c>
      <c r="Y13" s="233" t="s">
        <v>211</v>
      </c>
      <c r="Z13" s="212"/>
      <c r="AA13" s="212"/>
      <c r="AB13" s="212"/>
      <c r="AC13" s="212"/>
      <c r="AD13" s="212"/>
      <c r="AE13" s="212"/>
      <c r="AF13" s="212"/>
      <c r="AG13" s="212" t="s">
        <v>231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673</v>
      </c>
      <c r="C14" s="269" t="s">
        <v>674</v>
      </c>
      <c r="D14" s="260" t="s">
        <v>280</v>
      </c>
      <c r="E14" s="261">
        <v>4</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208</v>
      </c>
      <c r="T14" s="233" t="s">
        <v>209</v>
      </c>
      <c r="U14" s="233">
        <v>0</v>
      </c>
      <c r="V14" s="233">
        <f>ROUND(E14*U14,2)</f>
        <v>0</v>
      </c>
      <c r="W14" s="233"/>
      <c r="X14" s="233" t="s">
        <v>210</v>
      </c>
      <c r="Y14" s="233" t="s">
        <v>211</v>
      </c>
      <c r="Z14" s="212"/>
      <c r="AA14" s="212"/>
      <c r="AB14" s="212"/>
      <c r="AC14" s="212"/>
      <c r="AD14" s="212"/>
      <c r="AE14" s="212"/>
      <c r="AF14" s="212"/>
      <c r="AG14" s="212" t="s">
        <v>212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8">
        <v>7</v>
      </c>
      <c r="B15" s="259" t="s">
        <v>675</v>
      </c>
      <c r="C15" s="269" t="s">
        <v>676</v>
      </c>
      <c r="D15" s="260" t="s">
        <v>280</v>
      </c>
      <c r="E15" s="261">
        <v>4</v>
      </c>
      <c r="F15" s="262"/>
      <c r="G15" s="263">
        <f>ROUND(E15*F15,2)</f>
        <v>0</v>
      </c>
      <c r="H15" s="234"/>
      <c r="I15" s="233">
        <f>ROUND(E15*H15,2)</f>
        <v>0</v>
      </c>
      <c r="J15" s="234"/>
      <c r="K15" s="233">
        <f>ROUND(E15*J15,2)</f>
        <v>0</v>
      </c>
      <c r="L15" s="233">
        <v>21</v>
      </c>
      <c r="M15" s="233">
        <f>G15*(1+L15/100)</f>
        <v>0</v>
      </c>
      <c r="N15" s="232">
        <v>8.0999999999999996E-3</v>
      </c>
      <c r="O15" s="232">
        <f>ROUND(E15*N15,2)</f>
        <v>0.03</v>
      </c>
      <c r="P15" s="232">
        <v>0</v>
      </c>
      <c r="Q15" s="232">
        <f>ROUND(E15*P15,2)</f>
        <v>0</v>
      </c>
      <c r="R15" s="233"/>
      <c r="S15" s="233" t="s">
        <v>208</v>
      </c>
      <c r="T15" s="233" t="s">
        <v>209</v>
      </c>
      <c r="U15" s="233">
        <v>0</v>
      </c>
      <c r="V15" s="233">
        <f>ROUND(E15*U15,2)</f>
        <v>0</v>
      </c>
      <c r="W15" s="233"/>
      <c r="X15" s="233" t="s">
        <v>230</v>
      </c>
      <c r="Y15" s="233" t="s">
        <v>211</v>
      </c>
      <c r="Z15" s="212"/>
      <c r="AA15" s="212"/>
      <c r="AB15" s="212"/>
      <c r="AC15" s="212"/>
      <c r="AD15" s="212"/>
      <c r="AE15" s="212"/>
      <c r="AF15" s="212"/>
      <c r="AG15" s="212" t="s">
        <v>231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8">
        <v>8</v>
      </c>
      <c r="B16" s="259" t="s">
        <v>677</v>
      </c>
      <c r="C16" s="269" t="s">
        <v>678</v>
      </c>
      <c r="D16" s="260" t="s">
        <v>280</v>
      </c>
      <c r="E16" s="261">
        <v>1</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208</v>
      </c>
      <c r="T16" s="233" t="s">
        <v>209</v>
      </c>
      <c r="U16" s="233">
        <v>0</v>
      </c>
      <c r="V16" s="233">
        <f>ROUND(E16*U16,2)</f>
        <v>0</v>
      </c>
      <c r="W16" s="233"/>
      <c r="X16" s="233" t="s">
        <v>210</v>
      </c>
      <c r="Y16" s="233" t="s">
        <v>211</v>
      </c>
      <c r="Z16" s="212"/>
      <c r="AA16" s="212"/>
      <c r="AB16" s="212"/>
      <c r="AC16" s="212"/>
      <c r="AD16" s="212"/>
      <c r="AE16" s="212"/>
      <c r="AF16" s="212"/>
      <c r="AG16" s="212" t="s">
        <v>212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8">
        <v>9</v>
      </c>
      <c r="B17" s="259" t="s">
        <v>679</v>
      </c>
      <c r="C17" s="269" t="s">
        <v>680</v>
      </c>
      <c r="D17" s="260" t="s">
        <v>280</v>
      </c>
      <c r="E17" s="261">
        <v>1</v>
      </c>
      <c r="F17" s="262"/>
      <c r="G17" s="263">
        <f>ROUND(E17*F17,2)</f>
        <v>0</v>
      </c>
      <c r="H17" s="234"/>
      <c r="I17" s="233">
        <f>ROUND(E17*H17,2)</f>
        <v>0</v>
      </c>
      <c r="J17" s="234"/>
      <c r="K17" s="233">
        <f>ROUND(E17*J17,2)</f>
        <v>0</v>
      </c>
      <c r="L17" s="233">
        <v>21</v>
      </c>
      <c r="M17" s="233">
        <f>G17*(1+L17/100)</f>
        <v>0</v>
      </c>
      <c r="N17" s="232">
        <v>2.7999999999999998E-4</v>
      </c>
      <c r="O17" s="232">
        <f>ROUND(E17*N17,2)</f>
        <v>0</v>
      </c>
      <c r="P17" s="232">
        <v>0</v>
      </c>
      <c r="Q17" s="232">
        <f>ROUND(E17*P17,2)</f>
        <v>0</v>
      </c>
      <c r="R17" s="233"/>
      <c r="S17" s="233" t="s">
        <v>208</v>
      </c>
      <c r="T17" s="233" t="s">
        <v>209</v>
      </c>
      <c r="U17" s="233">
        <v>0</v>
      </c>
      <c r="V17" s="233">
        <f>ROUND(E17*U17,2)</f>
        <v>0</v>
      </c>
      <c r="W17" s="233"/>
      <c r="X17" s="233" t="s">
        <v>230</v>
      </c>
      <c r="Y17" s="233" t="s">
        <v>211</v>
      </c>
      <c r="Z17" s="212"/>
      <c r="AA17" s="212"/>
      <c r="AB17" s="212"/>
      <c r="AC17" s="212"/>
      <c r="AD17" s="212"/>
      <c r="AE17" s="212"/>
      <c r="AF17" s="212"/>
      <c r="AG17" s="212" t="s">
        <v>231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8">
        <v>10</v>
      </c>
      <c r="B18" s="259" t="s">
        <v>681</v>
      </c>
      <c r="C18" s="269" t="s">
        <v>678</v>
      </c>
      <c r="D18" s="260" t="s">
        <v>280</v>
      </c>
      <c r="E18" s="261">
        <v>1</v>
      </c>
      <c r="F18" s="262"/>
      <c r="G18" s="263">
        <f>ROUND(E18*F18,2)</f>
        <v>0</v>
      </c>
      <c r="H18" s="234"/>
      <c r="I18" s="233">
        <f>ROUND(E18*H18,2)</f>
        <v>0</v>
      </c>
      <c r="J18" s="234"/>
      <c r="K18" s="233">
        <f>ROUND(E18*J18,2)</f>
        <v>0</v>
      </c>
      <c r="L18" s="233">
        <v>21</v>
      </c>
      <c r="M18" s="233">
        <f>G18*(1+L18/100)</f>
        <v>0</v>
      </c>
      <c r="N18" s="232">
        <v>0</v>
      </c>
      <c r="O18" s="232">
        <f>ROUND(E18*N18,2)</f>
        <v>0</v>
      </c>
      <c r="P18" s="232">
        <v>0</v>
      </c>
      <c r="Q18" s="232">
        <f>ROUND(E18*P18,2)</f>
        <v>0</v>
      </c>
      <c r="R18" s="233"/>
      <c r="S18" s="233" t="s">
        <v>208</v>
      </c>
      <c r="T18" s="233" t="s">
        <v>209</v>
      </c>
      <c r="U18" s="233">
        <v>0</v>
      </c>
      <c r="V18" s="233">
        <f>ROUND(E18*U18,2)</f>
        <v>0</v>
      </c>
      <c r="W18" s="233"/>
      <c r="X18" s="233" t="s">
        <v>210</v>
      </c>
      <c r="Y18" s="233" t="s">
        <v>211</v>
      </c>
      <c r="Z18" s="212"/>
      <c r="AA18" s="212"/>
      <c r="AB18" s="212"/>
      <c r="AC18" s="212"/>
      <c r="AD18" s="212"/>
      <c r="AE18" s="212"/>
      <c r="AF18" s="212"/>
      <c r="AG18" s="212" t="s">
        <v>212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11</v>
      </c>
      <c r="B19" s="259" t="s">
        <v>682</v>
      </c>
      <c r="C19" s="269" t="s">
        <v>683</v>
      </c>
      <c r="D19" s="260" t="s">
        <v>666</v>
      </c>
      <c r="E19" s="261">
        <v>1</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208</v>
      </c>
      <c r="T19" s="233" t="s">
        <v>209</v>
      </c>
      <c r="U19" s="233">
        <v>0</v>
      </c>
      <c r="V19" s="233">
        <f>ROUND(E19*U19,2)</f>
        <v>0</v>
      </c>
      <c r="W19" s="233"/>
      <c r="X19" s="233" t="s">
        <v>230</v>
      </c>
      <c r="Y19" s="233" t="s">
        <v>211</v>
      </c>
      <c r="Z19" s="212"/>
      <c r="AA19" s="212"/>
      <c r="AB19" s="212"/>
      <c r="AC19" s="212"/>
      <c r="AD19" s="212"/>
      <c r="AE19" s="212"/>
      <c r="AF19" s="212"/>
      <c r="AG19" s="212" t="s">
        <v>231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8">
        <v>12</v>
      </c>
      <c r="B20" s="259" t="s">
        <v>684</v>
      </c>
      <c r="C20" s="269" t="s">
        <v>685</v>
      </c>
      <c r="D20" s="260" t="s">
        <v>320</v>
      </c>
      <c r="E20" s="261">
        <v>88</v>
      </c>
      <c r="F20" s="262"/>
      <c r="G20" s="263">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208</v>
      </c>
      <c r="T20" s="233" t="s">
        <v>209</v>
      </c>
      <c r="U20" s="233">
        <v>0</v>
      </c>
      <c r="V20" s="233">
        <f>ROUND(E20*U20,2)</f>
        <v>0</v>
      </c>
      <c r="W20" s="233"/>
      <c r="X20" s="233" t="s">
        <v>210</v>
      </c>
      <c r="Y20" s="233" t="s">
        <v>211</v>
      </c>
      <c r="Z20" s="212"/>
      <c r="AA20" s="212"/>
      <c r="AB20" s="212"/>
      <c r="AC20" s="212"/>
      <c r="AD20" s="212"/>
      <c r="AE20" s="212"/>
      <c r="AF20" s="212"/>
      <c r="AG20" s="212" t="s">
        <v>212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8">
        <v>13</v>
      </c>
      <c r="B21" s="259" t="s">
        <v>686</v>
      </c>
      <c r="C21" s="269" t="s">
        <v>687</v>
      </c>
      <c r="D21" s="260" t="s">
        <v>586</v>
      </c>
      <c r="E21" s="261">
        <v>80.08</v>
      </c>
      <c r="F21" s="262"/>
      <c r="G21" s="263">
        <f>ROUND(E21*F21,2)</f>
        <v>0</v>
      </c>
      <c r="H21" s="234"/>
      <c r="I21" s="233">
        <f>ROUND(E21*H21,2)</f>
        <v>0</v>
      </c>
      <c r="J21" s="234"/>
      <c r="K21" s="233">
        <f>ROUND(E21*J21,2)</f>
        <v>0</v>
      </c>
      <c r="L21" s="233">
        <v>21</v>
      </c>
      <c r="M21" s="233">
        <f>G21*(1+L21/100)</f>
        <v>0</v>
      </c>
      <c r="N21" s="232">
        <v>1E-3</v>
      </c>
      <c r="O21" s="232">
        <f>ROUND(E21*N21,2)</f>
        <v>0.08</v>
      </c>
      <c r="P21" s="232">
        <v>0</v>
      </c>
      <c r="Q21" s="232">
        <f>ROUND(E21*P21,2)</f>
        <v>0</v>
      </c>
      <c r="R21" s="233"/>
      <c r="S21" s="233" t="s">
        <v>208</v>
      </c>
      <c r="T21" s="233" t="s">
        <v>209</v>
      </c>
      <c r="U21" s="233">
        <v>0</v>
      </c>
      <c r="V21" s="233">
        <f>ROUND(E21*U21,2)</f>
        <v>0</v>
      </c>
      <c r="W21" s="233"/>
      <c r="X21" s="233" t="s">
        <v>230</v>
      </c>
      <c r="Y21" s="233" t="s">
        <v>211</v>
      </c>
      <c r="Z21" s="212"/>
      <c r="AA21" s="212"/>
      <c r="AB21" s="212"/>
      <c r="AC21" s="212"/>
      <c r="AD21" s="212"/>
      <c r="AE21" s="212"/>
      <c r="AF21" s="212"/>
      <c r="AG21" s="212" t="s">
        <v>231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8">
        <v>14</v>
      </c>
      <c r="B22" s="259" t="s">
        <v>688</v>
      </c>
      <c r="C22" s="269" t="s">
        <v>689</v>
      </c>
      <c r="D22" s="260" t="s">
        <v>320</v>
      </c>
      <c r="E22" s="261">
        <v>30</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208</v>
      </c>
      <c r="T22" s="233" t="s">
        <v>209</v>
      </c>
      <c r="U22" s="233">
        <v>0</v>
      </c>
      <c r="V22" s="233">
        <f>ROUND(E22*U22,2)</f>
        <v>0</v>
      </c>
      <c r="W22" s="233"/>
      <c r="X22" s="233" t="s">
        <v>210</v>
      </c>
      <c r="Y22" s="233" t="s">
        <v>211</v>
      </c>
      <c r="Z22" s="212"/>
      <c r="AA22" s="212"/>
      <c r="AB22" s="212"/>
      <c r="AC22" s="212"/>
      <c r="AD22" s="212"/>
      <c r="AE22" s="212"/>
      <c r="AF22" s="212"/>
      <c r="AG22" s="212" t="s">
        <v>212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15</v>
      </c>
      <c r="B23" s="259" t="s">
        <v>690</v>
      </c>
      <c r="C23" s="269" t="s">
        <v>691</v>
      </c>
      <c r="D23" s="260" t="s">
        <v>586</v>
      </c>
      <c r="E23" s="261">
        <v>19.2</v>
      </c>
      <c r="F23" s="262"/>
      <c r="G23" s="263">
        <f>ROUND(E23*F23,2)</f>
        <v>0</v>
      </c>
      <c r="H23" s="234"/>
      <c r="I23" s="233">
        <f>ROUND(E23*H23,2)</f>
        <v>0</v>
      </c>
      <c r="J23" s="234"/>
      <c r="K23" s="233">
        <f>ROUND(E23*J23,2)</f>
        <v>0</v>
      </c>
      <c r="L23" s="233">
        <v>21</v>
      </c>
      <c r="M23" s="233">
        <f>G23*(1+L23/100)</f>
        <v>0</v>
      </c>
      <c r="N23" s="232">
        <v>1E-3</v>
      </c>
      <c r="O23" s="232">
        <f>ROUND(E23*N23,2)</f>
        <v>0.02</v>
      </c>
      <c r="P23" s="232">
        <v>0</v>
      </c>
      <c r="Q23" s="232">
        <f>ROUND(E23*P23,2)</f>
        <v>0</v>
      </c>
      <c r="R23" s="233"/>
      <c r="S23" s="233" t="s">
        <v>208</v>
      </c>
      <c r="T23" s="233" t="s">
        <v>209</v>
      </c>
      <c r="U23" s="233">
        <v>0</v>
      </c>
      <c r="V23" s="233">
        <f>ROUND(E23*U23,2)</f>
        <v>0</v>
      </c>
      <c r="W23" s="233"/>
      <c r="X23" s="233" t="s">
        <v>230</v>
      </c>
      <c r="Y23" s="233" t="s">
        <v>211</v>
      </c>
      <c r="Z23" s="212"/>
      <c r="AA23" s="212"/>
      <c r="AB23" s="212"/>
      <c r="AC23" s="212"/>
      <c r="AD23" s="212"/>
      <c r="AE23" s="212"/>
      <c r="AF23" s="212"/>
      <c r="AG23" s="212" t="s">
        <v>231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8">
        <v>16</v>
      </c>
      <c r="B24" s="259" t="s">
        <v>692</v>
      </c>
      <c r="C24" s="269" t="s">
        <v>693</v>
      </c>
      <c r="D24" s="260" t="s">
        <v>320</v>
      </c>
      <c r="E24" s="261">
        <v>158</v>
      </c>
      <c r="F24" s="262"/>
      <c r="G24" s="263">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208</v>
      </c>
      <c r="T24" s="233" t="s">
        <v>209</v>
      </c>
      <c r="U24" s="233">
        <v>0</v>
      </c>
      <c r="V24" s="233">
        <f>ROUND(E24*U24,2)</f>
        <v>0</v>
      </c>
      <c r="W24" s="233"/>
      <c r="X24" s="233" t="s">
        <v>210</v>
      </c>
      <c r="Y24" s="233" t="s">
        <v>211</v>
      </c>
      <c r="Z24" s="212"/>
      <c r="AA24" s="212"/>
      <c r="AB24" s="212"/>
      <c r="AC24" s="212"/>
      <c r="AD24" s="212"/>
      <c r="AE24" s="212"/>
      <c r="AF24" s="212"/>
      <c r="AG24" s="212" t="s">
        <v>212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17</v>
      </c>
      <c r="B25" s="259" t="s">
        <v>694</v>
      </c>
      <c r="C25" s="269" t="s">
        <v>695</v>
      </c>
      <c r="D25" s="260" t="s">
        <v>586</v>
      </c>
      <c r="E25" s="261">
        <v>21.603999999999999</v>
      </c>
      <c r="F25" s="262"/>
      <c r="G25" s="263">
        <f>ROUND(E25*F25,2)</f>
        <v>0</v>
      </c>
      <c r="H25" s="234"/>
      <c r="I25" s="233">
        <f>ROUND(E25*H25,2)</f>
        <v>0</v>
      </c>
      <c r="J25" s="234"/>
      <c r="K25" s="233">
        <f>ROUND(E25*J25,2)</f>
        <v>0</v>
      </c>
      <c r="L25" s="233">
        <v>21</v>
      </c>
      <c r="M25" s="233">
        <f>G25*(1+L25/100)</f>
        <v>0</v>
      </c>
      <c r="N25" s="232">
        <v>1E-3</v>
      </c>
      <c r="O25" s="232">
        <f>ROUND(E25*N25,2)</f>
        <v>0.02</v>
      </c>
      <c r="P25" s="232">
        <v>0</v>
      </c>
      <c r="Q25" s="232">
        <f>ROUND(E25*P25,2)</f>
        <v>0</v>
      </c>
      <c r="R25" s="233"/>
      <c r="S25" s="233" t="s">
        <v>208</v>
      </c>
      <c r="T25" s="233" t="s">
        <v>209</v>
      </c>
      <c r="U25" s="233">
        <v>0</v>
      </c>
      <c r="V25" s="233">
        <f>ROUND(E25*U25,2)</f>
        <v>0</v>
      </c>
      <c r="W25" s="233"/>
      <c r="X25" s="233" t="s">
        <v>230</v>
      </c>
      <c r="Y25" s="233" t="s">
        <v>211</v>
      </c>
      <c r="Z25" s="212"/>
      <c r="AA25" s="212"/>
      <c r="AB25" s="212"/>
      <c r="AC25" s="212"/>
      <c r="AD25" s="212"/>
      <c r="AE25" s="212"/>
      <c r="AF25" s="212"/>
      <c r="AG25" s="212" t="s">
        <v>231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8">
        <v>18</v>
      </c>
      <c r="B26" s="259" t="s">
        <v>696</v>
      </c>
      <c r="C26" s="269" t="s">
        <v>697</v>
      </c>
      <c r="D26" s="260" t="s">
        <v>698</v>
      </c>
      <c r="E26" s="261">
        <v>48</v>
      </c>
      <c r="F26" s="262"/>
      <c r="G26" s="263">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208</v>
      </c>
      <c r="T26" s="233" t="s">
        <v>209</v>
      </c>
      <c r="U26" s="233">
        <v>0</v>
      </c>
      <c r="V26" s="233">
        <f>ROUND(E26*U26,2)</f>
        <v>0</v>
      </c>
      <c r="W26" s="233"/>
      <c r="X26" s="233" t="s">
        <v>230</v>
      </c>
      <c r="Y26" s="233" t="s">
        <v>211</v>
      </c>
      <c r="Z26" s="212"/>
      <c r="AA26" s="212"/>
      <c r="AB26" s="212"/>
      <c r="AC26" s="212"/>
      <c r="AD26" s="212"/>
      <c r="AE26" s="212"/>
      <c r="AF26" s="212"/>
      <c r="AG26" s="212" t="s">
        <v>231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8">
        <v>19</v>
      </c>
      <c r="B27" s="259" t="s">
        <v>699</v>
      </c>
      <c r="C27" s="269" t="s">
        <v>700</v>
      </c>
      <c r="D27" s="260" t="s">
        <v>280</v>
      </c>
      <c r="E27" s="261">
        <v>36</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208</v>
      </c>
      <c r="T27" s="233" t="s">
        <v>209</v>
      </c>
      <c r="U27" s="233">
        <v>0</v>
      </c>
      <c r="V27" s="233">
        <f>ROUND(E27*U27,2)</f>
        <v>0</v>
      </c>
      <c r="W27" s="233"/>
      <c r="X27" s="233" t="s">
        <v>210</v>
      </c>
      <c r="Y27" s="233" t="s">
        <v>211</v>
      </c>
      <c r="Z27" s="212"/>
      <c r="AA27" s="212"/>
      <c r="AB27" s="212"/>
      <c r="AC27" s="212"/>
      <c r="AD27" s="212"/>
      <c r="AE27" s="212"/>
      <c r="AF27" s="212"/>
      <c r="AG27" s="212" t="s">
        <v>212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20</v>
      </c>
      <c r="B28" s="259" t="s">
        <v>701</v>
      </c>
      <c r="C28" s="269" t="s">
        <v>702</v>
      </c>
      <c r="D28" s="260" t="s">
        <v>698</v>
      </c>
      <c r="E28" s="261">
        <v>36</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208</v>
      </c>
      <c r="T28" s="233" t="s">
        <v>209</v>
      </c>
      <c r="U28" s="233">
        <v>0</v>
      </c>
      <c r="V28" s="233">
        <f>ROUND(E28*U28,2)</f>
        <v>0</v>
      </c>
      <c r="W28" s="233"/>
      <c r="X28" s="233" t="s">
        <v>230</v>
      </c>
      <c r="Y28" s="233" t="s">
        <v>211</v>
      </c>
      <c r="Z28" s="212"/>
      <c r="AA28" s="212"/>
      <c r="AB28" s="212"/>
      <c r="AC28" s="212"/>
      <c r="AD28" s="212"/>
      <c r="AE28" s="212"/>
      <c r="AF28" s="212"/>
      <c r="AG28" s="212" t="s">
        <v>231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21</v>
      </c>
      <c r="B29" s="259" t="s">
        <v>699</v>
      </c>
      <c r="C29" s="269" t="s">
        <v>700</v>
      </c>
      <c r="D29" s="260" t="s">
        <v>280</v>
      </c>
      <c r="E29" s="261">
        <v>40</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208</v>
      </c>
      <c r="T29" s="233" t="s">
        <v>209</v>
      </c>
      <c r="U29" s="233">
        <v>0</v>
      </c>
      <c r="V29" s="233">
        <f>ROUND(E29*U29,2)</f>
        <v>0</v>
      </c>
      <c r="W29" s="233"/>
      <c r="X29" s="233" t="s">
        <v>210</v>
      </c>
      <c r="Y29" s="233" t="s">
        <v>211</v>
      </c>
      <c r="Z29" s="212"/>
      <c r="AA29" s="212"/>
      <c r="AB29" s="212"/>
      <c r="AC29" s="212"/>
      <c r="AD29" s="212"/>
      <c r="AE29" s="212"/>
      <c r="AF29" s="212"/>
      <c r="AG29" s="212" t="s">
        <v>212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8">
        <v>22</v>
      </c>
      <c r="B30" s="259" t="s">
        <v>703</v>
      </c>
      <c r="C30" s="269" t="s">
        <v>704</v>
      </c>
      <c r="D30" s="260" t="s">
        <v>280</v>
      </c>
      <c r="E30" s="261">
        <v>40</v>
      </c>
      <c r="F30" s="262"/>
      <c r="G30" s="263">
        <f>ROUND(E30*F30,2)</f>
        <v>0</v>
      </c>
      <c r="H30" s="234"/>
      <c r="I30" s="233">
        <f>ROUND(E30*H30,2)</f>
        <v>0</v>
      </c>
      <c r="J30" s="234"/>
      <c r="K30" s="233">
        <f>ROUND(E30*J30,2)</f>
        <v>0</v>
      </c>
      <c r="L30" s="233">
        <v>21</v>
      </c>
      <c r="M30" s="233">
        <f>G30*(1+L30/100)</f>
        <v>0</v>
      </c>
      <c r="N30" s="232">
        <v>2.3000000000000001E-4</v>
      </c>
      <c r="O30" s="232">
        <f>ROUND(E30*N30,2)</f>
        <v>0.01</v>
      </c>
      <c r="P30" s="232">
        <v>0</v>
      </c>
      <c r="Q30" s="232">
        <f>ROUND(E30*P30,2)</f>
        <v>0</v>
      </c>
      <c r="R30" s="233"/>
      <c r="S30" s="233" t="s">
        <v>208</v>
      </c>
      <c r="T30" s="233" t="s">
        <v>209</v>
      </c>
      <c r="U30" s="233">
        <v>0</v>
      </c>
      <c r="V30" s="233">
        <f>ROUND(E30*U30,2)</f>
        <v>0</v>
      </c>
      <c r="W30" s="233"/>
      <c r="X30" s="233" t="s">
        <v>230</v>
      </c>
      <c r="Y30" s="233" t="s">
        <v>211</v>
      </c>
      <c r="Z30" s="212"/>
      <c r="AA30" s="212"/>
      <c r="AB30" s="212"/>
      <c r="AC30" s="212"/>
      <c r="AD30" s="212"/>
      <c r="AE30" s="212"/>
      <c r="AF30" s="212"/>
      <c r="AG30" s="212" t="s">
        <v>231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58">
        <v>23</v>
      </c>
      <c r="B31" s="259" t="s">
        <v>705</v>
      </c>
      <c r="C31" s="269" t="s">
        <v>706</v>
      </c>
      <c r="D31" s="260" t="s">
        <v>280</v>
      </c>
      <c r="E31" s="261">
        <v>8</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208</v>
      </c>
      <c r="T31" s="233" t="s">
        <v>209</v>
      </c>
      <c r="U31" s="233">
        <v>0</v>
      </c>
      <c r="V31" s="233">
        <f>ROUND(E31*U31,2)</f>
        <v>0</v>
      </c>
      <c r="W31" s="233"/>
      <c r="X31" s="233" t="s">
        <v>210</v>
      </c>
      <c r="Y31" s="233" t="s">
        <v>211</v>
      </c>
      <c r="Z31" s="212"/>
      <c r="AA31" s="212"/>
      <c r="AB31" s="212"/>
      <c r="AC31" s="212"/>
      <c r="AD31" s="212"/>
      <c r="AE31" s="212"/>
      <c r="AF31" s="212"/>
      <c r="AG31" s="212" t="s">
        <v>212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8">
        <v>24</v>
      </c>
      <c r="B32" s="259" t="s">
        <v>707</v>
      </c>
      <c r="C32" s="269" t="s">
        <v>708</v>
      </c>
      <c r="D32" s="260" t="s">
        <v>280</v>
      </c>
      <c r="E32" s="261">
        <v>8</v>
      </c>
      <c r="F32" s="262"/>
      <c r="G32" s="263">
        <f>ROUND(E32*F32,2)</f>
        <v>0</v>
      </c>
      <c r="H32" s="234"/>
      <c r="I32" s="233">
        <f>ROUND(E32*H32,2)</f>
        <v>0</v>
      </c>
      <c r="J32" s="234"/>
      <c r="K32" s="233">
        <f>ROUND(E32*J32,2)</f>
        <v>0</v>
      </c>
      <c r="L32" s="233">
        <v>21</v>
      </c>
      <c r="M32" s="233">
        <f>G32*(1+L32/100)</f>
        <v>0</v>
      </c>
      <c r="N32" s="232">
        <v>1.6000000000000001E-4</v>
      </c>
      <c r="O32" s="232">
        <f>ROUND(E32*N32,2)</f>
        <v>0</v>
      </c>
      <c r="P32" s="232">
        <v>0</v>
      </c>
      <c r="Q32" s="232">
        <f>ROUND(E32*P32,2)</f>
        <v>0</v>
      </c>
      <c r="R32" s="233"/>
      <c r="S32" s="233" t="s">
        <v>208</v>
      </c>
      <c r="T32" s="233" t="s">
        <v>209</v>
      </c>
      <c r="U32" s="233">
        <v>0</v>
      </c>
      <c r="V32" s="233">
        <f>ROUND(E32*U32,2)</f>
        <v>0</v>
      </c>
      <c r="W32" s="233"/>
      <c r="X32" s="233" t="s">
        <v>230</v>
      </c>
      <c r="Y32" s="233" t="s">
        <v>211</v>
      </c>
      <c r="Z32" s="212"/>
      <c r="AA32" s="212"/>
      <c r="AB32" s="212"/>
      <c r="AC32" s="212"/>
      <c r="AD32" s="212"/>
      <c r="AE32" s="212"/>
      <c r="AF32" s="212"/>
      <c r="AG32" s="212" t="s">
        <v>231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8">
        <v>25</v>
      </c>
      <c r="B33" s="259" t="s">
        <v>705</v>
      </c>
      <c r="C33" s="269" t="s">
        <v>706</v>
      </c>
      <c r="D33" s="260" t="s">
        <v>280</v>
      </c>
      <c r="E33" s="261">
        <v>6</v>
      </c>
      <c r="F33" s="262"/>
      <c r="G33" s="263">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208</v>
      </c>
      <c r="T33" s="233" t="s">
        <v>209</v>
      </c>
      <c r="U33" s="233">
        <v>0</v>
      </c>
      <c r="V33" s="233">
        <f>ROUND(E33*U33,2)</f>
        <v>0</v>
      </c>
      <c r="W33" s="233"/>
      <c r="X33" s="233" t="s">
        <v>210</v>
      </c>
      <c r="Y33" s="233" t="s">
        <v>211</v>
      </c>
      <c r="Z33" s="212"/>
      <c r="AA33" s="212"/>
      <c r="AB33" s="212"/>
      <c r="AC33" s="212"/>
      <c r="AD33" s="212"/>
      <c r="AE33" s="212"/>
      <c r="AF33" s="212"/>
      <c r="AG33" s="212" t="s">
        <v>212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8">
        <v>26</v>
      </c>
      <c r="B34" s="259" t="s">
        <v>709</v>
      </c>
      <c r="C34" s="269" t="s">
        <v>710</v>
      </c>
      <c r="D34" s="260" t="s">
        <v>280</v>
      </c>
      <c r="E34" s="261">
        <v>6</v>
      </c>
      <c r="F34" s="262"/>
      <c r="G34" s="263">
        <f>ROUND(E34*F34,2)</f>
        <v>0</v>
      </c>
      <c r="H34" s="234"/>
      <c r="I34" s="233">
        <f>ROUND(E34*H34,2)</f>
        <v>0</v>
      </c>
      <c r="J34" s="234"/>
      <c r="K34" s="233">
        <f>ROUND(E34*J34,2)</f>
        <v>0</v>
      </c>
      <c r="L34" s="233">
        <v>21</v>
      </c>
      <c r="M34" s="233">
        <f>G34*(1+L34/100)</f>
        <v>0</v>
      </c>
      <c r="N34" s="232">
        <v>1.6000000000000001E-4</v>
      </c>
      <c r="O34" s="232">
        <f>ROUND(E34*N34,2)</f>
        <v>0</v>
      </c>
      <c r="P34" s="232">
        <v>0</v>
      </c>
      <c r="Q34" s="232">
        <f>ROUND(E34*P34,2)</f>
        <v>0</v>
      </c>
      <c r="R34" s="233"/>
      <c r="S34" s="233" t="s">
        <v>208</v>
      </c>
      <c r="T34" s="233" t="s">
        <v>209</v>
      </c>
      <c r="U34" s="233">
        <v>0</v>
      </c>
      <c r="V34" s="233">
        <f>ROUND(E34*U34,2)</f>
        <v>0</v>
      </c>
      <c r="W34" s="233"/>
      <c r="X34" s="233" t="s">
        <v>230</v>
      </c>
      <c r="Y34" s="233" t="s">
        <v>211</v>
      </c>
      <c r="Z34" s="212"/>
      <c r="AA34" s="212"/>
      <c r="AB34" s="212"/>
      <c r="AC34" s="212"/>
      <c r="AD34" s="212"/>
      <c r="AE34" s="212"/>
      <c r="AF34" s="212"/>
      <c r="AG34" s="212" t="s">
        <v>231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8">
        <v>27</v>
      </c>
      <c r="B35" s="259" t="s">
        <v>705</v>
      </c>
      <c r="C35" s="269" t="s">
        <v>706</v>
      </c>
      <c r="D35" s="260" t="s">
        <v>280</v>
      </c>
      <c r="E35" s="261">
        <v>6</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208</v>
      </c>
      <c r="T35" s="233" t="s">
        <v>209</v>
      </c>
      <c r="U35" s="233">
        <v>0</v>
      </c>
      <c r="V35" s="233">
        <f>ROUND(E35*U35,2)</f>
        <v>0</v>
      </c>
      <c r="W35" s="233"/>
      <c r="X35" s="233" t="s">
        <v>210</v>
      </c>
      <c r="Y35" s="233" t="s">
        <v>211</v>
      </c>
      <c r="Z35" s="212"/>
      <c r="AA35" s="212"/>
      <c r="AB35" s="212"/>
      <c r="AC35" s="212"/>
      <c r="AD35" s="212"/>
      <c r="AE35" s="212"/>
      <c r="AF35" s="212"/>
      <c r="AG35" s="212" t="s">
        <v>212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8">
        <v>28</v>
      </c>
      <c r="B36" s="259" t="s">
        <v>711</v>
      </c>
      <c r="C36" s="269" t="s">
        <v>712</v>
      </c>
      <c r="D36" s="260" t="s">
        <v>280</v>
      </c>
      <c r="E36" s="261">
        <v>6</v>
      </c>
      <c r="F36" s="262"/>
      <c r="G36" s="263">
        <f>ROUND(E36*F36,2)</f>
        <v>0</v>
      </c>
      <c r="H36" s="234"/>
      <c r="I36" s="233">
        <f>ROUND(E36*H36,2)</f>
        <v>0</v>
      </c>
      <c r="J36" s="234"/>
      <c r="K36" s="233">
        <f>ROUND(E36*J36,2)</f>
        <v>0</v>
      </c>
      <c r="L36" s="233">
        <v>21</v>
      </c>
      <c r="M36" s="233">
        <f>G36*(1+L36/100)</f>
        <v>0</v>
      </c>
      <c r="N36" s="232">
        <v>2.0000000000000001E-4</v>
      </c>
      <c r="O36" s="232">
        <f>ROUND(E36*N36,2)</f>
        <v>0</v>
      </c>
      <c r="P36" s="232">
        <v>0</v>
      </c>
      <c r="Q36" s="232">
        <f>ROUND(E36*P36,2)</f>
        <v>0</v>
      </c>
      <c r="R36" s="233"/>
      <c r="S36" s="233" t="s">
        <v>208</v>
      </c>
      <c r="T36" s="233" t="s">
        <v>209</v>
      </c>
      <c r="U36" s="233">
        <v>0</v>
      </c>
      <c r="V36" s="233">
        <f>ROUND(E36*U36,2)</f>
        <v>0</v>
      </c>
      <c r="W36" s="233"/>
      <c r="X36" s="233" t="s">
        <v>230</v>
      </c>
      <c r="Y36" s="233" t="s">
        <v>211</v>
      </c>
      <c r="Z36" s="212"/>
      <c r="AA36" s="212"/>
      <c r="AB36" s="212"/>
      <c r="AC36" s="212"/>
      <c r="AD36" s="212"/>
      <c r="AE36" s="212"/>
      <c r="AF36" s="212"/>
      <c r="AG36" s="212" t="s">
        <v>231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8">
        <v>29</v>
      </c>
      <c r="B37" s="259" t="s">
        <v>713</v>
      </c>
      <c r="C37" s="269" t="s">
        <v>706</v>
      </c>
      <c r="D37" s="260" t="s">
        <v>280</v>
      </c>
      <c r="E37" s="261">
        <v>30</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208</v>
      </c>
      <c r="T37" s="233" t="s">
        <v>209</v>
      </c>
      <c r="U37" s="233">
        <v>0</v>
      </c>
      <c r="V37" s="233">
        <f>ROUND(E37*U37,2)</f>
        <v>0</v>
      </c>
      <c r="W37" s="233"/>
      <c r="X37" s="233" t="s">
        <v>210</v>
      </c>
      <c r="Y37" s="233" t="s">
        <v>211</v>
      </c>
      <c r="Z37" s="212"/>
      <c r="AA37" s="212"/>
      <c r="AB37" s="212"/>
      <c r="AC37" s="212"/>
      <c r="AD37" s="212"/>
      <c r="AE37" s="212"/>
      <c r="AF37" s="212"/>
      <c r="AG37" s="212" t="s">
        <v>212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8">
        <v>30</v>
      </c>
      <c r="B38" s="259" t="s">
        <v>714</v>
      </c>
      <c r="C38" s="269" t="s">
        <v>715</v>
      </c>
      <c r="D38" s="260" t="s">
        <v>280</v>
      </c>
      <c r="E38" s="261">
        <v>16</v>
      </c>
      <c r="F38" s="262"/>
      <c r="G38" s="263">
        <f>ROUND(E38*F38,2)</f>
        <v>0</v>
      </c>
      <c r="H38" s="234"/>
      <c r="I38" s="233">
        <f>ROUND(E38*H38,2)</f>
        <v>0</v>
      </c>
      <c r="J38" s="234"/>
      <c r="K38" s="233">
        <f>ROUND(E38*J38,2)</f>
        <v>0</v>
      </c>
      <c r="L38" s="233">
        <v>21</v>
      </c>
      <c r="M38" s="233">
        <f>G38*(1+L38/100)</f>
        <v>0</v>
      </c>
      <c r="N38" s="232">
        <v>2.5999999999999998E-4</v>
      </c>
      <c r="O38" s="232">
        <f>ROUND(E38*N38,2)</f>
        <v>0</v>
      </c>
      <c r="P38" s="232">
        <v>0</v>
      </c>
      <c r="Q38" s="232">
        <f>ROUND(E38*P38,2)</f>
        <v>0</v>
      </c>
      <c r="R38" s="233"/>
      <c r="S38" s="233" t="s">
        <v>208</v>
      </c>
      <c r="T38" s="233" t="s">
        <v>209</v>
      </c>
      <c r="U38" s="233">
        <v>0</v>
      </c>
      <c r="V38" s="233">
        <f>ROUND(E38*U38,2)</f>
        <v>0</v>
      </c>
      <c r="W38" s="233"/>
      <c r="X38" s="233" t="s">
        <v>230</v>
      </c>
      <c r="Y38" s="233" t="s">
        <v>211</v>
      </c>
      <c r="Z38" s="212"/>
      <c r="AA38" s="212"/>
      <c r="AB38" s="212"/>
      <c r="AC38" s="212"/>
      <c r="AD38" s="212"/>
      <c r="AE38" s="212"/>
      <c r="AF38" s="212"/>
      <c r="AG38" s="212" t="s">
        <v>231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31</v>
      </c>
      <c r="B39" s="259" t="s">
        <v>716</v>
      </c>
      <c r="C39" s="269" t="s">
        <v>717</v>
      </c>
      <c r="D39" s="260" t="s">
        <v>280</v>
      </c>
      <c r="E39" s="261">
        <v>14</v>
      </c>
      <c r="F39" s="262"/>
      <c r="G39" s="263">
        <f>ROUND(E39*F39,2)</f>
        <v>0</v>
      </c>
      <c r="H39" s="234"/>
      <c r="I39" s="233">
        <f>ROUND(E39*H39,2)</f>
        <v>0</v>
      </c>
      <c r="J39" s="234"/>
      <c r="K39" s="233">
        <f>ROUND(E39*J39,2)</f>
        <v>0</v>
      </c>
      <c r="L39" s="233">
        <v>21</v>
      </c>
      <c r="M39" s="233">
        <f>G39*(1+L39/100)</f>
        <v>0</v>
      </c>
      <c r="N39" s="232">
        <v>6.9999999999999999E-4</v>
      </c>
      <c r="O39" s="232">
        <f>ROUND(E39*N39,2)</f>
        <v>0.01</v>
      </c>
      <c r="P39" s="232">
        <v>0</v>
      </c>
      <c r="Q39" s="232">
        <f>ROUND(E39*P39,2)</f>
        <v>0</v>
      </c>
      <c r="R39" s="233"/>
      <c r="S39" s="233" t="s">
        <v>208</v>
      </c>
      <c r="T39" s="233" t="s">
        <v>209</v>
      </c>
      <c r="U39" s="233">
        <v>0</v>
      </c>
      <c r="V39" s="233">
        <f>ROUND(E39*U39,2)</f>
        <v>0</v>
      </c>
      <c r="W39" s="233"/>
      <c r="X39" s="233" t="s">
        <v>230</v>
      </c>
      <c r="Y39" s="233" t="s">
        <v>211</v>
      </c>
      <c r="Z39" s="212"/>
      <c r="AA39" s="212"/>
      <c r="AB39" s="212"/>
      <c r="AC39" s="212"/>
      <c r="AD39" s="212"/>
      <c r="AE39" s="212"/>
      <c r="AF39" s="212"/>
      <c r="AG39" s="212" t="s">
        <v>231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32</v>
      </c>
      <c r="B40" s="259" t="s">
        <v>718</v>
      </c>
      <c r="C40" s="269" t="s">
        <v>719</v>
      </c>
      <c r="D40" s="260" t="s">
        <v>280</v>
      </c>
      <c r="E40" s="261">
        <v>6</v>
      </c>
      <c r="F40" s="262"/>
      <c r="G40" s="263">
        <f>ROUND(E40*F40,2)</f>
        <v>0</v>
      </c>
      <c r="H40" s="234"/>
      <c r="I40" s="233">
        <f>ROUND(E40*H40,2)</f>
        <v>0</v>
      </c>
      <c r="J40" s="234"/>
      <c r="K40" s="233">
        <f>ROUND(E40*J40,2)</f>
        <v>0</v>
      </c>
      <c r="L40" s="233">
        <v>21</v>
      </c>
      <c r="M40" s="233">
        <f>G40*(1+L40/100)</f>
        <v>0</v>
      </c>
      <c r="N40" s="232">
        <v>0</v>
      </c>
      <c r="O40" s="232">
        <f>ROUND(E40*N40,2)</f>
        <v>0</v>
      </c>
      <c r="P40" s="232">
        <v>0</v>
      </c>
      <c r="Q40" s="232">
        <f>ROUND(E40*P40,2)</f>
        <v>0</v>
      </c>
      <c r="R40" s="233"/>
      <c r="S40" s="233" t="s">
        <v>208</v>
      </c>
      <c r="T40" s="233" t="s">
        <v>209</v>
      </c>
      <c r="U40" s="233">
        <v>0</v>
      </c>
      <c r="V40" s="233">
        <f>ROUND(E40*U40,2)</f>
        <v>0</v>
      </c>
      <c r="W40" s="233"/>
      <c r="X40" s="233" t="s">
        <v>210</v>
      </c>
      <c r="Y40" s="233" t="s">
        <v>211</v>
      </c>
      <c r="Z40" s="212"/>
      <c r="AA40" s="212"/>
      <c r="AB40" s="212"/>
      <c r="AC40" s="212"/>
      <c r="AD40" s="212"/>
      <c r="AE40" s="212"/>
      <c r="AF40" s="212"/>
      <c r="AG40" s="212" t="s">
        <v>212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8">
        <v>33</v>
      </c>
      <c r="B41" s="259" t="s">
        <v>720</v>
      </c>
      <c r="C41" s="269" t="s">
        <v>721</v>
      </c>
      <c r="D41" s="260" t="s">
        <v>280</v>
      </c>
      <c r="E41" s="261">
        <v>6</v>
      </c>
      <c r="F41" s="262"/>
      <c r="G41" s="263">
        <f>ROUND(E41*F41,2)</f>
        <v>0</v>
      </c>
      <c r="H41" s="234"/>
      <c r="I41" s="233">
        <f>ROUND(E41*H41,2)</f>
        <v>0</v>
      </c>
      <c r="J41" s="234"/>
      <c r="K41" s="233">
        <f>ROUND(E41*J41,2)</f>
        <v>0</v>
      </c>
      <c r="L41" s="233">
        <v>21</v>
      </c>
      <c r="M41" s="233">
        <f>G41*(1+L41/100)</f>
        <v>0</v>
      </c>
      <c r="N41" s="232">
        <v>1.2999999999999999E-4</v>
      </c>
      <c r="O41" s="232">
        <f>ROUND(E41*N41,2)</f>
        <v>0</v>
      </c>
      <c r="P41" s="232">
        <v>0</v>
      </c>
      <c r="Q41" s="232">
        <f>ROUND(E41*P41,2)</f>
        <v>0</v>
      </c>
      <c r="R41" s="233"/>
      <c r="S41" s="233" t="s">
        <v>208</v>
      </c>
      <c r="T41" s="233" t="s">
        <v>209</v>
      </c>
      <c r="U41" s="233">
        <v>0</v>
      </c>
      <c r="V41" s="233">
        <f>ROUND(E41*U41,2)</f>
        <v>0</v>
      </c>
      <c r="W41" s="233"/>
      <c r="X41" s="233" t="s">
        <v>230</v>
      </c>
      <c r="Y41" s="233" t="s">
        <v>211</v>
      </c>
      <c r="Z41" s="212"/>
      <c r="AA41" s="212"/>
      <c r="AB41" s="212"/>
      <c r="AC41" s="212"/>
      <c r="AD41" s="212"/>
      <c r="AE41" s="212"/>
      <c r="AF41" s="212"/>
      <c r="AG41" s="212" t="s">
        <v>231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8">
        <v>34</v>
      </c>
      <c r="B42" s="259" t="s">
        <v>722</v>
      </c>
      <c r="C42" s="269" t="s">
        <v>723</v>
      </c>
      <c r="D42" s="260" t="s">
        <v>280</v>
      </c>
      <c r="E42" s="261">
        <v>4</v>
      </c>
      <c r="F42" s="262"/>
      <c r="G42" s="263">
        <f>ROUND(E42*F42,2)</f>
        <v>0</v>
      </c>
      <c r="H42" s="234"/>
      <c r="I42" s="233">
        <f>ROUND(E42*H42,2)</f>
        <v>0</v>
      </c>
      <c r="J42" s="234"/>
      <c r="K42" s="233">
        <f>ROUND(E42*J42,2)</f>
        <v>0</v>
      </c>
      <c r="L42" s="233">
        <v>21</v>
      </c>
      <c r="M42" s="233">
        <f>G42*(1+L42/100)</f>
        <v>0</v>
      </c>
      <c r="N42" s="232">
        <v>0</v>
      </c>
      <c r="O42" s="232">
        <f>ROUND(E42*N42,2)</f>
        <v>0</v>
      </c>
      <c r="P42" s="232">
        <v>0</v>
      </c>
      <c r="Q42" s="232">
        <f>ROUND(E42*P42,2)</f>
        <v>0</v>
      </c>
      <c r="R42" s="233"/>
      <c r="S42" s="233" t="s">
        <v>208</v>
      </c>
      <c r="T42" s="233" t="s">
        <v>209</v>
      </c>
      <c r="U42" s="233">
        <v>0</v>
      </c>
      <c r="V42" s="233">
        <f>ROUND(E42*U42,2)</f>
        <v>0</v>
      </c>
      <c r="W42" s="233"/>
      <c r="X42" s="233" t="s">
        <v>210</v>
      </c>
      <c r="Y42" s="233" t="s">
        <v>211</v>
      </c>
      <c r="Z42" s="212"/>
      <c r="AA42" s="212"/>
      <c r="AB42" s="212"/>
      <c r="AC42" s="212"/>
      <c r="AD42" s="212"/>
      <c r="AE42" s="212"/>
      <c r="AF42" s="212"/>
      <c r="AG42" s="212" t="s">
        <v>212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8">
        <v>35</v>
      </c>
      <c r="B43" s="259" t="s">
        <v>724</v>
      </c>
      <c r="C43" s="269" t="s">
        <v>725</v>
      </c>
      <c r="D43" s="260" t="s">
        <v>698</v>
      </c>
      <c r="E43" s="261">
        <v>4</v>
      </c>
      <c r="F43" s="262"/>
      <c r="G43" s="263">
        <f>ROUND(E43*F43,2)</f>
        <v>0</v>
      </c>
      <c r="H43" s="234"/>
      <c r="I43" s="233">
        <f>ROUND(E43*H43,2)</f>
        <v>0</v>
      </c>
      <c r="J43" s="234"/>
      <c r="K43" s="233">
        <f>ROUND(E43*J43,2)</f>
        <v>0</v>
      </c>
      <c r="L43" s="233">
        <v>21</v>
      </c>
      <c r="M43" s="233">
        <f>G43*(1+L43/100)</f>
        <v>0</v>
      </c>
      <c r="N43" s="232">
        <v>0</v>
      </c>
      <c r="O43" s="232">
        <f>ROUND(E43*N43,2)</f>
        <v>0</v>
      </c>
      <c r="P43" s="232">
        <v>0</v>
      </c>
      <c r="Q43" s="232">
        <f>ROUND(E43*P43,2)</f>
        <v>0</v>
      </c>
      <c r="R43" s="233"/>
      <c r="S43" s="233" t="s">
        <v>208</v>
      </c>
      <c r="T43" s="233" t="s">
        <v>209</v>
      </c>
      <c r="U43" s="233">
        <v>0</v>
      </c>
      <c r="V43" s="233">
        <f>ROUND(E43*U43,2)</f>
        <v>0</v>
      </c>
      <c r="W43" s="233"/>
      <c r="X43" s="233" t="s">
        <v>230</v>
      </c>
      <c r="Y43" s="233" t="s">
        <v>211</v>
      </c>
      <c r="Z43" s="212"/>
      <c r="AA43" s="212"/>
      <c r="AB43" s="212"/>
      <c r="AC43" s="212"/>
      <c r="AD43" s="212"/>
      <c r="AE43" s="212"/>
      <c r="AF43" s="212"/>
      <c r="AG43" s="212" t="s">
        <v>231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8">
        <v>36</v>
      </c>
      <c r="B44" s="259" t="s">
        <v>726</v>
      </c>
      <c r="C44" s="269" t="s">
        <v>727</v>
      </c>
      <c r="D44" s="260" t="s">
        <v>280</v>
      </c>
      <c r="E44" s="261">
        <v>6</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208</v>
      </c>
      <c r="T44" s="233" t="s">
        <v>209</v>
      </c>
      <c r="U44" s="233">
        <v>0</v>
      </c>
      <c r="V44" s="233">
        <f>ROUND(E44*U44,2)</f>
        <v>0</v>
      </c>
      <c r="W44" s="233"/>
      <c r="X44" s="233" t="s">
        <v>210</v>
      </c>
      <c r="Y44" s="233" t="s">
        <v>211</v>
      </c>
      <c r="Z44" s="212"/>
      <c r="AA44" s="212"/>
      <c r="AB44" s="212"/>
      <c r="AC44" s="212"/>
      <c r="AD44" s="212"/>
      <c r="AE44" s="212"/>
      <c r="AF44" s="212"/>
      <c r="AG44" s="212" t="s">
        <v>212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8">
        <v>37</v>
      </c>
      <c r="B45" s="259" t="s">
        <v>728</v>
      </c>
      <c r="C45" s="269" t="s">
        <v>729</v>
      </c>
      <c r="D45" s="260" t="s">
        <v>280</v>
      </c>
      <c r="E45" s="261">
        <v>6</v>
      </c>
      <c r="F45" s="262"/>
      <c r="G45" s="263">
        <f>ROUND(E45*F45,2)</f>
        <v>0</v>
      </c>
      <c r="H45" s="234"/>
      <c r="I45" s="233">
        <f>ROUND(E45*H45,2)</f>
        <v>0</v>
      </c>
      <c r="J45" s="234"/>
      <c r="K45" s="233">
        <f>ROUND(E45*J45,2)</f>
        <v>0</v>
      </c>
      <c r="L45" s="233">
        <v>21</v>
      </c>
      <c r="M45" s="233">
        <f>G45*(1+L45/100)</f>
        <v>0</v>
      </c>
      <c r="N45" s="232">
        <v>4.1999999999999997E-3</v>
      </c>
      <c r="O45" s="232">
        <f>ROUND(E45*N45,2)</f>
        <v>0.03</v>
      </c>
      <c r="P45" s="232">
        <v>0</v>
      </c>
      <c r="Q45" s="232">
        <f>ROUND(E45*P45,2)</f>
        <v>0</v>
      </c>
      <c r="R45" s="233"/>
      <c r="S45" s="233" t="s">
        <v>208</v>
      </c>
      <c r="T45" s="233" t="s">
        <v>209</v>
      </c>
      <c r="U45" s="233">
        <v>0</v>
      </c>
      <c r="V45" s="233">
        <f>ROUND(E45*U45,2)</f>
        <v>0</v>
      </c>
      <c r="W45" s="233"/>
      <c r="X45" s="233" t="s">
        <v>230</v>
      </c>
      <c r="Y45" s="233" t="s">
        <v>211</v>
      </c>
      <c r="Z45" s="212"/>
      <c r="AA45" s="212"/>
      <c r="AB45" s="212"/>
      <c r="AC45" s="212"/>
      <c r="AD45" s="212"/>
      <c r="AE45" s="212"/>
      <c r="AF45" s="212"/>
      <c r="AG45" s="212" t="s">
        <v>231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8">
        <v>38</v>
      </c>
      <c r="B46" s="259" t="s">
        <v>730</v>
      </c>
      <c r="C46" s="269" t="s">
        <v>731</v>
      </c>
      <c r="D46" s="260" t="s">
        <v>280</v>
      </c>
      <c r="E46" s="261">
        <v>12</v>
      </c>
      <c r="F46" s="262"/>
      <c r="G46" s="263">
        <f>ROUND(E46*F46,2)</f>
        <v>0</v>
      </c>
      <c r="H46" s="234"/>
      <c r="I46" s="233">
        <f>ROUND(E46*H46,2)</f>
        <v>0</v>
      </c>
      <c r="J46" s="234"/>
      <c r="K46" s="233">
        <f>ROUND(E46*J46,2)</f>
        <v>0</v>
      </c>
      <c r="L46" s="233">
        <v>21</v>
      </c>
      <c r="M46" s="233">
        <f>G46*(1+L46/100)</f>
        <v>0</v>
      </c>
      <c r="N46" s="232">
        <v>3.2000000000000003E-4</v>
      </c>
      <c r="O46" s="232">
        <f>ROUND(E46*N46,2)</f>
        <v>0</v>
      </c>
      <c r="P46" s="232">
        <v>0</v>
      </c>
      <c r="Q46" s="232">
        <f>ROUND(E46*P46,2)</f>
        <v>0</v>
      </c>
      <c r="R46" s="233"/>
      <c r="S46" s="233" t="s">
        <v>208</v>
      </c>
      <c r="T46" s="233" t="s">
        <v>209</v>
      </c>
      <c r="U46" s="233">
        <v>0</v>
      </c>
      <c r="V46" s="233">
        <f>ROUND(E46*U46,2)</f>
        <v>0</v>
      </c>
      <c r="W46" s="233"/>
      <c r="X46" s="233" t="s">
        <v>230</v>
      </c>
      <c r="Y46" s="233" t="s">
        <v>211</v>
      </c>
      <c r="Z46" s="212"/>
      <c r="AA46" s="212"/>
      <c r="AB46" s="212"/>
      <c r="AC46" s="212"/>
      <c r="AD46" s="212"/>
      <c r="AE46" s="212"/>
      <c r="AF46" s="212"/>
      <c r="AG46" s="212" t="s">
        <v>231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8">
        <v>39</v>
      </c>
      <c r="B47" s="259" t="s">
        <v>732</v>
      </c>
      <c r="C47" s="269" t="s">
        <v>733</v>
      </c>
      <c r="D47" s="260" t="s">
        <v>280</v>
      </c>
      <c r="E47" s="261">
        <v>6</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208</v>
      </c>
      <c r="T47" s="233" t="s">
        <v>209</v>
      </c>
      <c r="U47" s="233">
        <v>0</v>
      </c>
      <c r="V47" s="233">
        <f>ROUND(E47*U47,2)</f>
        <v>0</v>
      </c>
      <c r="W47" s="233"/>
      <c r="X47" s="233" t="s">
        <v>210</v>
      </c>
      <c r="Y47" s="233" t="s">
        <v>211</v>
      </c>
      <c r="Z47" s="212"/>
      <c r="AA47" s="212"/>
      <c r="AB47" s="212"/>
      <c r="AC47" s="212"/>
      <c r="AD47" s="212"/>
      <c r="AE47" s="212"/>
      <c r="AF47" s="212"/>
      <c r="AG47" s="212" t="s">
        <v>212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8">
        <v>40</v>
      </c>
      <c r="B48" s="259" t="s">
        <v>734</v>
      </c>
      <c r="C48" s="269" t="s">
        <v>735</v>
      </c>
      <c r="D48" s="260" t="s">
        <v>280</v>
      </c>
      <c r="E48" s="261">
        <v>6</v>
      </c>
      <c r="F48" s="262"/>
      <c r="G48" s="263">
        <f>ROUND(E48*F48,2)</f>
        <v>0</v>
      </c>
      <c r="H48" s="234"/>
      <c r="I48" s="233">
        <f>ROUND(E48*H48,2)</f>
        <v>0</v>
      </c>
      <c r="J48" s="234"/>
      <c r="K48" s="233">
        <f>ROUND(E48*J48,2)</f>
        <v>0</v>
      </c>
      <c r="L48" s="233">
        <v>21</v>
      </c>
      <c r="M48" s="233">
        <f>G48*(1+L48/100)</f>
        <v>0</v>
      </c>
      <c r="N48" s="232">
        <v>0</v>
      </c>
      <c r="O48" s="232">
        <f>ROUND(E48*N48,2)</f>
        <v>0</v>
      </c>
      <c r="P48" s="232">
        <v>0</v>
      </c>
      <c r="Q48" s="232">
        <f>ROUND(E48*P48,2)</f>
        <v>0</v>
      </c>
      <c r="R48" s="233"/>
      <c r="S48" s="233" t="s">
        <v>208</v>
      </c>
      <c r="T48" s="233" t="s">
        <v>209</v>
      </c>
      <c r="U48" s="233">
        <v>0</v>
      </c>
      <c r="V48" s="233">
        <f>ROUND(E48*U48,2)</f>
        <v>0</v>
      </c>
      <c r="W48" s="233"/>
      <c r="X48" s="233" t="s">
        <v>230</v>
      </c>
      <c r="Y48" s="233" t="s">
        <v>211</v>
      </c>
      <c r="Z48" s="212"/>
      <c r="AA48" s="212"/>
      <c r="AB48" s="212"/>
      <c r="AC48" s="212"/>
      <c r="AD48" s="212"/>
      <c r="AE48" s="212"/>
      <c r="AF48" s="212"/>
      <c r="AG48" s="212" t="s">
        <v>231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8">
        <v>41</v>
      </c>
      <c r="B49" s="259" t="s">
        <v>736</v>
      </c>
      <c r="C49" s="269" t="s">
        <v>737</v>
      </c>
      <c r="D49" s="260" t="s">
        <v>320</v>
      </c>
      <c r="E49" s="261">
        <v>45</v>
      </c>
      <c r="F49" s="262"/>
      <c r="G49" s="263">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208</v>
      </c>
      <c r="T49" s="233" t="s">
        <v>209</v>
      </c>
      <c r="U49" s="233">
        <v>0</v>
      </c>
      <c r="V49" s="233">
        <f>ROUND(E49*U49,2)</f>
        <v>0</v>
      </c>
      <c r="W49" s="233"/>
      <c r="X49" s="233" t="s">
        <v>210</v>
      </c>
      <c r="Y49" s="233" t="s">
        <v>211</v>
      </c>
      <c r="Z49" s="212"/>
      <c r="AA49" s="212"/>
      <c r="AB49" s="212"/>
      <c r="AC49" s="212"/>
      <c r="AD49" s="212"/>
      <c r="AE49" s="212"/>
      <c r="AF49" s="212"/>
      <c r="AG49" s="212" t="s">
        <v>212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8">
        <v>42</v>
      </c>
      <c r="B50" s="259" t="s">
        <v>738</v>
      </c>
      <c r="C50" s="269" t="s">
        <v>739</v>
      </c>
      <c r="D50" s="260" t="s">
        <v>320</v>
      </c>
      <c r="E50" s="261">
        <v>45</v>
      </c>
      <c r="F50" s="262"/>
      <c r="G50" s="263">
        <f>ROUND(E50*F50,2)</f>
        <v>0</v>
      </c>
      <c r="H50" s="234"/>
      <c r="I50" s="233">
        <f>ROUND(E50*H50,2)</f>
        <v>0</v>
      </c>
      <c r="J50" s="234"/>
      <c r="K50" s="233">
        <f>ROUND(E50*J50,2)</f>
        <v>0</v>
      </c>
      <c r="L50" s="233">
        <v>21</v>
      </c>
      <c r="M50" s="233">
        <f>G50*(1+L50/100)</f>
        <v>0</v>
      </c>
      <c r="N50" s="232">
        <v>0</v>
      </c>
      <c r="O50" s="232">
        <f>ROUND(E50*N50,2)</f>
        <v>0</v>
      </c>
      <c r="P50" s="232">
        <v>0</v>
      </c>
      <c r="Q50" s="232">
        <f>ROUND(E50*P50,2)</f>
        <v>0</v>
      </c>
      <c r="R50" s="233"/>
      <c r="S50" s="233" t="s">
        <v>208</v>
      </c>
      <c r="T50" s="233" t="s">
        <v>209</v>
      </c>
      <c r="U50" s="233">
        <v>0</v>
      </c>
      <c r="V50" s="233">
        <f>ROUND(E50*U50,2)</f>
        <v>0</v>
      </c>
      <c r="W50" s="233"/>
      <c r="X50" s="233" t="s">
        <v>230</v>
      </c>
      <c r="Y50" s="233" t="s">
        <v>211</v>
      </c>
      <c r="Z50" s="212"/>
      <c r="AA50" s="212"/>
      <c r="AB50" s="212"/>
      <c r="AC50" s="212"/>
      <c r="AD50" s="212"/>
      <c r="AE50" s="212"/>
      <c r="AF50" s="212"/>
      <c r="AG50" s="212" t="s">
        <v>231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8">
        <v>43</v>
      </c>
      <c r="B51" s="259" t="s">
        <v>740</v>
      </c>
      <c r="C51" s="269" t="s">
        <v>737</v>
      </c>
      <c r="D51" s="260" t="s">
        <v>320</v>
      </c>
      <c r="E51" s="261">
        <v>8</v>
      </c>
      <c r="F51" s="262"/>
      <c r="G51" s="263">
        <f>ROUND(E51*F51,2)</f>
        <v>0</v>
      </c>
      <c r="H51" s="234"/>
      <c r="I51" s="233">
        <f>ROUND(E51*H51,2)</f>
        <v>0</v>
      </c>
      <c r="J51" s="234"/>
      <c r="K51" s="233">
        <f>ROUND(E51*J51,2)</f>
        <v>0</v>
      </c>
      <c r="L51" s="233">
        <v>21</v>
      </c>
      <c r="M51" s="233">
        <f>G51*(1+L51/100)</f>
        <v>0</v>
      </c>
      <c r="N51" s="232">
        <v>0</v>
      </c>
      <c r="O51" s="232">
        <f>ROUND(E51*N51,2)</f>
        <v>0</v>
      </c>
      <c r="P51" s="232">
        <v>0</v>
      </c>
      <c r="Q51" s="232">
        <f>ROUND(E51*P51,2)</f>
        <v>0</v>
      </c>
      <c r="R51" s="233"/>
      <c r="S51" s="233" t="s">
        <v>208</v>
      </c>
      <c r="T51" s="233" t="s">
        <v>209</v>
      </c>
      <c r="U51" s="233">
        <v>0</v>
      </c>
      <c r="V51" s="233">
        <f>ROUND(E51*U51,2)</f>
        <v>0</v>
      </c>
      <c r="W51" s="233"/>
      <c r="X51" s="233" t="s">
        <v>210</v>
      </c>
      <c r="Y51" s="233" t="s">
        <v>211</v>
      </c>
      <c r="Z51" s="212"/>
      <c r="AA51" s="212"/>
      <c r="AB51" s="212"/>
      <c r="AC51" s="212"/>
      <c r="AD51" s="212"/>
      <c r="AE51" s="212"/>
      <c r="AF51" s="212"/>
      <c r="AG51" s="212" t="s">
        <v>212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8">
        <v>44</v>
      </c>
      <c r="B52" s="259" t="s">
        <v>741</v>
      </c>
      <c r="C52" s="269" t="s">
        <v>742</v>
      </c>
      <c r="D52" s="260" t="s">
        <v>320</v>
      </c>
      <c r="E52" s="261">
        <v>8</v>
      </c>
      <c r="F52" s="262"/>
      <c r="G52" s="263">
        <f>ROUND(E52*F52,2)</f>
        <v>0</v>
      </c>
      <c r="H52" s="234"/>
      <c r="I52" s="233">
        <f>ROUND(E52*H52,2)</f>
        <v>0</v>
      </c>
      <c r="J52" s="234"/>
      <c r="K52" s="233">
        <f>ROUND(E52*J52,2)</f>
        <v>0</v>
      </c>
      <c r="L52" s="233">
        <v>21</v>
      </c>
      <c r="M52" s="233">
        <f>G52*(1+L52/100)</f>
        <v>0</v>
      </c>
      <c r="N52" s="232">
        <v>2.7E-4</v>
      </c>
      <c r="O52" s="232">
        <f>ROUND(E52*N52,2)</f>
        <v>0</v>
      </c>
      <c r="P52" s="232">
        <v>0</v>
      </c>
      <c r="Q52" s="232">
        <f>ROUND(E52*P52,2)</f>
        <v>0</v>
      </c>
      <c r="R52" s="233"/>
      <c r="S52" s="233" t="s">
        <v>208</v>
      </c>
      <c r="T52" s="233" t="s">
        <v>209</v>
      </c>
      <c r="U52" s="233">
        <v>0</v>
      </c>
      <c r="V52" s="233">
        <f>ROUND(E52*U52,2)</f>
        <v>0</v>
      </c>
      <c r="W52" s="233"/>
      <c r="X52" s="233" t="s">
        <v>230</v>
      </c>
      <c r="Y52" s="233" t="s">
        <v>211</v>
      </c>
      <c r="Z52" s="212"/>
      <c r="AA52" s="212"/>
      <c r="AB52" s="212"/>
      <c r="AC52" s="212"/>
      <c r="AD52" s="212"/>
      <c r="AE52" s="212"/>
      <c r="AF52" s="212"/>
      <c r="AG52" s="212" t="s">
        <v>231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8">
        <v>45</v>
      </c>
      <c r="B53" s="259" t="s">
        <v>743</v>
      </c>
      <c r="C53" s="269" t="s">
        <v>744</v>
      </c>
      <c r="D53" s="260" t="s">
        <v>320</v>
      </c>
      <c r="E53" s="261">
        <v>15</v>
      </c>
      <c r="F53" s="262"/>
      <c r="G53" s="263">
        <f>ROUND(E53*F53,2)</f>
        <v>0</v>
      </c>
      <c r="H53" s="234"/>
      <c r="I53" s="233">
        <f>ROUND(E53*H53,2)</f>
        <v>0</v>
      </c>
      <c r="J53" s="234"/>
      <c r="K53" s="233">
        <f>ROUND(E53*J53,2)</f>
        <v>0</v>
      </c>
      <c r="L53" s="233">
        <v>21</v>
      </c>
      <c r="M53" s="233">
        <f>G53*(1+L53/100)</f>
        <v>0</v>
      </c>
      <c r="N53" s="232">
        <v>0</v>
      </c>
      <c r="O53" s="232">
        <f>ROUND(E53*N53,2)</f>
        <v>0</v>
      </c>
      <c r="P53" s="232">
        <v>0</v>
      </c>
      <c r="Q53" s="232">
        <f>ROUND(E53*P53,2)</f>
        <v>0</v>
      </c>
      <c r="R53" s="233"/>
      <c r="S53" s="233" t="s">
        <v>208</v>
      </c>
      <c r="T53" s="233" t="s">
        <v>209</v>
      </c>
      <c r="U53" s="233">
        <v>0</v>
      </c>
      <c r="V53" s="233">
        <f>ROUND(E53*U53,2)</f>
        <v>0</v>
      </c>
      <c r="W53" s="233"/>
      <c r="X53" s="233" t="s">
        <v>210</v>
      </c>
      <c r="Y53" s="233" t="s">
        <v>211</v>
      </c>
      <c r="Z53" s="212"/>
      <c r="AA53" s="212"/>
      <c r="AB53" s="212"/>
      <c r="AC53" s="212"/>
      <c r="AD53" s="212"/>
      <c r="AE53" s="212"/>
      <c r="AF53" s="212"/>
      <c r="AG53" s="212" t="s">
        <v>212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8">
        <v>46</v>
      </c>
      <c r="B54" s="259" t="s">
        <v>745</v>
      </c>
      <c r="C54" s="269" t="s">
        <v>746</v>
      </c>
      <c r="D54" s="260" t="s">
        <v>747</v>
      </c>
      <c r="E54" s="261">
        <v>15</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208</v>
      </c>
      <c r="T54" s="233" t="s">
        <v>209</v>
      </c>
      <c r="U54" s="233">
        <v>0</v>
      </c>
      <c r="V54" s="233">
        <f>ROUND(E54*U54,2)</f>
        <v>0</v>
      </c>
      <c r="W54" s="233"/>
      <c r="X54" s="233" t="s">
        <v>230</v>
      </c>
      <c r="Y54" s="233" t="s">
        <v>211</v>
      </c>
      <c r="Z54" s="212"/>
      <c r="AA54" s="212"/>
      <c r="AB54" s="212"/>
      <c r="AC54" s="212"/>
      <c r="AD54" s="212"/>
      <c r="AE54" s="212"/>
      <c r="AF54" s="212"/>
      <c r="AG54" s="212" t="s">
        <v>231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58">
        <v>47</v>
      </c>
      <c r="B55" s="259" t="s">
        <v>748</v>
      </c>
      <c r="C55" s="269" t="s">
        <v>749</v>
      </c>
      <c r="D55" s="260" t="s">
        <v>320</v>
      </c>
      <c r="E55" s="261">
        <v>160</v>
      </c>
      <c r="F55" s="262"/>
      <c r="G55" s="263">
        <f>ROUND(E55*F55,2)</f>
        <v>0</v>
      </c>
      <c r="H55" s="234"/>
      <c r="I55" s="233">
        <f>ROUND(E55*H55,2)</f>
        <v>0</v>
      </c>
      <c r="J55" s="234"/>
      <c r="K55" s="233">
        <f>ROUND(E55*J55,2)</f>
        <v>0</v>
      </c>
      <c r="L55" s="233">
        <v>21</v>
      </c>
      <c r="M55" s="233">
        <f>G55*(1+L55/100)</f>
        <v>0</v>
      </c>
      <c r="N55" s="232">
        <v>0</v>
      </c>
      <c r="O55" s="232">
        <f>ROUND(E55*N55,2)</f>
        <v>0</v>
      </c>
      <c r="P55" s="232">
        <v>0</v>
      </c>
      <c r="Q55" s="232">
        <f>ROUND(E55*P55,2)</f>
        <v>0</v>
      </c>
      <c r="R55" s="233"/>
      <c r="S55" s="233" t="s">
        <v>208</v>
      </c>
      <c r="T55" s="233" t="s">
        <v>209</v>
      </c>
      <c r="U55" s="233">
        <v>0</v>
      </c>
      <c r="V55" s="233">
        <f>ROUND(E55*U55,2)</f>
        <v>0</v>
      </c>
      <c r="W55" s="233"/>
      <c r="X55" s="233" t="s">
        <v>210</v>
      </c>
      <c r="Y55" s="233" t="s">
        <v>211</v>
      </c>
      <c r="Z55" s="212"/>
      <c r="AA55" s="212"/>
      <c r="AB55" s="212"/>
      <c r="AC55" s="212"/>
      <c r="AD55" s="212"/>
      <c r="AE55" s="212"/>
      <c r="AF55" s="212"/>
      <c r="AG55" s="212" t="s">
        <v>212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8">
        <v>48</v>
      </c>
      <c r="B56" s="259" t="s">
        <v>750</v>
      </c>
      <c r="C56" s="269" t="s">
        <v>751</v>
      </c>
      <c r="D56" s="260" t="s">
        <v>320</v>
      </c>
      <c r="E56" s="261">
        <v>160</v>
      </c>
      <c r="F56" s="262"/>
      <c r="G56" s="263">
        <f>ROUND(E56*F56,2)</f>
        <v>0</v>
      </c>
      <c r="H56" s="234"/>
      <c r="I56" s="233">
        <f>ROUND(E56*H56,2)</f>
        <v>0</v>
      </c>
      <c r="J56" s="234"/>
      <c r="K56" s="233">
        <f>ROUND(E56*J56,2)</f>
        <v>0</v>
      </c>
      <c r="L56" s="233">
        <v>21</v>
      </c>
      <c r="M56" s="233">
        <f>G56*(1+L56/100)</f>
        <v>0</v>
      </c>
      <c r="N56" s="232">
        <v>1.7000000000000001E-4</v>
      </c>
      <c r="O56" s="232">
        <f>ROUND(E56*N56,2)</f>
        <v>0.03</v>
      </c>
      <c r="P56" s="232">
        <v>0</v>
      </c>
      <c r="Q56" s="232">
        <f>ROUND(E56*P56,2)</f>
        <v>0</v>
      </c>
      <c r="R56" s="233"/>
      <c r="S56" s="233" t="s">
        <v>208</v>
      </c>
      <c r="T56" s="233" t="s">
        <v>209</v>
      </c>
      <c r="U56" s="233">
        <v>0</v>
      </c>
      <c r="V56" s="233">
        <f>ROUND(E56*U56,2)</f>
        <v>0</v>
      </c>
      <c r="W56" s="233"/>
      <c r="X56" s="233" t="s">
        <v>230</v>
      </c>
      <c r="Y56" s="233" t="s">
        <v>211</v>
      </c>
      <c r="Z56" s="212"/>
      <c r="AA56" s="212"/>
      <c r="AB56" s="212"/>
      <c r="AC56" s="212"/>
      <c r="AD56" s="212"/>
      <c r="AE56" s="212"/>
      <c r="AF56" s="212"/>
      <c r="AG56" s="212" t="s">
        <v>231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33.75" outlineLevel="1" x14ac:dyDescent="0.2">
      <c r="A57" s="258">
        <v>49</v>
      </c>
      <c r="B57" s="259" t="s">
        <v>752</v>
      </c>
      <c r="C57" s="269" t="s">
        <v>753</v>
      </c>
      <c r="D57" s="260" t="s">
        <v>320</v>
      </c>
      <c r="E57" s="261">
        <v>10</v>
      </c>
      <c r="F57" s="262"/>
      <c r="G57" s="263">
        <f>ROUND(E57*F57,2)</f>
        <v>0</v>
      </c>
      <c r="H57" s="234"/>
      <c r="I57" s="233">
        <f>ROUND(E57*H57,2)</f>
        <v>0</v>
      </c>
      <c r="J57" s="234"/>
      <c r="K57" s="233">
        <f>ROUND(E57*J57,2)</f>
        <v>0</v>
      </c>
      <c r="L57" s="233">
        <v>21</v>
      </c>
      <c r="M57" s="233">
        <f>G57*(1+L57/100)</f>
        <v>0</v>
      </c>
      <c r="N57" s="232">
        <v>0</v>
      </c>
      <c r="O57" s="232">
        <f>ROUND(E57*N57,2)</f>
        <v>0</v>
      </c>
      <c r="P57" s="232">
        <v>0</v>
      </c>
      <c r="Q57" s="232">
        <f>ROUND(E57*P57,2)</f>
        <v>0</v>
      </c>
      <c r="R57" s="233"/>
      <c r="S57" s="233" t="s">
        <v>208</v>
      </c>
      <c r="T57" s="233" t="s">
        <v>209</v>
      </c>
      <c r="U57" s="233">
        <v>0</v>
      </c>
      <c r="V57" s="233">
        <f>ROUND(E57*U57,2)</f>
        <v>0</v>
      </c>
      <c r="W57" s="233"/>
      <c r="X57" s="233" t="s">
        <v>210</v>
      </c>
      <c r="Y57" s="233" t="s">
        <v>211</v>
      </c>
      <c r="Z57" s="212"/>
      <c r="AA57" s="212"/>
      <c r="AB57" s="212"/>
      <c r="AC57" s="212"/>
      <c r="AD57" s="212"/>
      <c r="AE57" s="212"/>
      <c r="AF57" s="212"/>
      <c r="AG57" s="212" t="s">
        <v>212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8">
        <v>50</v>
      </c>
      <c r="B58" s="259" t="s">
        <v>754</v>
      </c>
      <c r="C58" s="269" t="s">
        <v>755</v>
      </c>
      <c r="D58" s="260" t="s">
        <v>320</v>
      </c>
      <c r="E58" s="261">
        <v>10</v>
      </c>
      <c r="F58" s="262"/>
      <c r="G58" s="263">
        <f>ROUND(E58*F58,2)</f>
        <v>0</v>
      </c>
      <c r="H58" s="234"/>
      <c r="I58" s="233">
        <f>ROUND(E58*H58,2)</f>
        <v>0</v>
      </c>
      <c r="J58" s="234"/>
      <c r="K58" s="233">
        <f>ROUND(E58*J58,2)</f>
        <v>0</v>
      </c>
      <c r="L58" s="233">
        <v>21</v>
      </c>
      <c r="M58" s="233">
        <f>G58*(1+L58/100)</f>
        <v>0</v>
      </c>
      <c r="N58" s="232">
        <v>2.5000000000000001E-4</v>
      </c>
      <c r="O58" s="232">
        <f>ROUND(E58*N58,2)</f>
        <v>0</v>
      </c>
      <c r="P58" s="232">
        <v>0</v>
      </c>
      <c r="Q58" s="232">
        <f>ROUND(E58*P58,2)</f>
        <v>0</v>
      </c>
      <c r="R58" s="233"/>
      <c r="S58" s="233" t="s">
        <v>208</v>
      </c>
      <c r="T58" s="233" t="s">
        <v>209</v>
      </c>
      <c r="U58" s="233">
        <v>0</v>
      </c>
      <c r="V58" s="233">
        <f>ROUND(E58*U58,2)</f>
        <v>0</v>
      </c>
      <c r="W58" s="233"/>
      <c r="X58" s="233" t="s">
        <v>230</v>
      </c>
      <c r="Y58" s="233" t="s">
        <v>211</v>
      </c>
      <c r="Z58" s="212"/>
      <c r="AA58" s="212"/>
      <c r="AB58" s="212"/>
      <c r="AC58" s="212"/>
      <c r="AD58" s="212"/>
      <c r="AE58" s="212"/>
      <c r="AF58" s="212"/>
      <c r="AG58" s="212" t="s">
        <v>231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8">
        <v>51</v>
      </c>
      <c r="B59" s="259" t="s">
        <v>756</v>
      </c>
      <c r="C59" s="269" t="s">
        <v>757</v>
      </c>
      <c r="D59" s="260" t="s">
        <v>320</v>
      </c>
      <c r="E59" s="261">
        <v>15</v>
      </c>
      <c r="F59" s="262"/>
      <c r="G59" s="263">
        <f>ROUND(E59*F59,2)</f>
        <v>0</v>
      </c>
      <c r="H59" s="234"/>
      <c r="I59" s="233">
        <f>ROUND(E59*H59,2)</f>
        <v>0</v>
      </c>
      <c r="J59" s="234"/>
      <c r="K59" s="233">
        <f>ROUND(E59*J59,2)</f>
        <v>0</v>
      </c>
      <c r="L59" s="233">
        <v>21</v>
      </c>
      <c r="M59" s="233">
        <f>G59*(1+L59/100)</f>
        <v>0</v>
      </c>
      <c r="N59" s="232">
        <v>6.9999999999999994E-5</v>
      </c>
      <c r="O59" s="232">
        <f>ROUND(E59*N59,2)</f>
        <v>0</v>
      </c>
      <c r="P59" s="232">
        <v>0</v>
      </c>
      <c r="Q59" s="232">
        <f>ROUND(E59*P59,2)</f>
        <v>0</v>
      </c>
      <c r="R59" s="233"/>
      <c r="S59" s="233" t="s">
        <v>208</v>
      </c>
      <c r="T59" s="233" t="s">
        <v>209</v>
      </c>
      <c r="U59" s="233">
        <v>0</v>
      </c>
      <c r="V59" s="233">
        <f>ROUND(E59*U59,2)</f>
        <v>0</v>
      </c>
      <c r="W59" s="233"/>
      <c r="X59" s="233" t="s">
        <v>210</v>
      </c>
      <c r="Y59" s="233" t="s">
        <v>211</v>
      </c>
      <c r="Z59" s="212"/>
      <c r="AA59" s="212"/>
      <c r="AB59" s="212"/>
      <c r="AC59" s="212"/>
      <c r="AD59" s="212"/>
      <c r="AE59" s="212"/>
      <c r="AF59" s="212"/>
      <c r="AG59" s="212" t="s">
        <v>212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52</v>
      </c>
      <c r="B60" s="259" t="s">
        <v>758</v>
      </c>
      <c r="C60" s="269" t="s">
        <v>759</v>
      </c>
      <c r="D60" s="260" t="s">
        <v>747</v>
      </c>
      <c r="E60" s="261">
        <v>15</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208</v>
      </c>
      <c r="T60" s="233" t="s">
        <v>209</v>
      </c>
      <c r="U60" s="233">
        <v>0</v>
      </c>
      <c r="V60" s="233">
        <f>ROUND(E60*U60,2)</f>
        <v>0</v>
      </c>
      <c r="W60" s="233"/>
      <c r="X60" s="233" t="s">
        <v>230</v>
      </c>
      <c r="Y60" s="233" t="s">
        <v>211</v>
      </c>
      <c r="Z60" s="212"/>
      <c r="AA60" s="212"/>
      <c r="AB60" s="212"/>
      <c r="AC60" s="212"/>
      <c r="AD60" s="212"/>
      <c r="AE60" s="212"/>
      <c r="AF60" s="212"/>
      <c r="AG60" s="212" t="s">
        <v>231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8">
        <v>53</v>
      </c>
      <c r="B61" s="259" t="s">
        <v>760</v>
      </c>
      <c r="C61" s="269" t="s">
        <v>761</v>
      </c>
      <c r="D61" s="260" t="s">
        <v>320</v>
      </c>
      <c r="E61" s="261">
        <v>64</v>
      </c>
      <c r="F61" s="262"/>
      <c r="G61" s="263">
        <f>ROUND(E61*F61,2)</f>
        <v>0</v>
      </c>
      <c r="H61" s="234"/>
      <c r="I61" s="233">
        <f>ROUND(E61*H61,2)</f>
        <v>0</v>
      </c>
      <c r="J61" s="234"/>
      <c r="K61" s="233">
        <f>ROUND(E61*J61,2)</f>
        <v>0</v>
      </c>
      <c r="L61" s="233">
        <v>21</v>
      </c>
      <c r="M61" s="233">
        <f>G61*(1+L61/100)</f>
        <v>0</v>
      </c>
      <c r="N61" s="232">
        <v>0</v>
      </c>
      <c r="O61" s="232">
        <f>ROUND(E61*N61,2)</f>
        <v>0</v>
      </c>
      <c r="P61" s="232">
        <v>0</v>
      </c>
      <c r="Q61" s="232">
        <f>ROUND(E61*P61,2)</f>
        <v>0</v>
      </c>
      <c r="R61" s="233"/>
      <c r="S61" s="233" t="s">
        <v>208</v>
      </c>
      <c r="T61" s="233" t="s">
        <v>209</v>
      </c>
      <c r="U61" s="233">
        <v>0</v>
      </c>
      <c r="V61" s="233">
        <f>ROUND(E61*U61,2)</f>
        <v>0</v>
      </c>
      <c r="W61" s="233"/>
      <c r="X61" s="233" t="s">
        <v>210</v>
      </c>
      <c r="Y61" s="233" t="s">
        <v>211</v>
      </c>
      <c r="Z61" s="212"/>
      <c r="AA61" s="212"/>
      <c r="AB61" s="212"/>
      <c r="AC61" s="212"/>
      <c r="AD61" s="212"/>
      <c r="AE61" s="212"/>
      <c r="AF61" s="212"/>
      <c r="AG61" s="212" t="s">
        <v>212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8">
        <v>54</v>
      </c>
      <c r="B62" s="259" t="s">
        <v>762</v>
      </c>
      <c r="C62" s="269" t="s">
        <v>763</v>
      </c>
      <c r="D62" s="260" t="s">
        <v>666</v>
      </c>
      <c r="E62" s="261">
        <v>64</v>
      </c>
      <c r="F62" s="262"/>
      <c r="G62" s="263">
        <f>ROUND(E62*F62,2)</f>
        <v>0</v>
      </c>
      <c r="H62" s="234"/>
      <c r="I62" s="233">
        <f>ROUND(E62*H62,2)</f>
        <v>0</v>
      </c>
      <c r="J62" s="234"/>
      <c r="K62" s="233">
        <f>ROUND(E62*J62,2)</f>
        <v>0</v>
      </c>
      <c r="L62" s="233">
        <v>21</v>
      </c>
      <c r="M62" s="233">
        <f>G62*(1+L62/100)</f>
        <v>0</v>
      </c>
      <c r="N62" s="232">
        <v>0</v>
      </c>
      <c r="O62" s="232">
        <f>ROUND(E62*N62,2)</f>
        <v>0</v>
      </c>
      <c r="P62" s="232">
        <v>0</v>
      </c>
      <c r="Q62" s="232">
        <f>ROUND(E62*P62,2)</f>
        <v>0</v>
      </c>
      <c r="R62" s="233"/>
      <c r="S62" s="233" t="s">
        <v>208</v>
      </c>
      <c r="T62" s="233" t="s">
        <v>209</v>
      </c>
      <c r="U62" s="233">
        <v>0</v>
      </c>
      <c r="V62" s="233">
        <f>ROUND(E62*U62,2)</f>
        <v>0</v>
      </c>
      <c r="W62" s="233"/>
      <c r="X62" s="233" t="s">
        <v>230</v>
      </c>
      <c r="Y62" s="233" t="s">
        <v>211</v>
      </c>
      <c r="Z62" s="212"/>
      <c r="AA62" s="212"/>
      <c r="AB62" s="212"/>
      <c r="AC62" s="212"/>
      <c r="AD62" s="212"/>
      <c r="AE62" s="212"/>
      <c r="AF62" s="212"/>
      <c r="AG62" s="212" t="s">
        <v>231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8">
        <v>55</v>
      </c>
      <c r="B63" s="259" t="s">
        <v>764</v>
      </c>
      <c r="C63" s="269" t="s">
        <v>765</v>
      </c>
      <c r="D63" s="260" t="s">
        <v>0</v>
      </c>
      <c r="E63" s="261">
        <v>920.99199999999996</v>
      </c>
      <c r="F63" s="262"/>
      <c r="G63" s="263">
        <f>ROUND(E63*F63,2)</f>
        <v>0</v>
      </c>
      <c r="H63" s="234"/>
      <c r="I63" s="233">
        <f>ROUND(E63*H63,2)</f>
        <v>0</v>
      </c>
      <c r="J63" s="234"/>
      <c r="K63" s="233">
        <f>ROUND(E63*J63,2)</f>
        <v>0</v>
      </c>
      <c r="L63" s="233">
        <v>21</v>
      </c>
      <c r="M63" s="233">
        <f>G63*(1+L63/100)</f>
        <v>0</v>
      </c>
      <c r="N63" s="232">
        <v>0</v>
      </c>
      <c r="O63" s="232">
        <f>ROUND(E63*N63,2)</f>
        <v>0</v>
      </c>
      <c r="P63" s="232">
        <v>0</v>
      </c>
      <c r="Q63" s="232">
        <f>ROUND(E63*P63,2)</f>
        <v>0</v>
      </c>
      <c r="R63" s="233"/>
      <c r="S63" s="233" t="s">
        <v>208</v>
      </c>
      <c r="T63" s="233" t="s">
        <v>209</v>
      </c>
      <c r="U63" s="233">
        <v>0</v>
      </c>
      <c r="V63" s="233">
        <f>ROUND(E63*U63,2)</f>
        <v>0</v>
      </c>
      <c r="W63" s="233"/>
      <c r="X63" s="233" t="s">
        <v>210</v>
      </c>
      <c r="Y63" s="233" t="s">
        <v>211</v>
      </c>
      <c r="Z63" s="212"/>
      <c r="AA63" s="212"/>
      <c r="AB63" s="212"/>
      <c r="AC63" s="212"/>
      <c r="AD63" s="212"/>
      <c r="AE63" s="212"/>
      <c r="AF63" s="212"/>
      <c r="AG63" s="212" t="s">
        <v>212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8">
        <v>56</v>
      </c>
      <c r="B64" s="259" t="s">
        <v>766</v>
      </c>
      <c r="C64" s="269" t="s">
        <v>767</v>
      </c>
      <c r="D64" s="260" t="s">
        <v>0</v>
      </c>
      <c r="E64" s="261">
        <v>920.99199999999996</v>
      </c>
      <c r="F64" s="262"/>
      <c r="G64" s="263">
        <f>ROUND(E64*F64,2)</f>
        <v>0</v>
      </c>
      <c r="H64" s="234"/>
      <c r="I64" s="233">
        <f>ROUND(E64*H64,2)</f>
        <v>0</v>
      </c>
      <c r="J64" s="234"/>
      <c r="K64" s="233">
        <f>ROUND(E64*J64,2)</f>
        <v>0</v>
      </c>
      <c r="L64" s="233">
        <v>21</v>
      </c>
      <c r="M64" s="233">
        <f>G64*(1+L64/100)</f>
        <v>0</v>
      </c>
      <c r="N64" s="232">
        <v>0</v>
      </c>
      <c r="O64" s="232">
        <f>ROUND(E64*N64,2)</f>
        <v>0</v>
      </c>
      <c r="P64" s="232">
        <v>0</v>
      </c>
      <c r="Q64" s="232">
        <f>ROUND(E64*P64,2)</f>
        <v>0</v>
      </c>
      <c r="R64" s="233"/>
      <c r="S64" s="233" t="s">
        <v>208</v>
      </c>
      <c r="T64" s="233" t="s">
        <v>209</v>
      </c>
      <c r="U64" s="233">
        <v>0</v>
      </c>
      <c r="V64" s="233">
        <f>ROUND(E64*U64,2)</f>
        <v>0</v>
      </c>
      <c r="W64" s="233"/>
      <c r="X64" s="233" t="s">
        <v>210</v>
      </c>
      <c r="Y64" s="233" t="s">
        <v>211</v>
      </c>
      <c r="Z64" s="212"/>
      <c r="AA64" s="212"/>
      <c r="AB64" s="212"/>
      <c r="AC64" s="212"/>
      <c r="AD64" s="212"/>
      <c r="AE64" s="212"/>
      <c r="AF64" s="212"/>
      <c r="AG64" s="212" t="s">
        <v>212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8">
        <v>57</v>
      </c>
      <c r="B65" s="259" t="s">
        <v>768</v>
      </c>
      <c r="C65" s="269" t="s">
        <v>769</v>
      </c>
      <c r="D65" s="260" t="s">
        <v>0</v>
      </c>
      <c r="E65" s="261">
        <v>920.99199999999996</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208</v>
      </c>
      <c r="T65" s="233" t="s">
        <v>209</v>
      </c>
      <c r="U65" s="233">
        <v>0</v>
      </c>
      <c r="V65" s="233">
        <f>ROUND(E65*U65,2)</f>
        <v>0</v>
      </c>
      <c r="W65" s="233"/>
      <c r="X65" s="233" t="s">
        <v>210</v>
      </c>
      <c r="Y65" s="233" t="s">
        <v>211</v>
      </c>
      <c r="Z65" s="212"/>
      <c r="AA65" s="212"/>
      <c r="AB65" s="212"/>
      <c r="AC65" s="212"/>
      <c r="AD65" s="212"/>
      <c r="AE65" s="212"/>
      <c r="AF65" s="212"/>
      <c r="AG65" s="212" t="s">
        <v>212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8">
        <v>58</v>
      </c>
      <c r="B66" s="259" t="s">
        <v>770</v>
      </c>
      <c r="C66" s="269" t="s">
        <v>771</v>
      </c>
      <c r="D66" s="260" t="s">
        <v>0</v>
      </c>
      <c r="E66" s="261">
        <v>867.495</v>
      </c>
      <c r="F66" s="262"/>
      <c r="G66" s="263">
        <f>ROUND(E66*F66,2)</f>
        <v>0</v>
      </c>
      <c r="H66" s="234"/>
      <c r="I66" s="233">
        <f>ROUND(E66*H66,2)</f>
        <v>0</v>
      </c>
      <c r="J66" s="234"/>
      <c r="K66" s="233">
        <f>ROUND(E66*J66,2)</f>
        <v>0</v>
      </c>
      <c r="L66" s="233">
        <v>21</v>
      </c>
      <c r="M66" s="233">
        <f>G66*(1+L66/100)</f>
        <v>0</v>
      </c>
      <c r="N66" s="232">
        <v>0</v>
      </c>
      <c r="O66" s="232">
        <f>ROUND(E66*N66,2)</f>
        <v>0</v>
      </c>
      <c r="P66" s="232">
        <v>0</v>
      </c>
      <c r="Q66" s="232">
        <f>ROUND(E66*P66,2)</f>
        <v>0</v>
      </c>
      <c r="R66" s="233"/>
      <c r="S66" s="233" t="s">
        <v>208</v>
      </c>
      <c r="T66" s="233" t="s">
        <v>209</v>
      </c>
      <c r="U66" s="233">
        <v>0</v>
      </c>
      <c r="V66" s="233">
        <f>ROUND(E66*U66,2)</f>
        <v>0</v>
      </c>
      <c r="W66" s="233"/>
      <c r="X66" s="233" t="s">
        <v>210</v>
      </c>
      <c r="Y66" s="233" t="s">
        <v>211</v>
      </c>
      <c r="Z66" s="212"/>
      <c r="AA66" s="212"/>
      <c r="AB66" s="212"/>
      <c r="AC66" s="212"/>
      <c r="AD66" s="212"/>
      <c r="AE66" s="212"/>
      <c r="AF66" s="212"/>
      <c r="AG66" s="212" t="s">
        <v>212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8">
        <v>59</v>
      </c>
      <c r="B67" s="259" t="s">
        <v>772</v>
      </c>
      <c r="C67" s="269" t="s">
        <v>773</v>
      </c>
      <c r="D67" s="260" t="s">
        <v>586</v>
      </c>
      <c r="E67" s="261">
        <v>1</v>
      </c>
      <c r="F67" s="262"/>
      <c r="G67" s="263">
        <f>ROUND(E67*F67,2)</f>
        <v>0</v>
      </c>
      <c r="H67" s="234"/>
      <c r="I67" s="233">
        <f>ROUND(E67*H67,2)</f>
        <v>0</v>
      </c>
      <c r="J67" s="234"/>
      <c r="K67" s="233">
        <f>ROUND(E67*J67,2)</f>
        <v>0</v>
      </c>
      <c r="L67" s="233">
        <v>21</v>
      </c>
      <c r="M67" s="233">
        <f>G67*(1+L67/100)</f>
        <v>0</v>
      </c>
      <c r="N67" s="232">
        <v>1E-3</v>
      </c>
      <c r="O67" s="232">
        <f>ROUND(E67*N67,2)</f>
        <v>0</v>
      </c>
      <c r="P67" s="232">
        <v>0</v>
      </c>
      <c r="Q67" s="232">
        <f>ROUND(E67*P67,2)</f>
        <v>0</v>
      </c>
      <c r="R67" s="233"/>
      <c r="S67" s="233" t="s">
        <v>208</v>
      </c>
      <c r="T67" s="233" t="s">
        <v>209</v>
      </c>
      <c r="U67" s="233">
        <v>0</v>
      </c>
      <c r="V67" s="233">
        <f>ROUND(E67*U67,2)</f>
        <v>0</v>
      </c>
      <c r="W67" s="233"/>
      <c r="X67" s="233" t="s">
        <v>230</v>
      </c>
      <c r="Y67" s="233" t="s">
        <v>211</v>
      </c>
      <c r="Z67" s="212"/>
      <c r="AA67" s="212"/>
      <c r="AB67" s="212"/>
      <c r="AC67" s="212"/>
      <c r="AD67" s="212"/>
      <c r="AE67" s="212"/>
      <c r="AF67" s="212"/>
      <c r="AG67" s="212" t="s">
        <v>231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42" t="s">
        <v>203</v>
      </c>
      <c r="B68" s="243" t="s">
        <v>137</v>
      </c>
      <c r="C68" s="264" t="s">
        <v>138</v>
      </c>
      <c r="D68" s="244"/>
      <c r="E68" s="245"/>
      <c r="F68" s="246"/>
      <c r="G68" s="247">
        <f>SUMIF(AG69:AG70,"&lt;&gt;NOR",G69:G70)</f>
        <v>0</v>
      </c>
      <c r="H68" s="241"/>
      <c r="I68" s="241">
        <f>SUM(I69:I70)</f>
        <v>0</v>
      </c>
      <c r="J68" s="241"/>
      <c r="K68" s="241">
        <f>SUM(K69:K70)</f>
        <v>0</v>
      </c>
      <c r="L68" s="241"/>
      <c r="M68" s="241">
        <f>SUM(M69:M70)</f>
        <v>0</v>
      </c>
      <c r="N68" s="240"/>
      <c r="O68" s="240">
        <f>SUM(O69:O70)</f>
        <v>0</v>
      </c>
      <c r="P68" s="240"/>
      <c r="Q68" s="240">
        <f>SUM(Q69:Q70)</f>
        <v>0</v>
      </c>
      <c r="R68" s="241"/>
      <c r="S68" s="241"/>
      <c r="T68" s="241"/>
      <c r="U68" s="241"/>
      <c r="V68" s="241">
        <f>SUM(V69:V70)</f>
        <v>0</v>
      </c>
      <c r="W68" s="241"/>
      <c r="X68" s="241"/>
      <c r="Y68" s="241"/>
      <c r="AG68" t="s">
        <v>204</v>
      </c>
    </row>
    <row r="69" spans="1:60" ht="22.5" outlineLevel="1" x14ac:dyDescent="0.2">
      <c r="A69" s="258">
        <v>60</v>
      </c>
      <c r="B69" s="259" t="s">
        <v>774</v>
      </c>
      <c r="C69" s="269" t="s">
        <v>775</v>
      </c>
      <c r="D69" s="260" t="s">
        <v>280</v>
      </c>
      <c r="E69" s="261">
        <v>2</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208</v>
      </c>
      <c r="T69" s="233" t="s">
        <v>209</v>
      </c>
      <c r="U69" s="233">
        <v>0</v>
      </c>
      <c r="V69" s="233">
        <f>ROUND(E69*U69,2)</f>
        <v>0</v>
      </c>
      <c r="W69" s="233"/>
      <c r="X69" s="233" t="s">
        <v>210</v>
      </c>
      <c r="Y69" s="233" t="s">
        <v>211</v>
      </c>
      <c r="Z69" s="212"/>
      <c r="AA69" s="212"/>
      <c r="AB69" s="212"/>
      <c r="AC69" s="212"/>
      <c r="AD69" s="212"/>
      <c r="AE69" s="212"/>
      <c r="AF69" s="212"/>
      <c r="AG69" s="212" t="s">
        <v>212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8">
        <v>61</v>
      </c>
      <c r="B70" s="259" t="s">
        <v>776</v>
      </c>
      <c r="C70" s="269" t="s">
        <v>777</v>
      </c>
      <c r="D70" s="260" t="s">
        <v>280</v>
      </c>
      <c r="E70" s="261">
        <v>2</v>
      </c>
      <c r="F70" s="262"/>
      <c r="G70" s="263">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208</v>
      </c>
      <c r="T70" s="233" t="s">
        <v>209</v>
      </c>
      <c r="U70" s="233">
        <v>0</v>
      </c>
      <c r="V70" s="233">
        <f>ROUND(E70*U70,2)</f>
        <v>0</v>
      </c>
      <c r="W70" s="233"/>
      <c r="X70" s="233" t="s">
        <v>210</v>
      </c>
      <c r="Y70" s="233" t="s">
        <v>211</v>
      </c>
      <c r="Z70" s="212"/>
      <c r="AA70" s="212"/>
      <c r="AB70" s="212"/>
      <c r="AC70" s="212"/>
      <c r="AD70" s="212"/>
      <c r="AE70" s="212"/>
      <c r="AF70" s="212"/>
      <c r="AG70" s="212" t="s">
        <v>212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42" t="s">
        <v>203</v>
      </c>
      <c r="B71" s="243" t="s">
        <v>141</v>
      </c>
      <c r="C71" s="264" t="s">
        <v>142</v>
      </c>
      <c r="D71" s="244"/>
      <c r="E71" s="245"/>
      <c r="F71" s="246"/>
      <c r="G71" s="247">
        <f>SUMIF(AG72:AG76,"&lt;&gt;NOR",G72:G76)</f>
        <v>0</v>
      </c>
      <c r="H71" s="241"/>
      <c r="I71" s="241">
        <f>SUM(I72:I76)</f>
        <v>0</v>
      </c>
      <c r="J71" s="241"/>
      <c r="K71" s="241">
        <f>SUM(K72:K76)</f>
        <v>0</v>
      </c>
      <c r="L71" s="241"/>
      <c r="M71" s="241">
        <f>SUM(M72:M76)</f>
        <v>0</v>
      </c>
      <c r="N71" s="240"/>
      <c r="O71" s="240">
        <f>SUM(O72:O76)</f>
        <v>0</v>
      </c>
      <c r="P71" s="240"/>
      <c r="Q71" s="240">
        <f>SUM(Q72:Q76)</f>
        <v>0</v>
      </c>
      <c r="R71" s="241"/>
      <c r="S71" s="241"/>
      <c r="T71" s="241"/>
      <c r="U71" s="241"/>
      <c r="V71" s="241">
        <f>SUM(V72:V76)</f>
        <v>0</v>
      </c>
      <c r="W71" s="241"/>
      <c r="X71" s="241"/>
      <c r="Y71" s="241"/>
      <c r="AG71" t="s">
        <v>204</v>
      </c>
    </row>
    <row r="72" spans="1:60" ht="22.5" outlineLevel="1" x14ac:dyDescent="0.2">
      <c r="A72" s="258">
        <v>62</v>
      </c>
      <c r="B72" s="259" t="s">
        <v>778</v>
      </c>
      <c r="C72" s="269" t="s">
        <v>779</v>
      </c>
      <c r="D72" s="260" t="s">
        <v>780</v>
      </c>
      <c r="E72" s="261">
        <v>0.05</v>
      </c>
      <c r="F72" s="262"/>
      <c r="G72" s="263">
        <f>ROUND(E72*F72,2)</f>
        <v>0</v>
      </c>
      <c r="H72" s="234"/>
      <c r="I72" s="233">
        <f>ROUND(E72*H72,2)</f>
        <v>0</v>
      </c>
      <c r="J72" s="234"/>
      <c r="K72" s="233">
        <f>ROUND(E72*J72,2)</f>
        <v>0</v>
      </c>
      <c r="L72" s="233">
        <v>21</v>
      </c>
      <c r="M72" s="233">
        <f>G72*(1+L72/100)</f>
        <v>0</v>
      </c>
      <c r="N72" s="232">
        <v>9.9000000000000008E-3</v>
      </c>
      <c r="O72" s="232">
        <f>ROUND(E72*N72,2)</f>
        <v>0</v>
      </c>
      <c r="P72" s="232">
        <v>0</v>
      </c>
      <c r="Q72" s="232">
        <f>ROUND(E72*P72,2)</f>
        <v>0</v>
      </c>
      <c r="R72" s="233"/>
      <c r="S72" s="233" t="s">
        <v>208</v>
      </c>
      <c r="T72" s="233" t="s">
        <v>209</v>
      </c>
      <c r="U72" s="233">
        <v>0</v>
      </c>
      <c r="V72" s="233">
        <f>ROUND(E72*U72,2)</f>
        <v>0</v>
      </c>
      <c r="W72" s="233"/>
      <c r="X72" s="233" t="s">
        <v>210</v>
      </c>
      <c r="Y72" s="233" t="s">
        <v>211</v>
      </c>
      <c r="Z72" s="212"/>
      <c r="AA72" s="212"/>
      <c r="AB72" s="212"/>
      <c r="AC72" s="212"/>
      <c r="AD72" s="212"/>
      <c r="AE72" s="212"/>
      <c r="AF72" s="212"/>
      <c r="AG72" s="212" t="s">
        <v>212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58">
        <v>63</v>
      </c>
      <c r="B73" s="259" t="s">
        <v>781</v>
      </c>
      <c r="C73" s="269" t="s">
        <v>782</v>
      </c>
      <c r="D73" s="260" t="s">
        <v>280</v>
      </c>
      <c r="E73" s="261">
        <v>36</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208</v>
      </c>
      <c r="T73" s="233" t="s">
        <v>209</v>
      </c>
      <c r="U73" s="233">
        <v>0</v>
      </c>
      <c r="V73" s="233">
        <f>ROUND(E73*U73,2)</f>
        <v>0</v>
      </c>
      <c r="W73" s="233"/>
      <c r="X73" s="233" t="s">
        <v>210</v>
      </c>
      <c r="Y73" s="233" t="s">
        <v>211</v>
      </c>
      <c r="Z73" s="212"/>
      <c r="AA73" s="212"/>
      <c r="AB73" s="212"/>
      <c r="AC73" s="212"/>
      <c r="AD73" s="212"/>
      <c r="AE73" s="212"/>
      <c r="AF73" s="212"/>
      <c r="AG73" s="212" t="s">
        <v>212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8">
        <v>64</v>
      </c>
      <c r="B74" s="259" t="s">
        <v>783</v>
      </c>
      <c r="C74" s="269" t="s">
        <v>784</v>
      </c>
      <c r="D74" s="260" t="s">
        <v>785</v>
      </c>
      <c r="E74" s="261">
        <v>3.5999999999999997E-2</v>
      </c>
      <c r="F74" s="262"/>
      <c r="G74" s="263">
        <f>ROUND(E74*F74,2)</f>
        <v>0</v>
      </c>
      <c r="H74" s="234"/>
      <c r="I74" s="233">
        <f>ROUND(E74*H74,2)</f>
        <v>0</v>
      </c>
      <c r="J74" s="234"/>
      <c r="K74" s="233">
        <f>ROUND(E74*J74,2)</f>
        <v>0</v>
      </c>
      <c r="L74" s="233">
        <v>21</v>
      </c>
      <c r="M74" s="233">
        <f>G74*(1+L74/100)</f>
        <v>0</v>
      </c>
      <c r="N74" s="232">
        <v>1.6000000000000001E-3</v>
      </c>
      <c r="O74" s="232">
        <f>ROUND(E74*N74,2)</f>
        <v>0</v>
      </c>
      <c r="P74" s="232">
        <v>0</v>
      </c>
      <c r="Q74" s="232">
        <f>ROUND(E74*P74,2)</f>
        <v>0</v>
      </c>
      <c r="R74" s="233"/>
      <c r="S74" s="233" t="s">
        <v>208</v>
      </c>
      <c r="T74" s="233" t="s">
        <v>209</v>
      </c>
      <c r="U74" s="233">
        <v>0</v>
      </c>
      <c r="V74" s="233">
        <f>ROUND(E74*U74,2)</f>
        <v>0</v>
      </c>
      <c r="W74" s="233"/>
      <c r="X74" s="233" t="s">
        <v>230</v>
      </c>
      <c r="Y74" s="233" t="s">
        <v>211</v>
      </c>
      <c r="Z74" s="212"/>
      <c r="AA74" s="212"/>
      <c r="AB74" s="212"/>
      <c r="AC74" s="212"/>
      <c r="AD74" s="212"/>
      <c r="AE74" s="212"/>
      <c r="AF74" s="212"/>
      <c r="AG74" s="212" t="s">
        <v>231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8">
        <v>65</v>
      </c>
      <c r="B75" s="259" t="s">
        <v>786</v>
      </c>
      <c r="C75" s="269" t="s">
        <v>787</v>
      </c>
      <c r="D75" s="260" t="s">
        <v>280</v>
      </c>
      <c r="E75" s="261">
        <v>8</v>
      </c>
      <c r="F75" s="262"/>
      <c r="G75" s="263">
        <f>ROUND(E75*F75,2)</f>
        <v>0</v>
      </c>
      <c r="H75" s="234"/>
      <c r="I75" s="233">
        <f>ROUND(E75*H75,2)</f>
        <v>0</v>
      </c>
      <c r="J75" s="234"/>
      <c r="K75" s="233">
        <f>ROUND(E75*J75,2)</f>
        <v>0</v>
      </c>
      <c r="L75" s="233">
        <v>21</v>
      </c>
      <c r="M75" s="233">
        <f>G75*(1+L75/100)</f>
        <v>0</v>
      </c>
      <c r="N75" s="232">
        <v>1.0000000000000001E-5</v>
      </c>
      <c r="O75" s="232">
        <f>ROUND(E75*N75,2)</f>
        <v>0</v>
      </c>
      <c r="P75" s="232">
        <v>0</v>
      </c>
      <c r="Q75" s="232">
        <f>ROUND(E75*P75,2)</f>
        <v>0</v>
      </c>
      <c r="R75" s="233"/>
      <c r="S75" s="233" t="s">
        <v>208</v>
      </c>
      <c r="T75" s="233" t="s">
        <v>209</v>
      </c>
      <c r="U75" s="233">
        <v>0</v>
      </c>
      <c r="V75" s="233">
        <f>ROUND(E75*U75,2)</f>
        <v>0</v>
      </c>
      <c r="W75" s="233"/>
      <c r="X75" s="233" t="s">
        <v>210</v>
      </c>
      <c r="Y75" s="233" t="s">
        <v>211</v>
      </c>
      <c r="Z75" s="212"/>
      <c r="AA75" s="212"/>
      <c r="AB75" s="212"/>
      <c r="AC75" s="212"/>
      <c r="AD75" s="212"/>
      <c r="AE75" s="212"/>
      <c r="AF75" s="212"/>
      <c r="AG75" s="212" t="s">
        <v>212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8">
        <v>66</v>
      </c>
      <c r="B76" s="259" t="s">
        <v>788</v>
      </c>
      <c r="C76" s="269" t="s">
        <v>789</v>
      </c>
      <c r="D76" s="260" t="s">
        <v>785</v>
      </c>
      <c r="E76" s="261">
        <v>8.0000000000000002E-3</v>
      </c>
      <c r="F76" s="262"/>
      <c r="G76" s="263">
        <f>ROUND(E76*F76,2)</f>
        <v>0</v>
      </c>
      <c r="H76" s="234"/>
      <c r="I76" s="233">
        <f>ROUND(E76*H76,2)</f>
        <v>0</v>
      </c>
      <c r="J76" s="234"/>
      <c r="K76" s="233">
        <f>ROUND(E76*J76,2)</f>
        <v>0</v>
      </c>
      <c r="L76" s="233">
        <v>21</v>
      </c>
      <c r="M76" s="233">
        <f>G76*(1+L76/100)</f>
        <v>0</v>
      </c>
      <c r="N76" s="232">
        <v>2.7000000000000001E-3</v>
      </c>
      <c r="O76" s="232">
        <f>ROUND(E76*N76,2)</f>
        <v>0</v>
      </c>
      <c r="P76" s="232">
        <v>0</v>
      </c>
      <c r="Q76" s="232">
        <f>ROUND(E76*P76,2)</f>
        <v>0</v>
      </c>
      <c r="R76" s="233"/>
      <c r="S76" s="233" t="s">
        <v>208</v>
      </c>
      <c r="T76" s="233" t="s">
        <v>209</v>
      </c>
      <c r="U76" s="233">
        <v>0</v>
      </c>
      <c r="V76" s="233">
        <f>ROUND(E76*U76,2)</f>
        <v>0</v>
      </c>
      <c r="W76" s="233"/>
      <c r="X76" s="233" t="s">
        <v>230</v>
      </c>
      <c r="Y76" s="233" t="s">
        <v>211</v>
      </c>
      <c r="Z76" s="212"/>
      <c r="AA76" s="212"/>
      <c r="AB76" s="212"/>
      <c r="AC76" s="212"/>
      <c r="AD76" s="212"/>
      <c r="AE76" s="212"/>
      <c r="AF76" s="212"/>
      <c r="AG76" s="212" t="s">
        <v>231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42" t="s">
        <v>203</v>
      </c>
      <c r="B77" s="243" t="s">
        <v>153</v>
      </c>
      <c r="C77" s="264" t="s">
        <v>154</v>
      </c>
      <c r="D77" s="244"/>
      <c r="E77" s="245"/>
      <c r="F77" s="246"/>
      <c r="G77" s="247">
        <f>SUMIF(AG78:AG78,"&lt;&gt;NOR",G78:G78)</f>
        <v>0</v>
      </c>
      <c r="H77" s="241"/>
      <c r="I77" s="241">
        <f>SUM(I78:I78)</f>
        <v>0</v>
      </c>
      <c r="J77" s="241"/>
      <c r="K77" s="241">
        <f>SUM(K78:K78)</f>
        <v>0</v>
      </c>
      <c r="L77" s="241"/>
      <c r="M77" s="241">
        <f>SUM(M78:M78)</f>
        <v>0</v>
      </c>
      <c r="N77" s="240"/>
      <c r="O77" s="240">
        <f>SUM(O78:O78)</f>
        <v>0</v>
      </c>
      <c r="P77" s="240"/>
      <c r="Q77" s="240">
        <f>SUM(Q78:Q78)</f>
        <v>0</v>
      </c>
      <c r="R77" s="241"/>
      <c r="S77" s="241"/>
      <c r="T77" s="241"/>
      <c r="U77" s="241"/>
      <c r="V77" s="241">
        <f>SUM(V78:V78)</f>
        <v>0</v>
      </c>
      <c r="W77" s="241"/>
      <c r="X77" s="241"/>
      <c r="Y77" s="241"/>
      <c r="AG77" t="s">
        <v>204</v>
      </c>
    </row>
    <row r="78" spans="1:60" ht="22.5" outlineLevel="1" x14ac:dyDescent="0.2">
      <c r="A78" s="258">
        <v>67</v>
      </c>
      <c r="B78" s="259" t="s">
        <v>790</v>
      </c>
      <c r="C78" s="269" t="s">
        <v>791</v>
      </c>
      <c r="D78" s="260" t="s">
        <v>792</v>
      </c>
      <c r="E78" s="261">
        <v>8</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208</v>
      </c>
      <c r="T78" s="233" t="s">
        <v>209</v>
      </c>
      <c r="U78" s="233">
        <v>0</v>
      </c>
      <c r="V78" s="233">
        <f>ROUND(E78*U78,2)</f>
        <v>0</v>
      </c>
      <c r="W78" s="233"/>
      <c r="X78" s="233" t="s">
        <v>210</v>
      </c>
      <c r="Y78" s="233" t="s">
        <v>211</v>
      </c>
      <c r="Z78" s="212"/>
      <c r="AA78" s="212"/>
      <c r="AB78" s="212"/>
      <c r="AC78" s="212"/>
      <c r="AD78" s="212"/>
      <c r="AE78" s="212"/>
      <c r="AF78" s="212"/>
      <c r="AG78" s="212" t="s">
        <v>212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42" t="s">
        <v>203</v>
      </c>
      <c r="B79" s="243" t="s">
        <v>157</v>
      </c>
      <c r="C79" s="264" t="s">
        <v>158</v>
      </c>
      <c r="D79" s="244"/>
      <c r="E79" s="245"/>
      <c r="F79" s="246"/>
      <c r="G79" s="247">
        <f>SUMIF(AG80:AG88,"&lt;&gt;NOR",G80:G88)</f>
        <v>0</v>
      </c>
      <c r="H79" s="241"/>
      <c r="I79" s="241">
        <f>SUM(I80:I88)</f>
        <v>0</v>
      </c>
      <c r="J79" s="241"/>
      <c r="K79" s="241">
        <f>SUM(K80:K88)</f>
        <v>0</v>
      </c>
      <c r="L79" s="241"/>
      <c r="M79" s="241">
        <f>SUM(M80:M88)</f>
        <v>0</v>
      </c>
      <c r="N79" s="240"/>
      <c r="O79" s="240">
        <f>SUM(O80:O88)</f>
        <v>0.08</v>
      </c>
      <c r="P79" s="240"/>
      <c r="Q79" s="240">
        <f>SUM(Q80:Q88)</f>
        <v>0</v>
      </c>
      <c r="R79" s="241"/>
      <c r="S79" s="241"/>
      <c r="T79" s="241"/>
      <c r="U79" s="241"/>
      <c r="V79" s="241">
        <f>SUM(V80:V88)</f>
        <v>0</v>
      </c>
      <c r="W79" s="241"/>
      <c r="X79" s="241"/>
      <c r="Y79" s="241"/>
      <c r="AG79" t="s">
        <v>204</v>
      </c>
    </row>
    <row r="80" spans="1:60" ht="22.5" outlineLevel="1" x14ac:dyDescent="0.2">
      <c r="A80" s="258">
        <v>68</v>
      </c>
      <c r="B80" s="259" t="s">
        <v>793</v>
      </c>
      <c r="C80" s="269" t="s">
        <v>794</v>
      </c>
      <c r="D80" s="260" t="s">
        <v>320</v>
      </c>
      <c r="E80" s="261">
        <v>85</v>
      </c>
      <c r="F80" s="262"/>
      <c r="G80" s="263">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208</v>
      </c>
      <c r="T80" s="233" t="s">
        <v>209</v>
      </c>
      <c r="U80" s="233">
        <v>0</v>
      </c>
      <c r="V80" s="233">
        <f>ROUND(E80*U80,2)</f>
        <v>0</v>
      </c>
      <c r="W80" s="233"/>
      <c r="X80" s="233" t="s">
        <v>210</v>
      </c>
      <c r="Y80" s="233" t="s">
        <v>211</v>
      </c>
      <c r="Z80" s="212"/>
      <c r="AA80" s="212"/>
      <c r="AB80" s="212"/>
      <c r="AC80" s="212"/>
      <c r="AD80" s="212"/>
      <c r="AE80" s="212"/>
      <c r="AF80" s="212"/>
      <c r="AG80" s="212" t="s">
        <v>321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58">
        <v>69</v>
      </c>
      <c r="B81" s="259" t="s">
        <v>795</v>
      </c>
      <c r="C81" s="269" t="s">
        <v>796</v>
      </c>
      <c r="D81" s="260" t="s">
        <v>320</v>
      </c>
      <c r="E81" s="261">
        <v>85</v>
      </c>
      <c r="F81" s="262"/>
      <c r="G81" s="263">
        <f>ROUND(E81*F81,2)</f>
        <v>0</v>
      </c>
      <c r="H81" s="234"/>
      <c r="I81" s="233">
        <f>ROUND(E81*H81,2)</f>
        <v>0</v>
      </c>
      <c r="J81" s="234"/>
      <c r="K81" s="233">
        <f>ROUND(E81*J81,2)</f>
        <v>0</v>
      </c>
      <c r="L81" s="233">
        <v>21</v>
      </c>
      <c r="M81" s="233">
        <f>G81*(1+L81/100)</f>
        <v>0</v>
      </c>
      <c r="N81" s="232">
        <v>8.9999999999999998E-4</v>
      </c>
      <c r="O81" s="232">
        <f>ROUND(E81*N81,2)</f>
        <v>0.08</v>
      </c>
      <c r="P81" s="232">
        <v>0</v>
      </c>
      <c r="Q81" s="232">
        <f>ROUND(E81*P81,2)</f>
        <v>0</v>
      </c>
      <c r="R81" s="233"/>
      <c r="S81" s="233" t="s">
        <v>208</v>
      </c>
      <c r="T81" s="233" t="s">
        <v>209</v>
      </c>
      <c r="U81" s="233">
        <v>0</v>
      </c>
      <c r="V81" s="233">
        <f>ROUND(E81*U81,2)</f>
        <v>0</v>
      </c>
      <c r="W81" s="233"/>
      <c r="X81" s="233" t="s">
        <v>230</v>
      </c>
      <c r="Y81" s="233" t="s">
        <v>211</v>
      </c>
      <c r="Z81" s="212"/>
      <c r="AA81" s="212"/>
      <c r="AB81" s="212"/>
      <c r="AC81" s="212"/>
      <c r="AD81" s="212"/>
      <c r="AE81" s="212"/>
      <c r="AF81" s="212"/>
      <c r="AG81" s="212" t="s">
        <v>231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8">
        <v>70</v>
      </c>
      <c r="B82" s="259" t="s">
        <v>797</v>
      </c>
      <c r="C82" s="269" t="s">
        <v>798</v>
      </c>
      <c r="D82" s="260" t="s">
        <v>698</v>
      </c>
      <c r="E82" s="261">
        <v>50</v>
      </c>
      <c r="F82" s="262"/>
      <c r="G82" s="263">
        <f>ROUND(E82*F82,2)</f>
        <v>0</v>
      </c>
      <c r="H82" s="234"/>
      <c r="I82" s="233">
        <f>ROUND(E82*H82,2)</f>
        <v>0</v>
      </c>
      <c r="J82" s="234"/>
      <c r="K82" s="233">
        <f>ROUND(E82*J82,2)</f>
        <v>0</v>
      </c>
      <c r="L82" s="233">
        <v>21</v>
      </c>
      <c r="M82" s="233">
        <f>G82*(1+L82/100)</f>
        <v>0</v>
      </c>
      <c r="N82" s="232">
        <v>4.0000000000000003E-5</v>
      </c>
      <c r="O82" s="232">
        <f>ROUND(E82*N82,2)</f>
        <v>0</v>
      </c>
      <c r="P82" s="232">
        <v>0</v>
      </c>
      <c r="Q82" s="232">
        <f>ROUND(E82*P82,2)</f>
        <v>0</v>
      </c>
      <c r="R82" s="233"/>
      <c r="S82" s="233" t="s">
        <v>208</v>
      </c>
      <c r="T82" s="233" t="s">
        <v>209</v>
      </c>
      <c r="U82" s="233">
        <v>0</v>
      </c>
      <c r="V82" s="233">
        <f>ROUND(E82*U82,2)</f>
        <v>0</v>
      </c>
      <c r="W82" s="233"/>
      <c r="X82" s="233" t="s">
        <v>230</v>
      </c>
      <c r="Y82" s="233" t="s">
        <v>211</v>
      </c>
      <c r="Z82" s="212"/>
      <c r="AA82" s="212"/>
      <c r="AB82" s="212"/>
      <c r="AC82" s="212"/>
      <c r="AD82" s="212"/>
      <c r="AE82" s="212"/>
      <c r="AF82" s="212"/>
      <c r="AG82" s="212" t="s">
        <v>231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8">
        <v>71</v>
      </c>
      <c r="B83" s="259" t="s">
        <v>799</v>
      </c>
      <c r="C83" s="269" t="s">
        <v>800</v>
      </c>
      <c r="D83" s="260" t="s">
        <v>280</v>
      </c>
      <c r="E83" s="261">
        <v>65</v>
      </c>
      <c r="F83" s="262"/>
      <c r="G83" s="263">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208</v>
      </c>
      <c r="T83" s="233" t="s">
        <v>209</v>
      </c>
      <c r="U83" s="233">
        <v>0</v>
      </c>
      <c r="V83" s="233">
        <f>ROUND(E83*U83,2)</f>
        <v>0</v>
      </c>
      <c r="W83" s="233"/>
      <c r="X83" s="233" t="s">
        <v>210</v>
      </c>
      <c r="Y83" s="233" t="s">
        <v>211</v>
      </c>
      <c r="Z83" s="212"/>
      <c r="AA83" s="212"/>
      <c r="AB83" s="212"/>
      <c r="AC83" s="212"/>
      <c r="AD83" s="212"/>
      <c r="AE83" s="212"/>
      <c r="AF83" s="212"/>
      <c r="AG83" s="212" t="s">
        <v>321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58">
        <v>72</v>
      </c>
      <c r="B84" s="259" t="s">
        <v>801</v>
      </c>
      <c r="C84" s="269" t="s">
        <v>802</v>
      </c>
      <c r="D84" s="260" t="s">
        <v>280</v>
      </c>
      <c r="E84" s="261">
        <v>10</v>
      </c>
      <c r="F84" s="262"/>
      <c r="G84" s="263">
        <f>ROUND(E84*F84,2)</f>
        <v>0</v>
      </c>
      <c r="H84" s="234"/>
      <c r="I84" s="233">
        <f>ROUND(E84*H84,2)</f>
        <v>0</v>
      </c>
      <c r="J84" s="234"/>
      <c r="K84" s="233">
        <f>ROUND(E84*J84,2)</f>
        <v>0</v>
      </c>
      <c r="L84" s="233">
        <v>21</v>
      </c>
      <c r="M84" s="233">
        <f>G84*(1+L84/100)</f>
        <v>0</v>
      </c>
      <c r="N84" s="232">
        <v>0</v>
      </c>
      <c r="O84" s="232">
        <f>ROUND(E84*N84,2)</f>
        <v>0</v>
      </c>
      <c r="P84" s="232">
        <v>0</v>
      </c>
      <c r="Q84" s="232">
        <f>ROUND(E84*P84,2)</f>
        <v>0</v>
      </c>
      <c r="R84" s="233"/>
      <c r="S84" s="233" t="s">
        <v>208</v>
      </c>
      <c r="T84" s="233" t="s">
        <v>209</v>
      </c>
      <c r="U84" s="233">
        <v>0</v>
      </c>
      <c r="V84" s="233">
        <f>ROUND(E84*U84,2)</f>
        <v>0</v>
      </c>
      <c r="W84" s="233"/>
      <c r="X84" s="233" t="s">
        <v>210</v>
      </c>
      <c r="Y84" s="233" t="s">
        <v>211</v>
      </c>
      <c r="Z84" s="212"/>
      <c r="AA84" s="212"/>
      <c r="AB84" s="212"/>
      <c r="AC84" s="212"/>
      <c r="AD84" s="212"/>
      <c r="AE84" s="212"/>
      <c r="AF84" s="212"/>
      <c r="AG84" s="212" t="s">
        <v>321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58">
        <v>73</v>
      </c>
      <c r="B85" s="259" t="s">
        <v>803</v>
      </c>
      <c r="C85" s="269" t="s">
        <v>804</v>
      </c>
      <c r="D85" s="260" t="s">
        <v>280</v>
      </c>
      <c r="E85" s="261">
        <v>6</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208</v>
      </c>
      <c r="T85" s="233" t="s">
        <v>209</v>
      </c>
      <c r="U85" s="233">
        <v>0</v>
      </c>
      <c r="V85" s="233">
        <f>ROUND(E85*U85,2)</f>
        <v>0</v>
      </c>
      <c r="W85" s="233"/>
      <c r="X85" s="233" t="s">
        <v>210</v>
      </c>
      <c r="Y85" s="233" t="s">
        <v>211</v>
      </c>
      <c r="Z85" s="212"/>
      <c r="AA85" s="212"/>
      <c r="AB85" s="212"/>
      <c r="AC85" s="212"/>
      <c r="AD85" s="212"/>
      <c r="AE85" s="212"/>
      <c r="AF85" s="212"/>
      <c r="AG85" s="212" t="s">
        <v>321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33.75" outlineLevel="1" x14ac:dyDescent="0.2">
      <c r="A86" s="258">
        <v>74</v>
      </c>
      <c r="B86" s="259" t="s">
        <v>805</v>
      </c>
      <c r="C86" s="269" t="s">
        <v>806</v>
      </c>
      <c r="D86" s="260" t="s">
        <v>666</v>
      </c>
      <c r="E86" s="261">
        <v>6</v>
      </c>
      <c r="F86" s="262"/>
      <c r="G86" s="263">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208</v>
      </c>
      <c r="T86" s="233" t="s">
        <v>209</v>
      </c>
      <c r="U86" s="233">
        <v>0</v>
      </c>
      <c r="V86" s="233">
        <f>ROUND(E86*U86,2)</f>
        <v>0</v>
      </c>
      <c r="W86" s="233"/>
      <c r="X86" s="233" t="s">
        <v>230</v>
      </c>
      <c r="Y86" s="233" t="s">
        <v>211</v>
      </c>
      <c r="Z86" s="212"/>
      <c r="AA86" s="212"/>
      <c r="AB86" s="212"/>
      <c r="AC86" s="212"/>
      <c r="AD86" s="212"/>
      <c r="AE86" s="212"/>
      <c r="AF86" s="212"/>
      <c r="AG86" s="212" t="s">
        <v>231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8">
        <v>75</v>
      </c>
      <c r="B87" s="259" t="s">
        <v>807</v>
      </c>
      <c r="C87" s="269" t="s">
        <v>808</v>
      </c>
      <c r="D87" s="260" t="s">
        <v>280</v>
      </c>
      <c r="E87" s="261">
        <v>1</v>
      </c>
      <c r="F87" s="262"/>
      <c r="G87" s="263">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208</v>
      </c>
      <c r="T87" s="233" t="s">
        <v>209</v>
      </c>
      <c r="U87" s="233">
        <v>0</v>
      </c>
      <c r="V87" s="233">
        <f>ROUND(E87*U87,2)</f>
        <v>0</v>
      </c>
      <c r="W87" s="233"/>
      <c r="X87" s="233" t="s">
        <v>210</v>
      </c>
      <c r="Y87" s="233" t="s">
        <v>211</v>
      </c>
      <c r="Z87" s="212"/>
      <c r="AA87" s="212"/>
      <c r="AB87" s="212"/>
      <c r="AC87" s="212"/>
      <c r="AD87" s="212"/>
      <c r="AE87" s="212"/>
      <c r="AF87" s="212"/>
      <c r="AG87" s="212" t="s">
        <v>321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8">
        <v>76</v>
      </c>
      <c r="B88" s="259" t="s">
        <v>809</v>
      </c>
      <c r="C88" s="269" t="s">
        <v>810</v>
      </c>
      <c r="D88" s="260" t="s">
        <v>280</v>
      </c>
      <c r="E88" s="261">
        <v>1</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208</v>
      </c>
      <c r="T88" s="233" t="s">
        <v>209</v>
      </c>
      <c r="U88" s="233">
        <v>0</v>
      </c>
      <c r="V88" s="233">
        <f>ROUND(E88*U88,2)</f>
        <v>0</v>
      </c>
      <c r="W88" s="233"/>
      <c r="X88" s="233" t="s">
        <v>210</v>
      </c>
      <c r="Y88" s="233" t="s">
        <v>211</v>
      </c>
      <c r="Z88" s="212"/>
      <c r="AA88" s="212"/>
      <c r="AB88" s="212"/>
      <c r="AC88" s="212"/>
      <c r="AD88" s="212"/>
      <c r="AE88" s="212"/>
      <c r="AF88" s="212"/>
      <c r="AG88" s="212" t="s">
        <v>321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42" t="s">
        <v>203</v>
      </c>
      <c r="B89" s="243" t="s">
        <v>159</v>
      </c>
      <c r="C89" s="264" t="s">
        <v>160</v>
      </c>
      <c r="D89" s="244"/>
      <c r="E89" s="245"/>
      <c r="F89" s="246"/>
      <c r="G89" s="247">
        <f>SUMIF(AG90:AG91,"&lt;&gt;NOR",G90:G91)</f>
        <v>0</v>
      </c>
      <c r="H89" s="241"/>
      <c r="I89" s="241">
        <f>SUM(I90:I91)</f>
        <v>0</v>
      </c>
      <c r="J89" s="241"/>
      <c r="K89" s="241">
        <f>SUM(K90:K91)</f>
        <v>0</v>
      </c>
      <c r="L89" s="241"/>
      <c r="M89" s="241">
        <f>SUM(M90:M91)</f>
        <v>0</v>
      </c>
      <c r="N89" s="240"/>
      <c r="O89" s="240">
        <f>SUM(O90:O91)</f>
        <v>0</v>
      </c>
      <c r="P89" s="240"/>
      <c r="Q89" s="240">
        <f>SUM(Q90:Q91)</f>
        <v>0</v>
      </c>
      <c r="R89" s="241"/>
      <c r="S89" s="241"/>
      <c r="T89" s="241"/>
      <c r="U89" s="241"/>
      <c r="V89" s="241">
        <f>SUM(V90:V91)</f>
        <v>0</v>
      </c>
      <c r="W89" s="241"/>
      <c r="X89" s="241"/>
      <c r="Y89" s="241"/>
      <c r="AG89" t="s">
        <v>204</v>
      </c>
    </row>
    <row r="90" spans="1:60" ht="22.5" outlineLevel="1" x14ac:dyDescent="0.2">
      <c r="A90" s="258">
        <v>77</v>
      </c>
      <c r="B90" s="259" t="s">
        <v>811</v>
      </c>
      <c r="C90" s="269" t="s">
        <v>812</v>
      </c>
      <c r="D90" s="260" t="s">
        <v>280</v>
      </c>
      <c r="E90" s="261">
        <v>1</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208</v>
      </c>
      <c r="T90" s="233" t="s">
        <v>209</v>
      </c>
      <c r="U90" s="233">
        <v>0</v>
      </c>
      <c r="V90" s="233">
        <f>ROUND(E90*U90,2)</f>
        <v>0</v>
      </c>
      <c r="W90" s="233"/>
      <c r="X90" s="233" t="s">
        <v>210</v>
      </c>
      <c r="Y90" s="233" t="s">
        <v>211</v>
      </c>
      <c r="Z90" s="212"/>
      <c r="AA90" s="212"/>
      <c r="AB90" s="212"/>
      <c r="AC90" s="212"/>
      <c r="AD90" s="212"/>
      <c r="AE90" s="212"/>
      <c r="AF90" s="212"/>
      <c r="AG90" s="212" t="s">
        <v>321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58">
        <v>78</v>
      </c>
      <c r="B91" s="259" t="s">
        <v>813</v>
      </c>
      <c r="C91" s="269" t="s">
        <v>814</v>
      </c>
      <c r="D91" s="260" t="s">
        <v>666</v>
      </c>
      <c r="E91" s="261">
        <v>1</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208</v>
      </c>
      <c r="T91" s="233" t="s">
        <v>209</v>
      </c>
      <c r="U91" s="233">
        <v>0</v>
      </c>
      <c r="V91" s="233">
        <f>ROUND(E91*U91,2)</f>
        <v>0</v>
      </c>
      <c r="W91" s="233"/>
      <c r="X91" s="233" t="s">
        <v>230</v>
      </c>
      <c r="Y91" s="233" t="s">
        <v>211</v>
      </c>
      <c r="Z91" s="212"/>
      <c r="AA91" s="212"/>
      <c r="AB91" s="212"/>
      <c r="AC91" s="212"/>
      <c r="AD91" s="212"/>
      <c r="AE91" s="212"/>
      <c r="AF91" s="212"/>
      <c r="AG91" s="212" t="s">
        <v>231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42" t="s">
        <v>203</v>
      </c>
      <c r="B92" s="243" t="s">
        <v>161</v>
      </c>
      <c r="C92" s="264" t="s">
        <v>162</v>
      </c>
      <c r="D92" s="244"/>
      <c r="E92" s="245"/>
      <c r="F92" s="246"/>
      <c r="G92" s="247">
        <f>SUMIF(AG93:AG100,"&lt;&gt;NOR",G93:G100)</f>
        <v>0</v>
      </c>
      <c r="H92" s="241"/>
      <c r="I92" s="241">
        <f>SUM(I93:I100)</f>
        <v>0</v>
      </c>
      <c r="J92" s="241"/>
      <c r="K92" s="241">
        <f>SUM(K93:K100)</f>
        <v>0</v>
      </c>
      <c r="L92" s="241"/>
      <c r="M92" s="241">
        <f>SUM(M93:M100)</f>
        <v>0</v>
      </c>
      <c r="N92" s="240"/>
      <c r="O92" s="240">
        <f>SUM(O93:O100)</f>
        <v>0</v>
      </c>
      <c r="P92" s="240"/>
      <c r="Q92" s="240">
        <f>SUM(Q93:Q100)</f>
        <v>0</v>
      </c>
      <c r="R92" s="241"/>
      <c r="S92" s="241"/>
      <c r="T92" s="241"/>
      <c r="U92" s="241"/>
      <c r="V92" s="241">
        <f>SUM(V93:V100)</f>
        <v>0</v>
      </c>
      <c r="W92" s="241"/>
      <c r="X92" s="241"/>
      <c r="Y92" s="241"/>
      <c r="AG92" t="s">
        <v>204</v>
      </c>
    </row>
    <row r="93" spans="1:60" ht="22.5" outlineLevel="1" x14ac:dyDescent="0.2">
      <c r="A93" s="258">
        <v>79</v>
      </c>
      <c r="B93" s="259" t="s">
        <v>815</v>
      </c>
      <c r="C93" s="269" t="s">
        <v>816</v>
      </c>
      <c r="D93" s="260" t="s">
        <v>320</v>
      </c>
      <c r="E93" s="261">
        <v>15</v>
      </c>
      <c r="F93" s="262"/>
      <c r="G93" s="263">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208</v>
      </c>
      <c r="T93" s="233" t="s">
        <v>209</v>
      </c>
      <c r="U93" s="233">
        <v>0</v>
      </c>
      <c r="V93" s="233">
        <f>ROUND(E93*U93,2)</f>
        <v>0</v>
      </c>
      <c r="W93" s="233"/>
      <c r="X93" s="233" t="s">
        <v>210</v>
      </c>
      <c r="Y93" s="233" t="s">
        <v>211</v>
      </c>
      <c r="Z93" s="212"/>
      <c r="AA93" s="212"/>
      <c r="AB93" s="212"/>
      <c r="AC93" s="212"/>
      <c r="AD93" s="212"/>
      <c r="AE93" s="212"/>
      <c r="AF93" s="212"/>
      <c r="AG93" s="212" t="s">
        <v>321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8">
        <v>80</v>
      </c>
      <c r="B94" s="259" t="s">
        <v>817</v>
      </c>
      <c r="C94" s="269" t="s">
        <v>818</v>
      </c>
      <c r="D94" s="260" t="s">
        <v>320</v>
      </c>
      <c r="E94" s="261">
        <v>15</v>
      </c>
      <c r="F94" s="262"/>
      <c r="G94" s="263">
        <f>ROUND(E94*F94,2)</f>
        <v>0</v>
      </c>
      <c r="H94" s="234"/>
      <c r="I94" s="233">
        <f>ROUND(E94*H94,2)</f>
        <v>0</v>
      </c>
      <c r="J94" s="234"/>
      <c r="K94" s="233">
        <f>ROUND(E94*J94,2)</f>
        <v>0</v>
      </c>
      <c r="L94" s="233">
        <v>21</v>
      </c>
      <c r="M94" s="233">
        <f>G94*(1+L94/100)</f>
        <v>0</v>
      </c>
      <c r="N94" s="232">
        <v>2.5999999999999998E-4</v>
      </c>
      <c r="O94" s="232">
        <f>ROUND(E94*N94,2)</f>
        <v>0</v>
      </c>
      <c r="P94" s="232">
        <v>0</v>
      </c>
      <c r="Q94" s="232">
        <f>ROUND(E94*P94,2)</f>
        <v>0</v>
      </c>
      <c r="R94" s="233"/>
      <c r="S94" s="233" t="s">
        <v>208</v>
      </c>
      <c r="T94" s="233" t="s">
        <v>209</v>
      </c>
      <c r="U94" s="233">
        <v>0</v>
      </c>
      <c r="V94" s="233">
        <f>ROUND(E94*U94,2)</f>
        <v>0</v>
      </c>
      <c r="W94" s="233"/>
      <c r="X94" s="233" t="s">
        <v>230</v>
      </c>
      <c r="Y94" s="233" t="s">
        <v>211</v>
      </c>
      <c r="Z94" s="212"/>
      <c r="AA94" s="212"/>
      <c r="AB94" s="212"/>
      <c r="AC94" s="212"/>
      <c r="AD94" s="212"/>
      <c r="AE94" s="212"/>
      <c r="AF94" s="212"/>
      <c r="AG94" s="212" t="s">
        <v>231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58">
        <v>81</v>
      </c>
      <c r="B95" s="259" t="s">
        <v>819</v>
      </c>
      <c r="C95" s="269" t="s">
        <v>820</v>
      </c>
      <c r="D95" s="260" t="s">
        <v>320</v>
      </c>
      <c r="E95" s="261">
        <v>10</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208</v>
      </c>
      <c r="T95" s="233" t="s">
        <v>209</v>
      </c>
      <c r="U95" s="233">
        <v>0</v>
      </c>
      <c r="V95" s="233">
        <f>ROUND(E95*U95,2)</f>
        <v>0</v>
      </c>
      <c r="W95" s="233"/>
      <c r="X95" s="233" t="s">
        <v>210</v>
      </c>
      <c r="Y95" s="233" t="s">
        <v>211</v>
      </c>
      <c r="Z95" s="212"/>
      <c r="AA95" s="212"/>
      <c r="AB95" s="212"/>
      <c r="AC95" s="212"/>
      <c r="AD95" s="212"/>
      <c r="AE95" s="212"/>
      <c r="AF95" s="212"/>
      <c r="AG95" s="212" t="s">
        <v>321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8">
        <v>82</v>
      </c>
      <c r="B96" s="259" t="s">
        <v>821</v>
      </c>
      <c r="C96" s="269" t="s">
        <v>822</v>
      </c>
      <c r="D96" s="260" t="s">
        <v>747</v>
      </c>
      <c r="E96" s="261">
        <v>10</v>
      </c>
      <c r="F96" s="262"/>
      <c r="G96" s="263">
        <f>ROUND(E96*F96,2)</f>
        <v>0</v>
      </c>
      <c r="H96" s="234"/>
      <c r="I96" s="233">
        <f>ROUND(E96*H96,2)</f>
        <v>0</v>
      </c>
      <c r="J96" s="234"/>
      <c r="K96" s="233">
        <f>ROUND(E96*J96,2)</f>
        <v>0</v>
      </c>
      <c r="L96" s="233">
        <v>21</v>
      </c>
      <c r="M96" s="233">
        <f>G96*(1+L96/100)</f>
        <v>0</v>
      </c>
      <c r="N96" s="232">
        <v>0</v>
      </c>
      <c r="O96" s="232">
        <f>ROUND(E96*N96,2)</f>
        <v>0</v>
      </c>
      <c r="P96" s="232">
        <v>0</v>
      </c>
      <c r="Q96" s="232">
        <f>ROUND(E96*P96,2)</f>
        <v>0</v>
      </c>
      <c r="R96" s="233"/>
      <c r="S96" s="233" t="s">
        <v>208</v>
      </c>
      <c r="T96" s="233" t="s">
        <v>209</v>
      </c>
      <c r="U96" s="233">
        <v>0</v>
      </c>
      <c r="V96" s="233">
        <f>ROUND(E96*U96,2)</f>
        <v>0</v>
      </c>
      <c r="W96" s="233"/>
      <c r="X96" s="233" t="s">
        <v>230</v>
      </c>
      <c r="Y96" s="233" t="s">
        <v>211</v>
      </c>
      <c r="Z96" s="212"/>
      <c r="AA96" s="212"/>
      <c r="AB96" s="212"/>
      <c r="AC96" s="212"/>
      <c r="AD96" s="212"/>
      <c r="AE96" s="212"/>
      <c r="AF96" s="212"/>
      <c r="AG96" s="212" t="s">
        <v>231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58">
        <v>83</v>
      </c>
      <c r="B97" s="259" t="s">
        <v>823</v>
      </c>
      <c r="C97" s="269" t="s">
        <v>824</v>
      </c>
      <c r="D97" s="260" t="s">
        <v>280</v>
      </c>
      <c r="E97" s="261">
        <v>1</v>
      </c>
      <c r="F97" s="262"/>
      <c r="G97" s="263">
        <f>ROUND(E97*F97,2)</f>
        <v>0</v>
      </c>
      <c r="H97" s="234"/>
      <c r="I97" s="233">
        <f>ROUND(E97*H97,2)</f>
        <v>0</v>
      </c>
      <c r="J97" s="234"/>
      <c r="K97" s="233">
        <f>ROUND(E97*J97,2)</f>
        <v>0</v>
      </c>
      <c r="L97" s="233">
        <v>21</v>
      </c>
      <c r="M97" s="233">
        <f>G97*(1+L97/100)</f>
        <v>0</v>
      </c>
      <c r="N97" s="232">
        <v>0</v>
      </c>
      <c r="O97" s="232">
        <f>ROUND(E97*N97,2)</f>
        <v>0</v>
      </c>
      <c r="P97" s="232">
        <v>0</v>
      </c>
      <c r="Q97" s="232">
        <f>ROUND(E97*P97,2)</f>
        <v>0</v>
      </c>
      <c r="R97" s="233"/>
      <c r="S97" s="233" t="s">
        <v>208</v>
      </c>
      <c r="T97" s="233" t="s">
        <v>209</v>
      </c>
      <c r="U97" s="233">
        <v>0</v>
      </c>
      <c r="V97" s="233">
        <f>ROUND(E97*U97,2)</f>
        <v>0</v>
      </c>
      <c r="W97" s="233"/>
      <c r="X97" s="233" t="s">
        <v>210</v>
      </c>
      <c r="Y97" s="233" t="s">
        <v>211</v>
      </c>
      <c r="Z97" s="212"/>
      <c r="AA97" s="212"/>
      <c r="AB97" s="212"/>
      <c r="AC97" s="212"/>
      <c r="AD97" s="212"/>
      <c r="AE97" s="212"/>
      <c r="AF97" s="212"/>
      <c r="AG97" s="212" t="s">
        <v>321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8">
        <v>84</v>
      </c>
      <c r="B98" s="259" t="s">
        <v>825</v>
      </c>
      <c r="C98" s="269" t="s">
        <v>826</v>
      </c>
      <c r="D98" s="260" t="s">
        <v>666</v>
      </c>
      <c r="E98" s="261">
        <v>1</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208</v>
      </c>
      <c r="T98" s="233" t="s">
        <v>209</v>
      </c>
      <c r="U98" s="233">
        <v>0</v>
      </c>
      <c r="V98" s="233">
        <f>ROUND(E98*U98,2)</f>
        <v>0</v>
      </c>
      <c r="W98" s="233"/>
      <c r="X98" s="233" t="s">
        <v>230</v>
      </c>
      <c r="Y98" s="233" t="s">
        <v>211</v>
      </c>
      <c r="Z98" s="212"/>
      <c r="AA98" s="212"/>
      <c r="AB98" s="212"/>
      <c r="AC98" s="212"/>
      <c r="AD98" s="212"/>
      <c r="AE98" s="212"/>
      <c r="AF98" s="212"/>
      <c r="AG98" s="212" t="s">
        <v>231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8">
        <v>85</v>
      </c>
      <c r="B99" s="259" t="s">
        <v>827</v>
      </c>
      <c r="C99" s="269" t="s">
        <v>828</v>
      </c>
      <c r="D99" s="260" t="s">
        <v>280</v>
      </c>
      <c r="E99" s="261">
        <v>10</v>
      </c>
      <c r="F99" s="262"/>
      <c r="G99" s="263">
        <f>ROUND(E99*F99,2)</f>
        <v>0</v>
      </c>
      <c r="H99" s="234"/>
      <c r="I99" s="233">
        <f>ROUND(E99*H99,2)</f>
        <v>0</v>
      </c>
      <c r="J99" s="234"/>
      <c r="K99" s="233">
        <f>ROUND(E99*J99,2)</f>
        <v>0</v>
      </c>
      <c r="L99" s="233">
        <v>21</v>
      </c>
      <c r="M99" s="233">
        <f>G99*(1+L99/100)</f>
        <v>0</v>
      </c>
      <c r="N99" s="232">
        <v>0</v>
      </c>
      <c r="O99" s="232">
        <f>ROUND(E99*N99,2)</f>
        <v>0</v>
      </c>
      <c r="P99" s="232">
        <v>0</v>
      </c>
      <c r="Q99" s="232">
        <f>ROUND(E99*P99,2)</f>
        <v>0</v>
      </c>
      <c r="R99" s="233"/>
      <c r="S99" s="233" t="s">
        <v>208</v>
      </c>
      <c r="T99" s="233" t="s">
        <v>209</v>
      </c>
      <c r="U99" s="233">
        <v>0</v>
      </c>
      <c r="V99" s="233">
        <f>ROUND(E99*U99,2)</f>
        <v>0</v>
      </c>
      <c r="W99" s="233"/>
      <c r="X99" s="233" t="s">
        <v>210</v>
      </c>
      <c r="Y99" s="233" t="s">
        <v>211</v>
      </c>
      <c r="Z99" s="212"/>
      <c r="AA99" s="212"/>
      <c r="AB99" s="212"/>
      <c r="AC99" s="212"/>
      <c r="AD99" s="212"/>
      <c r="AE99" s="212"/>
      <c r="AF99" s="212"/>
      <c r="AG99" s="212" t="s">
        <v>321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8">
        <v>86</v>
      </c>
      <c r="B100" s="259" t="s">
        <v>829</v>
      </c>
      <c r="C100" s="269" t="s">
        <v>830</v>
      </c>
      <c r="D100" s="260" t="s">
        <v>280</v>
      </c>
      <c r="E100" s="261">
        <v>1</v>
      </c>
      <c r="F100" s="262"/>
      <c r="G100" s="263">
        <f>ROUND(E100*F100,2)</f>
        <v>0</v>
      </c>
      <c r="H100" s="234"/>
      <c r="I100" s="233">
        <f>ROUND(E100*H100,2)</f>
        <v>0</v>
      </c>
      <c r="J100" s="234"/>
      <c r="K100" s="233">
        <f>ROUND(E100*J100,2)</f>
        <v>0</v>
      </c>
      <c r="L100" s="233">
        <v>21</v>
      </c>
      <c r="M100" s="233">
        <f>G100*(1+L100/100)</f>
        <v>0</v>
      </c>
      <c r="N100" s="232">
        <v>0</v>
      </c>
      <c r="O100" s="232">
        <f>ROUND(E100*N100,2)</f>
        <v>0</v>
      </c>
      <c r="P100" s="232">
        <v>0</v>
      </c>
      <c r="Q100" s="232">
        <f>ROUND(E100*P100,2)</f>
        <v>0</v>
      </c>
      <c r="R100" s="233"/>
      <c r="S100" s="233" t="s">
        <v>208</v>
      </c>
      <c r="T100" s="233" t="s">
        <v>209</v>
      </c>
      <c r="U100" s="233">
        <v>0</v>
      </c>
      <c r="V100" s="233">
        <f>ROUND(E100*U100,2)</f>
        <v>0</v>
      </c>
      <c r="W100" s="233"/>
      <c r="X100" s="233" t="s">
        <v>210</v>
      </c>
      <c r="Y100" s="233" t="s">
        <v>211</v>
      </c>
      <c r="Z100" s="212"/>
      <c r="AA100" s="212"/>
      <c r="AB100" s="212"/>
      <c r="AC100" s="212"/>
      <c r="AD100" s="212"/>
      <c r="AE100" s="212"/>
      <c r="AF100" s="212"/>
      <c r="AG100" s="212" t="s">
        <v>321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5.5" x14ac:dyDescent="0.2">
      <c r="A101" s="242" t="s">
        <v>203</v>
      </c>
      <c r="B101" s="243" t="s">
        <v>163</v>
      </c>
      <c r="C101" s="264" t="s">
        <v>164</v>
      </c>
      <c r="D101" s="244"/>
      <c r="E101" s="245"/>
      <c r="F101" s="246"/>
      <c r="G101" s="247">
        <f>SUMIF(AG102:AG103,"&lt;&gt;NOR",G102:G103)</f>
        <v>0</v>
      </c>
      <c r="H101" s="241"/>
      <c r="I101" s="241">
        <f>SUM(I102:I103)</f>
        <v>0</v>
      </c>
      <c r="J101" s="241"/>
      <c r="K101" s="241">
        <f>SUM(K102:K103)</f>
        <v>0</v>
      </c>
      <c r="L101" s="241"/>
      <c r="M101" s="241">
        <f>SUM(M102:M103)</f>
        <v>0</v>
      </c>
      <c r="N101" s="240"/>
      <c r="O101" s="240">
        <f>SUM(O102:O103)</f>
        <v>0</v>
      </c>
      <c r="P101" s="240"/>
      <c r="Q101" s="240">
        <f>SUM(Q102:Q103)</f>
        <v>0</v>
      </c>
      <c r="R101" s="241"/>
      <c r="S101" s="241"/>
      <c r="T101" s="241"/>
      <c r="U101" s="241"/>
      <c r="V101" s="241">
        <f>SUM(V102:V103)</f>
        <v>0</v>
      </c>
      <c r="W101" s="241"/>
      <c r="X101" s="241"/>
      <c r="Y101" s="241"/>
      <c r="AG101" t="s">
        <v>204</v>
      </c>
    </row>
    <row r="102" spans="1:60" ht="22.5" outlineLevel="1" x14ac:dyDescent="0.2">
      <c r="A102" s="258">
        <v>87</v>
      </c>
      <c r="B102" s="259" t="s">
        <v>831</v>
      </c>
      <c r="C102" s="269" t="s">
        <v>832</v>
      </c>
      <c r="D102" s="260" t="s">
        <v>280</v>
      </c>
      <c r="E102" s="261">
        <v>1</v>
      </c>
      <c r="F102" s="262"/>
      <c r="G102" s="263">
        <f>ROUND(E102*F102,2)</f>
        <v>0</v>
      </c>
      <c r="H102" s="234"/>
      <c r="I102" s="233">
        <f>ROUND(E102*H102,2)</f>
        <v>0</v>
      </c>
      <c r="J102" s="234"/>
      <c r="K102" s="233">
        <f>ROUND(E102*J102,2)</f>
        <v>0</v>
      </c>
      <c r="L102" s="233">
        <v>21</v>
      </c>
      <c r="M102" s="233">
        <f>G102*(1+L102/100)</f>
        <v>0</v>
      </c>
      <c r="N102" s="232">
        <v>0</v>
      </c>
      <c r="O102" s="232">
        <f>ROUND(E102*N102,2)</f>
        <v>0</v>
      </c>
      <c r="P102" s="232">
        <v>0</v>
      </c>
      <c r="Q102" s="232">
        <f>ROUND(E102*P102,2)</f>
        <v>0</v>
      </c>
      <c r="R102" s="233"/>
      <c r="S102" s="233" t="s">
        <v>208</v>
      </c>
      <c r="T102" s="233" t="s">
        <v>209</v>
      </c>
      <c r="U102" s="233">
        <v>0</v>
      </c>
      <c r="V102" s="233">
        <f>ROUND(E102*U102,2)</f>
        <v>0</v>
      </c>
      <c r="W102" s="233"/>
      <c r="X102" s="233" t="s">
        <v>210</v>
      </c>
      <c r="Y102" s="233" t="s">
        <v>211</v>
      </c>
      <c r="Z102" s="212"/>
      <c r="AA102" s="212"/>
      <c r="AB102" s="212"/>
      <c r="AC102" s="212"/>
      <c r="AD102" s="212"/>
      <c r="AE102" s="212"/>
      <c r="AF102" s="212"/>
      <c r="AG102" s="212" t="s">
        <v>321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49">
        <v>88</v>
      </c>
      <c r="B103" s="250" t="s">
        <v>833</v>
      </c>
      <c r="C103" s="265" t="s">
        <v>834</v>
      </c>
      <c r="D103" s="251" t="s">
        <v>698</v>
      </c>
      <c r="E103" s="252">
        <v>1</v>
      </c>
      <c r="F103" s="253"/>
      <c r="G103" s="254">
        <f>ROUND(E103*F103,2)</f>
        <v>0</v>
      </c>
      <c r="H103" s="234"/>
      <c r="I103" s="233">
        <f>ROUND(E103*H103,2)</f>
        <v>0</v>
      </c>
      <c r="J103" s="234"/>
      <c r="K103" s="233">
        <f>ROUND(E103*J103,2)</f>
        <v>0</v>
      </c>
      <c r="L103" s="233">
        <v>21</v>
      </c>
      <c r="M103" s="233">
        <f>G103*(1+L103/100)</f>
        <v>0</v>
      </c>
      <c r="N103" s="232">
        <v>0</v>
      </c>
      <c r="O103" s="232">
        <f>ROUND(E103*N103,2)</f>
        <v>0</v>
      </c>
      <c r="P103" s="232">
        <v>0</v>
      </c>
      <c r="Q103" s="232">
        <f>ROUND(E103*P103,2)</f>
        <v>0</v>
      </c>
      <c r="R103" s="233"/>
      <c r="S103" s="233" t="s">
        <v>208</v>
      </c>
      <c r="T103" s="233" t="s">
        <v>209</v>
      </c>
      <c r="U103" s="233">
        <v>0</v>
      </c>
      <c r="V103" s="233">
        <f>ROUND(E103*U103,2)</f>
        <v>0</v>
      </c>
      <c r="W103" s="233"/>
      <c r="X103" s="233" t="s">
        <v>230</v>
      </c>
      <c r="Y103" s="233" t="s">
        <v>211</v>
      </c>
      <c r="Z103" s="212"/>
      <c r="AA103" s="212"/>
      <c r="AB103" s="212"/>
      <c r="AC103" s="212"/>
      <c r="AD103" s="212"/>
      <c r="AE103" s="212"/>
      <c r="AF103" s="212"/>
      <c r="AG103" s="212" t="s">
        <v>231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3"/>
      <c r="B104" s="4"/>
      <c r="C104" s="270"/>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189</v>
      </c>
    </row>
    <row r="105" spans="1:60" x14ac:dyDescent="0.2">
      <c r="A105" s="215"/>
      <c r="B105" s="216" t="s">
        <v>31</v>
      </c>
      <c r="C105" s="271"/>
      <c r="D105" s="217"/>
      <c r="E105" s="218"/>
      <c r="F105" s="218"/>
      <c r="G105" s="248">
        <f>G8+G68+G71+G77+G79+G89+G92+G101</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389</v>
      </c>
    </row>
    <row r="106" spans="1:60" x14ac:dyDescent="0.2">
      <c r="A106" s="277" t="s">
        <v>647</v>
      </c>
      <c r="B106" s="277"/>
      <c r="C106" s="270"/>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A107" s="3"/>
      <c r="B107" s="4" t="s">
        <v>648</v>
      </c>
      <c r="C107" s="270" t="s">
        <v>649</v>
      </c>
      <c r="D107" s="6"/>
      <c r="E107" s="3"/>
      <c r="F107" s="3"/>
      <c r="G107" s="3"/>
      <c r="H107" s="3"/>
      <c r="I107" s="3"/>
      <c r="J107" s="3"/>
      <c r="K107" s="3"/>
      <c r="L107" s="3"/>
      <c r="M107" s="3"/>
      <c r="N107" s="3"/>
      <c r="O107" s="3"/>
      <c r="P107" s="3"/>
      <c r="Q107" s="3"/>
      <c r="R107" s="3"/>
      <c r="S107" s="3"/>
      <c r="T107" s="3"/>
      <c r="U107" s="3"/>
      <c r="V107" s="3"/>
      <c r="W107" s="3"/>
      <c r="X107" s="3"/>
      <c r="Y107" s="3"/>
      <c r="AG107" t="s">
        <v>650</v>
      </c>
    </row>
    <row r="108" spans="1:60" ht="25.5" x14ac:dyDescent="0.2">
      <c r="A108" s="3"/>
      <c r="B108" s="4" t="s">
        <v>651</v>
      </c>
      <c r="C108" s="270" t="s">
        <v>652</v>
      </c>
      <c r="D108" s="6"/>
      <c r="E108" s="3"/>
      <c r="F108" s="3"/>
      <c r="G108" s="3"/>
      <c r="H108" s="3"/>
      <c r="I108" s="3"/>
      <c r="J108" s="3"/>
      <c r="K108" s="3"/>
      <c r="L108" s="3"/>
      <c r="M108" s="3"/>
      <c r="N108" s="3"/>
      <c r="O108" s="3"/>
      <c r="P108" s="3"/>
      <c r="Q108" s="3"/>
      <c r="R108" s="3"/>
      <c r="S108" s="3"/>
      <c r="T108" s="3"/>
      <c r="U108" s="3"/>
      <c r="V108" s="3"/>
      <c r="W108" s="3"/>
      <c r="X108" s="3"/>
      <c r="Y108" s="3"/>
      <c r="AG108" t="s">
        <v>653</v>
      </c>
    </row>
    <row r="109" spans="1:60" x14ac:dyDescent="0.2">
      <c r="A109" s="3"/>
      <c r="B109" s="4"/>
      <c r="C109" s="270" t="s">
        <v>502</v>
      </c>
      <c r="D109" s="6"/>
      <c r="E109" s="3"/>
      <c r="F109" s="3"/>
      <c r="G109" s="3"/>
      <c r="H109" s="3"/>
      <c r="I109" s="3"/>
      <c r="J109" s="3"/>
      <c r="K109" s="3"/>
      <c r="L109" s="3"/>
      <c r="M109" s="3"/>
      <c r="N109" s="3"/>
      <c r="O109" s="3"/>
      <c r="P109" s="3"/>
      <c r="Q109" s="3"/>
      <c r="R109" s="3"/>
      <c r="S109" s="3"/>
      <c r="T109" s="3"/>
      <c r="U109" s="3"/>
      <c r="V109" s="3"/>
      <c r="W109" s="3"/>
      <c r="X109" s="3"/>
      <c r="Y109" s="3"/>
      <c r="AG109" t="s">
        <v>654</v>
      </c>
    </row>
    <row r="110" spans="1:60" x14ac:dyDescent="0.2">
      <c r="A110" s="3"/>
      <c r="B110" s="4"/>
      <c r="C110" s="270"/>
      <c r="D110" s="6"/>
      <c r="E110" s="3"/>
      <c r="F110" s="3"/>
      <c r="G110" s="3"/>
      <c r="H110" s="3"/>
      <c r="I110" s="3"/>
      <c r="J110" s="3"/>
      <c r="K110" s="3"/>
      <c r="L110" s="3"/>
      <c r="M110" s="3"/>
      <c r="N110" s="3"/>
      <c r="O110" s="3"/>
      <c r="P110" s="3"/>
      <c r="Q110" s="3"/>
      <c r="R110" s="3"/>
      <c r="S110" s="3"/>
      <c r="T110" s="3"/>
      <c r="U110" s="3"/>
      <c r="V110" s="3"/>
      <c r="W110" s="3"/>
      <c r="X110" s="3"/>
      <c r="Y110" s="3"/>
    </row>
    <row r="111" spans="1:60" x14ac:dyDescent="0.2">
      <c r="A111" s="3"/>
      <c r="B111" s="4"/>
      <c r="C111" s="270"/>
      <c r="D111" s="6"/>
      <c r="E111" s="3"/>
      <c r="F111" s="3"/>
      <c r="G111" s="3"/>
      <c r="H111" s="3"/>
      <c r="I111" s="3"/>
      <c r="J111" s="3"/>
      <c r="K111" s="3"/>
      <c r="L111" s="3"/>
      <c r="M111" s="3"/>
      <c r="N111" s="3"/>
      <c r="O111" s="3"/>
      <c r="P111" s="3"/>
      <c r="Q111" s="3"/>
      <c r="R111" s="3"/>
      <c r="S111" s="3"/>
      <c r="T111" s="3"/>
      <c r="U111" s="3"/>
      <c r="V111" s="3"/>
      <c r="W111" s="3"/>
      <c r="X111" s="3"/>
      <c r="Y111" s="3"/>
    </row>
    <row r="112" spans="1:60" x14ac:dyDescent="0.2">
      <c r="A112" s="3"/>
      <c r="B112" s="4"/>
      <c r="C112" s="270"/>
      <c r="D112" s="6"/>
      <c r="E112" s="3"/>
      <c r="F112" s="3"/>
      <c r="G112" s="3"/>
      <c r="H112" s="3"/>
      <c r="I112" s="3"/>
      <c r="J112" s="3"/>
      <c r="K112" s="3"/>
      <c r="L112" s="3"/>
      <c r="M112" s="3"/>
      <c r="N112" s="3"/>
      <c r="O112" s="3"/>
      <c r="P112" s="3"/>
      <c r="Q112" s="3"/>
      <c r="R112" s="3"/>
      <c r="S112" s="3"/>
      <c r="T112" s="3"/>
      <c r="U112" s="3"/>
      <c r="V112" s="3"/>
      <c r="W112" s="3"/>
      <c r="X112" s="3"/>
      <c r="Y112" s="3"/>
    </row>
    <row r="113" spans="1:33" x14ac:dyDescent="0.2">
      <c r="A113" s="219" t="s">
        <v>390</v>
      </c>
      <c r="B113" s="219"/>
      <c r="C113" s="272"/>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220"/>
      <c r="B114" s="221"/>
      <c r="C114" s="273"/>
      <c r="D114" s="221"/>
      <c r="E114" s="221"/>
      <c r="F114" s="221"/>
      <c r="G114" s="222"/>
      <c r="H114" s="3"/>
      <c r="I114" s="3"/>
      <c r="J114" s="3"/>
      <c r="K114" s="3"/>
      <c r="L114" s="3"/>
      <c r="M114" s="3"/>
      <c r="N114" s="3"/>
      <c r="O114" s="3"/>
      <c r="P114" s="3"/>
      <c r="Q114" s="3"/>
      <c r="R114" s="3"/>
      <c r="S114" s="3"/>
      <c r="T114" s="3"/>
      <c r="U114" s="3"/>
      <c r="V114" s="3"/>
      <c r="W114" s="3"/>
      <c r="X114" s="3"/>
      <c r="Y114" s="3"/>
      <c r="AG114" t="s">
        <v>391</v>
      </c>
    </row>
    <row r="115" spans="1:33" x14ac:dyDescent="0.2">
      <c r="A115" s="223"/>
      <c r="B115" s="224"/>
      <c r="C115" s="274"/>
      <c r="D115" s="224"/>
      <c r="E115" s="224"/>
      <c r="F115" s="224"/>
      <c r="G115" s="225"/>
      <c r="H115" s="3"/>
      <c r="I115" s="3"/>
      <c r="J115" s="3"/>
      <c r="K115" s="3"/>
      <c r="L115" s="3"/>
      <c r="M115" s="3"/>
      <c r="N115" s="3"/>
      <c r="O115" s="3"/>
      <c r="P115" s="3"/>
      <c r="Q115" s="3"/>
      <c r="R115" s="3"/>
      <c r="S115" s="3"/>
      <c r="T115" s="3"/>
      <c r="U115" s="3"/>
      <c r="V115" s="3"/>
      <c r="W115" s="3"/>
      <c r="X115" s="3"/>
      <c r="Y115" s="3"/>
    </row>
    <row r="116" spans="1:33" x14ac:dyDescent="0.2">
      <c r="A116" s="223"/>
      <c r="B116" s="224"/>
      <c r="C116" s="274"/>
      <c r="D116" s="224"/>
      <c r="E116" s="224"/>
      <c r="F116" s="224"/>
      <c r="G116" s="225"/>
      <c r="H116" s="3"/>
      <c r="I116" s="3"/>
      <c r="J116" s="3"/>
      <c r="K116" s="3"/>
      <c r="L116" s="3"/>
      <c r="M116" s="3"/>
      <c r="N116" s="3"/>
      <c r="O116" s="3"/>
      <c r="P116" s="3"/>
      <c r="Q116" s="3"/>
      <c r="R116" s="3"/>
      <c r="S116" s="3"/>
      <c r="T116" s="3"/>
      <c r="U116" s="3"/>
      <c r="V116" s="3"/>
      <c r="W116" s="3"/>
      <c r="X116" s="3"/>
      <c r="Y116" s="3"/>
    </row>
    <row r="117" spans="1:33" x14ac:dyDescent="0.2">
      <c r="A117" s="223"/>
      <c r="B117" s="224"/>
      <c r="C117" s="274"/>
      <c r="D117" s="224"/>
      <c r="E117" s="224"/>
      <c r="F117" s="224"/>
      <c r="G117" s="225"/>
      <c r="H117" s="3"/>
      <c r="I117" s="3"/>
      <c r="J117" s="3"/>
      <c r="K117" s="3"/>
      <c r="L117" s="3"/>
      <c r="M117" s="3"/>
      <c r="N117" s="3"/>
      <c r="O117" s="3"/>
      <c r="P117" s="3"/>
      <c r="Q117" s="3"/>
      <c r="R117" s="3"/>
      <c r="S117" s="3"/>
      <c r="T117" s="3"/>
      <c r="U117" s="3"/>
      <c r="V117" s="3"/>
      <c r="W117" s="3"/>
      <c r="X117" s="3"/>
      <c r="Y117" s="3"/>
    </row>
    <row r="118" spans="1:33" x14ac:dyDescent="0.2">
      <c r="A118" s="226"/>
      <c r="B118" s="227"/>
      <c r="C118" s="275"/>
      <c r="D118" s="227"/>
      <c r="E118" s="227"/>
      <c r="F118" s="227"/>
      <c r="G118" s="228"/>
      <c r="H118" s="3"/>
      <c r="I118" s="3"/>
      <c r="J118" s="3"/>
      <c r="K118" s="3"/>
      <c r="L118" s="3"/>
      <c r="M118" s="3"/>
      <c r="N118" s="3"/>
      <c r="O118" s="3"/>
      <c r="P118" s="3"/>
      <c r="Q118" s="3"/>
      <c r="R118" s="3"/>
      <c r="S118" s="3"/>
      <c r="T118" s="3"/>
      <c r="U118" s="3"/>
      <c r="V118" s="3"/>
      <c r="W118" s="3"/>
      <c r="X118" s="3"/>
      <c r="Y118" s="3"/>
    </row>
    <row r="119" spans="1:33"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33" x14ac:dyDescent="0.2">
      <c r="C120" s="276"/>
      <c r="D120" s="10"/>
      <c r="AG120" t="s">
        <v>392</v>
      </c>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5MxBaP/3eTLbpHUADqzCLM3OJiLf+ANd4liooSd+JfqMk9kmnk1oG49kUWL5wRcOV/6WZAQMejXWEjPwHvDTQ==" saltValue="jFD7HSKub7L+8/Axtdiqsw==" spinCount="100000" sheet="1" formatRows="0"/>
  <mergeCells count="7">
    <mergeCell ref="A114:G118"/>
    <mergeCell ref="A1:G1"/>
    <mergeCell ref="C2:G2"/>
    <mergeCell ref="C3:G3"/>
    <mergeCell ref="C4:G4"/>
    <mergeCell ref="A106:B106"/>
    <mergeCell ref="A113:C11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60543-8FD0-4DB3-8C34-BA04D119C09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177</v>
      </c>
    </row>
    <row r="2" spans="1:60" ht="24.95" customHeight="1" x14ac:dyDescent="0.2">
      <c r="A2" s="198" t="s">
        <v>8</v>
      </c>
      <c r="B2" s="48" t="s">
        <v>43</v>
      </c>
      <c r="C2" s="201" t="s">
        <v>44</v>
      </c>
      <c r="D2" s="199"/>
      <c r="E2" s="199"/>
      <c r="F2" s="199"/>
      <c r="G2" s="200"/>
      <c r="AG2" t="s">
        <v>178</v>
      </c>
    </row>
    <row r="3" spans="1:60" ht="24.95" customHeight="1" x14ac:dyDescent="0.2">
      <c r="A3" s="198" t="s">
        <v>9</v>
      </c>
      <c r="B3" s="48" t="s">
        <v>67</v>
      </c>
      <c r="C3" s="201" t="s">
        <v>68</v>
      </c>
      <c r="D3" s="199"/>
      <c r="E3" s="199"/>
      <c r="F3" s="199"/>
      <c r="G3" s="200"/>
      <c r="AC3" s="176" t="s">
        <v>835</v>
      </c>
      <c r="AG3" t="s">
        <v>179</v>
      </c>
    </row>
    <row r="4" spans="1:60" ht="24.95" customHeight="1" x14ac:dyDescent="0.2">
      <c r="A4" s="202" t="s">
        <v>10</v>
      </c>
      <c r="B4" s="203" t="s">
        <v>60</v>
      </c>
      <c r="C4" s="204" t="s">
        <v>69</v>
      </c>
      <c r="D4" s="205"/>
      <c r="E4" s="205"/>
      <c r="F4" s="205"/>
      <c r="G4" s="206"/>
      <c r="AG4" t="s">
        <v>180</v>
      </c>
    </row>
    <row r="5" spans="1:60" x14ac:dyDescent="0.2">
      <c r="D5" s="10"/>
    </row>
    <row r="6" spans="1:60" ht="38.25" x14ac:dyDescent="0.2">
      <c r="A6" s="208" t="s">
        <v>181</v>
      </c>
      <c r="B6" s="210" t="s">
        <v>182</v>
      </c>
      <c r="C6" s="210" t="s">
        <v>183</v>
      </c>
      <c r="D6" s="209" t="s">
        <v>184</v>
      </c>
      <c r="E6" s="208" t="s">
        <v>185</v>
      </c>
      <c r="F6" s="207" t="s">
        <v>186</v>
      </c>
      <c r="G6" s="208" t="s">
        <v>31</v>
      </c>
      <c r="H6" s="211" t="s">
        <v>32</v>
      </c>
      <c r="I6" s="211" t="s">
        <v>187</v>
      </c>
      <c r="J6" s="211" t="s">
        <v>33</v>
      </c>
      <c r="K6" s="211" t="s">
        <v>188</v>
      </c>
      <c r="L6" s="211" t="s">
        <v>189</v>
      </c>
      <c r="M6" s="211" t="s">
        <v>190</v>
      </c>
      <c r="N6" s="211" t="s">
        <v>191</v>
      </c>
      <c r="O6" s="211" t="s">
        <v>192</v>
      </c>
      <c r="P6" s="211" t="s">
        <v>193</v>
      </c>
      <c r="Q6" s="211" t="s">
        <v>194</v>
      </c>
      <c r="R6" s="211" t="s">
        <v>195</v>
      </c>
      <c r="S6" s="211" t="s">
        <v>196</v>
      </c>
      <c r="T6" s="211" t="s">
        <v>197</v>
      </c>
      <c r="U6" s="211" t="s">
        <v>198</v>
      </c>
      <c r="V6" s="211" t="s">
        <v>199</v>
      </c>
      <c r="W6" s="211" t="s">
        <v>200</v>
      </c>
      <c r="X6" s="211" t="s">
        <v>201</v>
      </c>
      <c r="Y6" s="211" t="s">
        <v>202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203</v>
      </c>
      <c r="B8" s="243" t="s">
        <v>175</v>
      </c>
      <c r="C8" s="264" t="s">
        <v>29</v>
      </c>
      <c r="D8" s="244"/>
      <c r="E8" s="245"/>
      <c r="F8" s="246"/>
      <c r="G8" s="247">
        <f>SUMIF(AG9:AG17,"&lt;&gt;NOR",G9:G17)</f>
        <v>0</v>
      </c>
      <c r="H8" s="241"/>
      <c r="I8" s="241">
        <f>SUM(I9:I17)</f>
        <v>0</v>
      </c>
      <c r="J8" s="241"/>
      <c r="K8" s="241">
        <f>SUM(K9:K17)</f>
        <v>0</v>
      </c>
      <c r="L8" s="241"/>
      <c r="M8" s="241">
        <f>SUM(M9:M17)</f>
        <v>0</v>
      </c>
      <c r="N8" s="240"/>
      <c r="O8" s="240">
        <f>SUM(O9:O17)</f>
        <v>0</v>
      </c>
      <c r="P8" s="240"/>
      <c r="Q8" s="240">
        <f>SUM(Q9:Q17)</f>
        <v>0</v>
      </c>
      <c r="R8" s="241"/>
      <c r="S8" s="241"/>
      <c r="T8" s="241"/>
      <c r="U8" s="241"/>
      <c r="V8" s="241">
        <f>SUM(V9:V17)</f>
        <v>0</v>
      </c>
      <c r="W8" s="241"/>
      <c r="X8" s="241"/>
      <c r="Y8" s="241"/>
      <c r="AG8" t="s">
        <v>204</v>
      </c>
    </row>
    <row r="9" spans="1:60" outlineLevel="1" x14ac:dyDescent="0.2">
      <c r="A9" s="258">
        <v>1</v>
      </c>
      <c r="B9" s="259" t="s">
        <v>836</v>
      </c>
      <c r="C9" s="269" t="s">
        <v>837</v>
      </c>
      <c r="D9" s="260" t="s">
        <v>838</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395</v>
      </c>
      <c r="T9" s="233" t="s">
        <v>209</v>
      </c>
      <c r="U9" s="233">
        <v>0</v>
      </c>
      <c r="V9" s="233">
        <f>ROUND(E9*U9,2)</f>
        <v>0</v>
      </c>
      <c r="W9" s="233"/>
      <c r="X9" s="233" t="s">
        <v>69</v>
      </c>
      <c r="Y9" s="233" t="s">
        <v>211</v>
      </c>
      <c r="Z9" s="212"/>
      <c r="AA9" s="212"/>
      <c r="AB9" s="212"/>
      <c r="AC9" s="212"/>
      <c r="AD9" s="212"/>
      <c r="AE9" s="212"/>
      <c r="AF9" s="212"/>
      <c r="AG9" s="212" t="s">
        <v>839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840</v>
      </c>
      <c r="C10" s="265" t="s">
        <v>841</v>
      </c>
      <c r="D10" s="251" t="s">
        <v>842</v>
      </c>
      <c r="E10" s="252">
        <v>4</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395</v>
      </c>
      <c r="T10" s="233" t="s">
        <v>209</v>
      </c>
      <c r="U10" s="233">
        <v>0</v>
      </c>
      <c r="V10" s="233">
        <f>ROUND(E10*U10,2)</f>
        <v>0</v>
      </c>
      <c r="W10" s="233"/>
      <c r="X10" s="233" t="s">
        <v>69</v>
      </c>
      <c r="Y10" s="233" t="s">
        <v>211</v>
      </c>
      <c r="Z10" s="212"/>
      <c r="AA10" s="212"/>
      <c r="AB10" s="212"/>
      <c r="AC10" s="212"/>
      <c r="AD10" s="212"/>
      <c r="AE10" s="212"/>
      <c r="AF10" s="212"/>
      <c r="AG10" s="212" t="s">
        <v>843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29"/>
      <c r="B11" s="230"/>
      <c r="C11" s="266" t="s">
        <v>844</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29"/>
      <c r="B12" s="230"/>
      <c r="C12" s="267" t="s">
        <v>845</v>
      </c>
      <c r="D12" s="256"/>
      <c r="E12" s="256"/>
      <c r="F12" s="256"/>
      <c r="G12" s="256"/>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214</v>
      </c>
      <c r="AH12" s="212"/>
      <c r="AI12" s="212"/>
      <c r="AJ12" s="212"/>
      <c r="AK12" s="212"/>
      <c r="AL12" s="212"/>
      <c r="AM12" s="212"/>
      <c r="AN12" s="212"/>
      <c r="AO12" s="212"/>
      <c r="AP12" s="212"/>
      <c r="AQ12" s="212"/>
      <c r="AR12" s="212"/>
      <c r="AS12" s="212"/>
      <c r="AT12" s="212"/>
      <c r="AU12" s="212"/>
      <c r="AV12" s="212"/>
      <c r="AW12" s="212"/>
      <c r="AX12" s="212"/>
      <c r="AY12" s="212"/>
      <c r="AZ12" s="212"/>
      <c r="BA12" s="257" t="str">
        <f>C12</f>
        <v>Zřízení a provoz staveništních elektrorozvodů vč.podružného měření s dodatečným vyúčtováním bude sjednáno s nájemcem areálů</v>
      </c>
      <c r="BB12" s="212"/>
      <c r="BC12" s="212"/>
      <c r="BD12" s="212"/>
      <c r="BE12" s="212"/>
      <c r="BF12" s="212"/>
      <c r="BG12" s="212"/>
      <c r="BH12" s="212"/>
    </row>
    <row r="13" spans="1:60" outlineLevel="3" x14ac:dyDescent="0.2">
      <c r="A13" s="229"/>
      <c r="B13" s="230"/>
      <c r="C13" s="267" t="s">
        <v>846</v>
      </c>
      <c r="D13" s="256"/>
      <c r="E13" s="256"/>
      <c r="F13" s="256"/>
      <c r="G13" s="256"/>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847</v>
      </c>
      <c r="C14" s="265" t="s">
        <v>848</v>
      </c>
      <c r="D14" s="251" t="s">
        <v>838</v>
      </c>
      <c r="E14" s="252">
        <v>1</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395</v>
      </c>
      <c r="T14" s="233" t="s">
        <v>209</v>
      </c>
      <c r="U14" s="233">
        <v>0</v>
      </c>
      <c r="V14" s="233">
        <f>ROUND(E14*U14,2)</f>
        <v>0</v>
      </c>
      <c r="W14" s="233"/>
      <c r="X14" s="233" t="s">
        <v>69</v>
      </c>
      <c r="Y14" s="233" t="s">
        <v>211</v>
      </c>
      <c r="Z14" s="212"/>
      <c r="AA14" s="212"/>
      <c r="AB14" s="212"/>
      <c r="AC14" s="212"/>
      <c r="AD14" s="212"/>
      <c r="AE14" s="212"/>
      <c r="AF14" s="212"/>
      <c r="AG14" s="212" t="s">
        <v>843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6" t="s">
        <v>844</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214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3" x14ac:dyDescent="0.2">
      <c r="A16" s="229"/>
      <c r="B16" s="230"/>
      <c r="C16" s="267" t="s">
        <v>845</v>
      </c>
      <c r="D16" s="256"/>
      <c r="E16" s="256"/>
      <c r="F16" s="256"/>
      <c r="G16" s="256"/>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214</v>
      </c>
      <c r="AH16" s="212"/>
      <c r="AI16" s="212"/>
      <c r="AJ16" s="212"/>
      <c r="AK16" s="212"/>
      <c r="AL16" s="212"/>
      <c r="AM16" s="212"/>
      <c r="AN16" s="212"/>
      <c r="AO16" s="212"/>
      <c r="AP16" s="212"/>
      <c r="AQ16" s="212"/>
      <c r="AR16" s="212"/>
      <c r="AS16" s="212"/>
      <c r="AT16" s="212"/>
      <c r="AU16" s="212"/>
      <c r="AV16" s="212"/>
      <c r="AW16" s="212"/>
      <c r="AX16" s="212"/>
      <c r="AY16" s="212"/>
      <c r="AZ16" s="212"/>
      <c r="BA16" s="257" t="str">
        <f>C16</f>
        <v>Zřízení a provoz staveništních elektrorozvodů vč.podružného měření s dodatečným vyúčtováním bude sjednáno s nájemcem areálů</v>
      </c>
      <c r="BB16" s="212"/>
      <c r="BC16" s="212"/>
      <c r="BD16" s="212"/>
      <c r="BE16" s="212"/>
      <c r="BF16" s="212"/>
      <c r="BG16" s="212"/>
      <c r="BH16" s="212"/>
    </row>
    <row r="17" spans="1:60" outlineLevel="3" x14ac:dyDescent="0.2">
      <c r="A17" s="229"/>
      <c r="B17" s="230"/>
      <c r="C17" s="267" t="s">
        <v>846</v>
      </c>
      <c r="D17" s="256"/>
      <c r="E17" s="256"/>
      <c r="F17" s="256"/>
      <c r="G17" s="256"/>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42" t="s">
        <v>203</v>
      </c>
      <c r="B18" s="243" t="s">
        <v>176</v>
      </c>
      <c r="C18" s="264" t="s">
        <v>30</v>
      </c>
      <c r="D18" s="244"/>
      <c r="E18" s="245"/>
      <c r="F18" s="246"/>
      <c r="G18" s="247">
        <f>SUMIF(AG19:AG34,"&lt;&gt;NOR",G19:G34)</f>
        <v>0</v>
      </c>
      <c r="H18" s="241"/>
      <c r="I18" s="241">
        <f>SUM(I19:I34)</f>
        <v>0</v>
      </c>
      <c r="J18" s="241"/>
      <c r="K18" s="241">
        <f>SUM(K19:K34)</f>
        <v>0</v>
      </c>
      <c r="L18" s="241"/>
      <c r="M18" s="241">
        <f>SUM(M19:M34)</f>
        <v>0</v>
      </c>
      <c r="N18" s="240"/>
      <c r="O18" s="240">
        <f>SUM(O19:O34)</f>
        <v>0</v>
      </c>
      <c r="P18" s="240"/>
      <c r="Q18" s="240">
        <f>SUM(Q19:Q34)</f>
        <v>0</v>
      </c>
      <c r="R18" s="241"/>
      <c r="S18" s="241"/>
      <c r="T18" s="241"/>
      <c r="U18" s="241"/>
      <c r="V18" s="241">
        <f>SUM(V19:V34)</f>
        <v>0</v>
      </c>
      <c r="W18" s="241"/>
      <c r="X18" s="241"/>
      <c r="Y18" s="241"/>
      <c r="AG18" t="s">
        <v>204</v>
      </c>
    </row>
    <row r="19" spans="1:60" outlineLevel="1" x14ac:dyDescent="0.2">
      <c r="A19" s="249">
        <v>4</v>
      </c>
      <c r="B19" s="250" t="s">
        <v>849</v>
      </c>
      <c r="C19" s="265" t="s">
        <v>850</v>
      </c>
      <c r="D19" s="251" t="s">
        <v>838</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395</v>
      </c>
      <c r="T19" s="233" t="s">
        <v>209</v>
      </c>
      <c r="U19" s="233">
        <v>0</v>
      </c>
      <c r="V19" s="233">
        <f>ROUND(E19*U19,2)</f>
        <v>0</v>
      </c>
      <c r="W19" s="233"/>
      <c r="X19" s="233" t="s">
        <v>69</v>
      </c>
      <c r="Y19" s="233" t="s">
        <v>211</v>
      </c>
      <c r="Z19" s="212"/>
      <c r="AA19" s="212"/>
      <c r="AB19" s="212"/>
      <c r="AC19" s="212"/>
      <c r="AD19" s="212"/>
      <c r="AE19" s="212"/>
      <c r="AF19" s="212"/>
      <c r="AG19" s="212" t="s">
        <v>843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851</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214</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0" s="212"/>
      <c r="BC20" s="212"/>
      <c r="BD20" s="212"/>
      <c r="BE20" s="212"/>
      <c r="BF20" s="212"/>
      <c r="BG20" s="212"/>
      <c r="BH20" s="212"/>
    </row>
    <row r="21" spans="1:60" outlineLevel="1" x14ac:dyDescent="0.2">
      <c r="A21" s="249">
        <v>5</v>
      </c>
      <c r="B21" s="250" t="s">
        <v>852</v>
      </c>
      <c r="C21" s="265" t="s">
        <v>853</v>
      </c>
      <c r="D21" s="251" t="s">
        <v>838</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395</v>
      </c>
      <c r="T21" s="233" t="s">
        <v>209</v>
      </c>
      <c r="U21" s="233">
        <v>0</v>
      </c>
      <c r="V21" s="233">
        <f>ROUND(E21*U21,2)</f>
        <v>0</v>
      </c>
      <c r="W21" s="233"/>
      <c r="X21" s="233" t="s">
        <v>69</v>
      </c>
      <c r="Y21" s="233" t="s">
        <v>211</v>
      </c>
      <c r="Z21" s="212"/>
      <c r="AA21" s="212"/>
      <c r="AB21" s="212"/>
      <c r="AC21" s="212"/>
      <c r="AD21" s="212"/>
      <c r="AE21" s="212"/>
      <c r="AF21" s="212"/>
      <c r="AG21" s="212" t="s">
        <v>843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2" x14ac:dyDescent="0.2">
      <c r="A22" s="229"/>
      <c r="B22" s="230"/>
      <c r="C22" s="266" t="s">
        <v>854</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214</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2" s="212"/>
      <c r="BC22" s="212"/>
      <c r="BD22" s="212"/>
      <c r="BE22" s="212"/>
      <c r="BF22" s="212"/>
      <c r="BG22" s="212"/>
      <c r="BH22" s="212"/>
    </row>
    <row r="23" spans="1:60" outlineLevel="1" x14ac:dyDescent="0.2">
      <c r="A23" s="249">
        <v>6</v>
      </c>
      <c r="B23" s="250" t="s">
        <v>855</v>
      </c>
      <c r="C23" s="265" t="s">
        <v>856</v>
      </c>
      <c r="D23" s="251" t="s">
        <v>838</v>
      </c>
      <c r="E23" s="252">
        <v>1</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395</v>
      </c>
      <c r="T23" s="233" t="s">
        <v>209</v>
      </c>
      <c r="U23" s="233">
        <v>0</v>
      </c>
      <c r="V23" s="233">
        <f>ROUND(E23*U23,2)</f>
        <v>0</v>
      </c>
      <c r="W23" s="233"/>
      <c r="X23" s="233" t="s">
        <v>69</v>
      </c>
      <c r="Y23" s="233" t="s">
        <v>211</v>
      </c>
      <c r="Z23" s="212"/>
      <c r="AA23" s="212"/>
      <c r="AB23" s="212"/>
      <c r="AC23" s="212"/>
      <c r="AD23" s="212"/>
      <c r="AE23" s="212"/>
      <c r="AF23" s="212"/>
      <c r="AG23" s="212" t="s">
        <v>857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29"/>
      <c r="B24" s="230"/>
      <c r="C24" s="266" t="s">
        <v>858</v>
      </c>
      <c r="D24" s="255"/>
      <c r="E24" s="255"/>
      <c r="F24" s="255"/>
      <c r="G24" s="255"/>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214</v>
      </c>
      <c r="AH24" s="212"/>
      <c r="AI24" s="212"/>
      <c r="AJ24" s="212"/>
      <c r="AK24" s="212"/>
      <c r="AL24" s="212"/>
      <c r="AM24" s="212"/>
      <c r="AN24" s="212"/>
      <c r="AO24" s="212"/>
      <c r="AP24" s="212"/>
      <c r="AQ24" s="212"/>
      <c r="AR24" s="212"/>
      <c r="AS24" s="212"/>
      <c r="AT24" s="212"/>
      <c r="AU24" s="212"/>
      <c r="AV24" s="212"/>
      <c r="AW24" s="212"/>
      <c r="AX24" s="212"/>
      <c r="AY24" s="212"/>
      <c r="AZ24" s="212"/>
      <c r="BA24" s="257" t="str">
        <f>C24</f>
        <v>Náklady na vyhotovení dokumentace skutečného provedení stavby a její předání objednateli v požadované formě a požadovaném počtu.</v>
      </c>
      <c r="BB24" s="212"/>
      <c r="BC24" s="212"/>
      <c r="BD24" s="212"/>
      <c r="BE24" s="212"/>
      <c r="BF24" s="212"/>
      <c r="BG24" s="212"/>
      <c r="BH24" s="212"/>
    </row>
    <row r="25" spans="1:60" outlineLevel="1" x14ac:dyDescent="0.2">
      <c r="A25" s="249">
        <v>7</v>
      </c>
      <c r="B25" s="250" t="s">
        <v>859</v>
      </c>
      <c r="C25" s="265" t="s">
        <v>860</v>
      </c>
      <c r="D25" s="251" t="s">
        <v>838</v>
      </c>
      <c r="E25" s="252">
        <v>1</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395</v>
      </c>
      <c r="T25" s="233" t="s">
        <v>209</v>
      </c>
      <c r="U25" s="233">
        <v>0</v>
      </c>
      <c r="V25" s="233">
        <f>ROUND(E25*U25,2)</f>
        <v>0</v>
      </c>
      <c r="W25" s="233"/>
      <c r="X25" s="233" t="s">
        <v>69</v>
      </c>
      <c r="Y25" s="233" t="s">
        <v>211</v>
      </c>
      <c r="Z25" s="212"/>
      <c r="AA25" s="212"/>
      <c r="AB25" s="212"/>
      <c r="AC25" s="212"/>
      <c r="AD25" s="212"/>
      <c r="AE25" s="212"/>
      <c r="AF25" s="212"/>
      <c r="AG25" s="212" t="s">
        <v>843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6" t="s">
        <v>861</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214</v>
      </c>
      <c r="AH26" s="212"/>
      <c r="AI26" s="212"/>
      <c r="AJ26" s="212"/>
      <c r="AK26" s="212"/>
      <c r="AL26" s="212"/>
      <c r="AM26" s="212"/>
      <c r="AN26" s="212"/>
      <c r="AO26" s="212"/>
      <c r="AP26" s="212"/>
      <c r="AQ26" s="212"/>
      <c r="AR26" s="212"/>
      <c r="AS26" s="212"/>
      <c r="AT26" s="212"/>
      <c r="AU26" s="212"/>
      <c r="AV26" s="212"/>
      <c r="AW26" s="212"/>
      <c r="AX26" s="212"/>
      <c r="AY26" s="212"/>
      <c r="AZ26" s="212"/>
      <c r="BA26" s="257" t="str">
        <f>C26</f>
        <v>Náklady na provedení skutečného zaměření stavby v rozsahu nezbytném pro zápis změny do katastru nemovitostí.</v>
      </c>
      <c r="BB26" s="212"/>
      <c r="BC26" s="212"/>
      <c r="BD26" s="212"/>
      <c r="BE26" s="212"/>
      <c r="BF26" s="212"/>
      <c r="BG26" s="212"/>
      <c r="BH26" s="212"/>
    </row>
    <row r="27" spans="1:60" ht="45" outlineLevel="3" x14ac:dyDescent="0.2">
      <c r="A27" s="229"/>
      <c r="B27" s="230"/>
      <c r="C27" s="267" t="s">
        <v>874</v>
      </c>
      <c r="D27" s="256"/>
      <c r="E27" s="256"/>
      <c r="F27" s="256"/>
      <c r="G27" s="256"/>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214</v>
      </c>
      <c r="AH27" s="212"/>
      <c r="AI27" s="212"/>
      <c r="AJ27" s="212"/>
      <c r="AK27" s="212"/>
      <c r="AL27" s="212"/>
      <c r="AM27" s="212"/>
      <c r="AN27" s="212"/>
      <c r="AO27" s="212"/>
      <c r="AP27" s="212"/>
      <c r="AQ27" s="212"/>
      <c r="AR27" s="212"/>
      <c r="AS27" s="212"/>
      <c r="AT27" s="212"/>
      <c r="AU27" s="212"/>
      <c r="AV27" s="212"/>
      <c r="AW27" s="212"/>
      <c r="AX27" s="212"/>
      <c r="AY27" s="212"/>
      <c r="AZ27" s="212"/>
      <c r="BA27" s="257" t="str">
        <f>C27</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7" s="212"/>
      <c r="BC27" s="212"/>
      <c r="BD27" s="212"/>
      <c r="BE27" s="212"/>
      <c r="BF27" s="212"/>
      <c r="BG27" s="212"/>
      <c r="BH27" s="212"/>
    </row>
    <row r="28" spans="1:60" outlineLevel="3" x14ac:dyDescent="0.2">
      <c r="A28" s="229"/>
      <c r="B28" s="230"/>
      <c r="C28" s="267" t="s">
        <v>862</v>
      </c>
      <c r="D28" s="256"/>
      <c r="E28" s="256"/>
      <c r="F28" s="256"/>
      <c r="G28" s="256"/>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8">
        <v>8</v>
      </c>
      <c r="B29" s="259" t="s">
        <v>863</v>
      </c>
      <c r="C29" s="269" t="s">
        <v>864</v>
      </c>
      <c r="D29" s="260" t="s">
        <v>838</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208</v>
      </c>
      <c r="T29" s="233" t="s">
        <v>209</v>
      </c>
      <c r="U29" s="233">
        <v>0</v>
      </c>
      <c r="V29" s="233">
        <f>ROUND(E29*U29,2)</f>
        <v>0</v>
      </c>
      <c r="W29" s="233"/>
      <c r="X29" s="233" t="s">
        <v>69</v>
      </c>
      <c r="Y29" s="233" t="s">
        <v>211</v>
      </c>
      <c r="Z29" s="212"/>
      <c r="AA29" s="212"/>
      <c r="AB29" s="212"/>
      <c r="AC29" s="212"/>
      <c r="AD29" s="212"/>
      <c r="AE29" s="212"/>
      <c r="AF29" s="212"/>
      <c r="AG29" s="212" t="s">
        <v>843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9</v>
      </c>
      <c r="B30" s="259" t="s">
        <v>865</v>
      </c>
      <c r="C30" s="269" t="s">
        <v>866</v>
      </c>
      <c r="D30" s="260" t="s">
        <v>838</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208</v>
      </c>
      <c r="T30" s="233" t="s">
        <v>209</v>
      </c>
      <c r="U30" s="233">
        <v>0</v>
      </c>
      <c r="V30" s="233">
        <f>ROUND(E30*U30,2)</f>
        <v>0</v>
      </c>
      <c r="W30" s="233"/>
      <c r="X30" s="233" t="s">
        <v>69</v>
      </c>
      <c r="Y30" s="233" t="s">
        <v>211</v>
      </c>
      <c r="Z30" s="212"/>
      <c r="AA30" s="212"/>
      <c r="AB30" s="212"/>
      <c r="AC30" s="212"/>
      <c r="AD30" s="212"/>
      <c r="AE30" s="212"/>
      <c r="AF30" s="212"/>
      <c r="AG30" s="212" t="s">
        <v>843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58">
        <v>10</v>
      </c>
      <c r="B31" s="259" t="s">
        <v>867</v>
      </c>
      <c r="C31" s="269" t="s">
        <v>868</v>
      </c>
      <c r="D31" s="260" t="s">
        <v>838</v>
      </c>
      <c r="E31" s="261">
        <v>1</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208</v>
      </c>
      <c r="T31" s="233" t="s">
        <v>209</v>
      </c>
      <c r="U31" s="233">
        <v>0</v>
      </c>
      <c r="V31" s="233">
        <f>ROUND(E31*U31,2)</f>
        <v>0</v>
      </c>
      <c r="W31" s="233"/>
      <c r="X31" s="233" t="s">
        <v>69</v>
      </c>
      <c r="Y31" s="233" t="s">
        <v>211</v>
      </c>
      <c r="Z31" s="212"/>
      <c r="AA31" s="212"/>
      <c r="AB31" s="212"/>
      <c r="AC31" s="212"/>
      <c r="AD31" s="212"/>
      <c r="AE31" s="212"/>
      <c r="AF31" s="212"/>
      <c r="AG31" s="212" t="s">
        <v>843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8">
        <v>11</v>
      </c>
      <c r="B32" s="259" t="s">
        <v>869</v>
      </c>
      <c r="C32" s="269" t="s">
        <v>870</v>
      </c>
      <c r="D32" s="260" t="s">
        <v>838</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208</v>
      </c>
      <c r="T32" s="233" t="s">
        <v>209</v>
      </c>
      <c r="U32" s="233">
        <v>0</v>
      </c>
      <c r="V32" s="233">
        <f>ROUND(E32*U32,2)</f>
        <v>0</v>
      </c>
      <c r="W32" s="233"/>
      <c r="X32" s="233" t="s">
        <v>69</v>
      </c>
      <c r="Y32" s="233" t="s">
        <v>211</v>
      </c>
      <c r="Z32" s="212"/>
      <c r="AA32" s="212"/>
      <c r="AB32" s="212"/>
      <c r="AC32" s="212"/>
      <c r="AD32" s="212"/>
      <c r="AE32" s="212"/>
      <c r="AF32" s="212"/>
      <c r="AG32" s="212" t="s">
        <v>843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9">
        <v>12</v>
      </c>
      <c r="B33" s="250" t="s">
        <v>871</v>
      </c>
      <c r="C33" s="265" t="s">
        <v>872</v>
      </c>
      <c r="D33" s="251" t="s">
        <v>838</v>
      </c>
      <c r="E33" s="252">
        <v>1</v>
      </c>
      <c r="F33" s="253"/>
      <c r="G33" s="254">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208</v>
      </c>
      <c r="T33" s="233" t="s">
        <v>209</v>
      </c>
      <c r="U33" s="233">
        <v>0</v>
      </c>
      <c r="V33" s="233">
        <f>ROUND(E33*U33,2)</f>
        <v>0</v>
      </c>
      <c r="W33" s="233"/>
      <c r="X33" s="233" t="s">
        <v>69</v>
      </c>
      <c r="Y33" s="233" t="s">
        <v>211</v>
      </c>
      <c r="Z33" s="212"/>
      <c r="AA33" s="212"/>
      <c r="AB33" s="212"/>
      <c r="AC33" s="212"/>
      <c r="AD33" s="212"/>
      <c r="AE33" s="212"/>
      <c r="AF33" s="212"/>
      <c r="AG33" s="212" t="s">
        <v>843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29"/>
      <c r="B34" s="230"/>
      <c r="C34" s="266" t="s">
        <v>873</v>
      </c>
      <c r="D34" s="255"/>
      <c r="E34" s="255"/>
      <c r="F34" s="255"/>
      <c r="G34" s="255"/>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214</v>
      </c>
      <c r="AH34" s="212"/>
      <c r="AI34" s="212"/>
      <c r="AJ34" s="212"/>
      <c r="AK34" s="212"/>
      <c r="AL34" s="212"/>
      <c r="AM34" s="212"/>
      <c r="AN34" s="212"/>
      <c r="AO34" s="212"/>
      <c r="AP34" s="212"/>
      <c r="AQ34" s="212"/>
      <c r="AR34" s="212"/>
      <c r="AS34" s="212"/>
      <c r="AT34" s="212"/>
      <c r="AU34" s="212"/>
      <c r="AV34" s="212"/>
      <c r="AW34" s="212"/>
      <c r="AX34" s="212"/>
      <c r="AY34" s="212"/>
      <c r="AZ34" s="212"/>
      <c r="BA34" s="257" t="str">
        <f>C34</f>
        <v>"V areálu probíhá demolice a následná výstavba nové haly na sůl…dále uvést info o investorovi/zhotoviteli a termíny + bezpečnostní značky.:</v>
      </c>
      <c r="BB34" s="212"/>
      <c r="BC34" s="212"/>
      <c r="BD34" s="212"/>
      <c r="BE34" s="212"/>
      <c r="BF34" s="212"/>
      <c r="BG34" s="212"/>
      <c r="BH34" s="212"/>
    </row>
    <row r="35" spans="1:60" x14ac:dyDescent="0.2">
      <c r="A35" s="3"/>
      <c r="B35" s="4"/>
      <c r="C35" s="270"/>
      <c r="D35" s="6"/>
      <c r="E35" s="3"/>
      <c r="F35" s="3"/>
      <c r="G35" s="3"/>
      <c r="H35" s="3"/>
      <c r="I35" s="3"/>
      <c r="J35" s="3"/>
      <c r="K35" s="3"/>
      <c r="L35" s="3"/>
      <c r="M35" s="3"/>
      <c r="N35" s="3"/>
      <c r="O35" s="3"/>
      <c r="P35" s="3"/>
      <c r="Q35" s="3"/>
      <c r="R35" s="3"/>
      <c r="S35" s="3"/>
      <c r="T35" s="3"/>
      <c r="U35" s="3"/>
      <c r="V35" s="3"/>
      <c r="W35" s="3"/>
      <c r="X35" s="3"/>
      <c r="Y35" s="3"/>
      <c r="AE35">
        <v>12</v>
      </c>
      <c r="AF35">
        <v>21</v>
      </c>
      <c r="AG35" t="s">
        <v>189</v>
      </c>
    </row>
    <row r="36" spans="1:60" x14ac:dyDescent="0.2">
      <c r="A36" s="215"/>
      <c r="B36" s="216" t="s">
        <v>31</v>
      </c>
      <c r="C36" s="271"/>
      <c r="D36" s="217"/>
      <c r="E36" s="218"/>
      <c r="F36" s="218"/>
      <c r="G36" s="248">
        <f>G8+G18</f>
        <v>0</v>
      </c>
      <c r="H36" s="3"/>
      <c r="I36" s="3"/>
      <c r="J36" s="3"/>
      <c r="K36" s="3"/>
      <c r="L36" s="3"/>
      <c r="M36" s="3"/>
      <c r="N36" s="3"/>
      <c r="O36" s="3"/>
      <c r="P36" s="3"/>
      <c r="Q36" s="3"/>
      <c r="R36" s="3"/>
      <c r="S36" s="3"/>
      <c r="T36" s="3"/>
      <c r="U36" s="3"/>
      <c r="V36" s="3"/>
      <c r="W36" s="3"/>
      <c r="X36" s="3"/>
      <c r="Y36" s="3"/>
      <c r="AE36">
        <f>SUMIF(L7:L34,AE35,G7:G34)</f>
        <v>0</v>
      </c>
      <c r="AF36">
        <f>SUMIF(L7:L34,AF35,G7:G34)</f>
        <v>0</v>
      </c>
      <c r="AG36" t="s">
        <v>389</v>
      </c>
    </row>
    <row r="37" spans="1:60" x14ac:dyDescent="0.2">
      <c r="A37" s="3"/>
      <c r="B37" s="4"/>
      <c r="C37" s="270"/>
      <c r="D37" s="6"/>
      <c r="E37" s="3"/>
      <c r="F37" s="3"/>
      <c r="G37" s="3"/>
      <c r="H37" s="3"/>
      <c r="I37" s="3"/>
      <c r="J37" s="3"/>
      <c r="K37" s="3"/>
      <c r="L37" s="3"/>
      <c r="M37" s="3"/>
      <c r="N37" s="3"/>
      <c r="O37" s="3"/>
      <c r="P37" s="3"/>
      <c r="Q37" s="3"/>
      <c r="R37" s="3"/>
      <c r="S37" s="3"/>
      <c r="T37" s="3"/>
      <c r="U37" s="3"/>
      <c r="V37" s="3"/>
      <c r="W37" s="3"/>
      <c r="X37" s="3"/>
      <c r="Y37" s="3"/>
    </row>
    <row r="38" spans="1:60" x14ac:dyDescent="0.2">
      <c r="A38" s="3"/>
      <c r="B38" s="4"/>
      <c r="C38" s="270"/>
      <c r="D38" s="6"/>
      <c r="E38" s="3"/>
      <c r="F38" s="3"/>
      <c r="G38" s="3"/>
      <c r="H38" s="3"/>
      <c r="I38" s="3"/>
      <c r="J38" s="3"/>
      <c r="K38" s="3"/>
      <c r="L38" s="3"/>
      <c r="M38" s="3"/>
      <c r="N38" s="3"/>
      <c r="O38" s="3"/>
      <c r="P38" s="3"/>
      <c r="Q38" s="3"/>
      <c r="R38" s="3"/>
      <c r="S38" s="3"/>
      <c r="T38" s="3"/>
      <c r="U38" s="3"/>
      <c r="V38" s="3"/>
      <c r="W38" s="3"/>
      <c r="X38" s="3"/>
      <c r="Y38" s="3"/>
    </row>
    <row r="39" spans="1:60" x14ac:dyDescent="0.2">
      <c r="A39" s="219" t="s">
        <v>390</v>
      </c>
      <c r="B39" s="219"/>
      <c r="C39" s="272"/>
      <c r="D39" s="6"/>
      <c r="E39" s="3"/>
      <c r="F39" s="3"/>
      <c r="G39" s="3"/>
      <c r="H39" s="3"/>
      <c r="I39" s="3"/>
      <c r="J39" s="3"/>
      <c r="K39" s="3"/>
      <c r="L39" s="3"/>
      <c r="M39" s="3"/>
      <c r="N39" s="3"/>
      <c r="O39" s="3"/>
      <c r="P39" s="3"/>
      <c r="Q39" s="3"/>
      <c r="R39" s="3"/>
      <c r="S39" s="3"/>
      <c r="T39" s="3"/>
      <c r="U39" s="3"/>
      <c r="V39" s="3"/>
      <c r="W39" s="3"/>
      <c r="X39" s="3"/>
      <c r="Y39" s="3"/>
    </row>
    <row r="40" spans="1:60" x14ac:dyDescent="0.2">
      <c r="A40" s="220"/>
      <c r="B40" s="221"/>
      <c r="C40" s="273"/>
      <c r="D40" s="221"/>
      <c r="E40" s="221"/>
      <c r="F40" s="221"/>
      <c r="G40" s="222"/>
      <c r="H40" s="3"/>
      <c r="I40" s="3"/>
      <c r="J40" s="3"/>
      <c r="K40" s="3"/>
      <c r="L40" s="3"/>
      <c r="M40" s="3"/>
      <c r="N40" s="3"/>
      <c r="O40" s="3"/>
      <c r="P40" s="3"/>
      <c r="Q40" s="3"/>
      <c r="R40" s="3"/>
      <c r="S40" s="3"/>
      <c r="T40" s="3"/>
      <c r="U40" s="3"/>
      <c r="V40" s="3"/>
      <c r="W40" s="3"/>
      <c r="X40" s="3"/>
      <c r="Y40" s="3"/>
      <c r="AG40" t="s">
        <v>391</v>
      </c>
    </row>
    <row r="41" spans="1:60"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60" x14ac:dyDescent="0.2">
      <c r="A42" s="223"/>
      <c r="B42" s="224"/>
      <c r="C42" s="274"/>
      <c r="D42" s="224"/>
      <c r="E42" s="224"/>
      <c r="F42" s="224"/>
      <c r="G42" s="225"/>
      <c r="H42" s="3"/>
      <c r="I42" s="3"/>
      <c r="J42" s="3"/>
      <c r="K42" s="3"/>
      <c r="L42" s="3"/>
      <c r="M42" s="3"/>
      <c r="N42" s="3"/>
      <c r="O42" s="3"/>
      <c r="P42" s="3"/>
      <c r="Q42" s="3"/>
      <c r="R42" s="3"/>
      <c r="S42" s="3"/>
      <c r="T42" s="3"/>
      <c r="U42" s="3"/>
      <c r="V42" s="3"/>
      <c r="W42" s="3"/>
      <c r="X42" s="3"/>
      <c r="Y42" s="3"/>
    </row>
    <row r="43" spans="1:60" x14ac:dyDescent="0.2">
      <c r="A43" s="223"/>
      <c r="B43" s="224"/>
      <c r="C43" s="274"/>
      <c r="D43" s="224"/>
      <c r="E43" s="224"/>
      <c r="F43" s="224"/>
      <c r="G43" s="225"/>
      <c r="H43" s="3"/>
      <c r="I43" s="3"/>
      <c r="J43" s="3"/>
      <c r="K43" s="3"/>
      <c r="L43" s="3"/>
      <c r="M43" s="3"/>
      <c r="N43" s="3"/>
      <c r="O43" s="3"/>
      <c r="P43" s="3"/>
      <c r="Q43" s="3"/>
      <c r="R43" s="3"/>
      <c r="S43" s="3"/>
      <c r="T43" s="3"/>
      <c r="U43" s="3"/>
      <c r="V43" s="3"/>
      <c r="W43" s="3"/>
      <c r="X43" s="3"/>
      <c r="Y43" s="3"/>
    </row>
    <row r="44" spans="1:60" x14ac:dyDescent="0.2">
      <c r="A44" s="226"/>
      <c r="B44" s="227"/>
      <c r="C44" s="275"/>
      <c r="D44" s="227"/>
      <c r="E44" s="227"/>
      <c r="F44" s="227"/>
      <c r="G44" s="228"/>
      <c r="H44" s="3"/>
      <c r="I44" s="3"/>
      <c r="J44" s="3"/>
      <c r="K44" s="3"/>
      <c r="L44" s="3"/>
      <c r="M44" s="3"/>
      <c r="N44" s="3"/>
      <c r="O44" s="3"/>
      <c r="P44" s="3"/>
      <c r="Q44" s="3"/>
      <c r="R44" s="3"/>
      <c r="S44" s="3"/>
      <c r="T44" s="3"/>
      <c r="U44" s="3"/>
      <c r="V44" s="3"/>
      <c r="W44" s="3"/>
      <c r="X44" s="3"/>
      <c r="Y44" s="3"/>
    </row>
    <row r="45" spans="1:60" x14ac:dyDescent="0.2">
      <c r="A45" s="3"/>
      <c r="B45" s="4"/>
      <c r="C45" s="270"/>
      <c r="D45" s="6"/>
      <c r="E45" s="3"/>
      <c r="F45" s="3"/>
      <c r="G45" s="3"/>
      <c r="H45" s="3"/>
      <c r="I45" s="3"/>
      <c r="J45" s="3"/>
      <c r="K45" s="3"/>
      <c r="L45" s="3"/>
      <c r="M45" s="3"/>
      <c r="N45" s="3"/>
      <c r="O45" s="3"/>
      <c r="P45" s="3"/>
      <c r="Q45" s="3"/>
      <c r="R45" s="3"/>
      <c r="S45" s="3"/>
      <c r="T45" s="3"/>
      <c r="U45" s="3"/>
      <c r="V45" s="3"/>
      <c r="W45" s="3"/>
      <c r="X45" s="3"/>
      <c r="Y45" s="3"/>
    </row>
    <row r="46" spans="1:60" x14ac:dyDescent="0.2">
      <c r="C46" s="276"/>
      <c r="D46" s="10"/>
      <c r="AG46" t="s">
        <v>392</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RCJE7u1OZEEvY5dXPTL/9iCj6HcEbEp/NyAY4TFnEeFk4ibzvXCE6XOGOOBuPBDOes2sB7ibrQDtU3z+RbX9A==" saltValue="t1yQ2xB7pLAJchjxBCU+Gw==" spinCount="100000" sheet="1" formatRows="0"/>
  <mergeCells count="19">
    <mergeCell ref="C27:G27"/>
    <mergeCell ref="C28:G28"/>
    <mergeCell ref="C34:G34"/>
    <mergeCell ref="C16:G16"/>
    <mergeCell ref="C17:G17"/>
    <mergeCell ref="C20:G20"/>
    <mergeCell ref="C22:G22"/>
    <mergeCell ref="C24:G24"/>
    <mergeCell ref="C26:G26"/>
    <mergeCell ref="A1:G1"/>
    <mergeCell ref="C2:G2"/>
    <mergeCell ref="C3:G3"/>
    <mergeCell ref="C4:G4"/>
    <mergeCell ref="A39:C39"/>
    <mergeCell ref="A40:G44"/>
    <mergeCell ref="C11:G11"/>
    <mergeCell ref="C12:G12"/>
    <mergeCell ref="C13:G13"/>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2025-01-24T17:54:33Z</dcterms:modified>
</cp:coreProperties>
</file>