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I_2451 Káraný_PD/Oznámení o výběru dodavatele/"/>
    </mc:Choice>
  </mc:AlternateContent>
  <xr:revisionPtr revIDLastSave="435" documentId="8_{2DCB25FD-80D7-45B2-A56E-358B76064BDB}" xr6:coauthVersionLast="47" xr6:coauthVersionMax="47" xr10:uidLastSave="{E6EE9B09-800E-4D35-B5B1-9C427891FF36}"/>
  <bookViews>
    <workbookView xWindow="-120" yWindow="-120" windowWidth="29040" windowHeight="15720" xr2:uid="{5754C423-B832-4A85-905C-37462EC19302}"/>
  </bookViews>
  <sheets>
    <sheet name="Tabulka hodnocení" sheetId="1" r:id="rId1"/>
    <sheet name="Tabulky hodnocení zkušenost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2" l="1"/>
  <c r="G101" i="2" l="1"/>
  <c r="G91" i="2"/>
  <c r="G79" i="2"/>
  <c r="G67" i="2"/>
  <c r="G58" i="2"/>
  <c r="G50" i="2"/>
  <c r="G41" i="2"/>
  <c r="D37" i="2"/>
  <c r="D36" i="2"/>
  <c r="G30" i="2" l="1"/>
  <c r="G20" i="2"/>
  <c r="G9" i="2"/>
  <c r="H11" i="1"/>
  <c r="H13" i="1"/>
  <c r="H9" i="1"/>
  <c r="H15" i="1"/>
  <c r="H14" i="1"/>
  <c r="H8" i="1"/>
  <c r="H5" i="1"/>
  <c r="H6" i="1"/>
  <c r="H7" i="1"/>
  <c r="H12" i="1"/>
  <c r="H10" i="1"/>
  <c r="D11" i="1"/>
  <c r="D13" i="1"/>
  <c r="D9" i="1"/>
  <c r="D15" i="1"/>
  <c r="D14" i="1"/>
  <c r="D8" i="1"/>
  <c r="D5" i="1"/>
  <c r="D6" i="1"/>
  <c r="D7" i="1"/>
  <c r="D12" i="1"/>
  <c r="D10" i="1"/>
</calcChain>
</file>

<file path=xl/sharedStrings.xml><?xml version="1.0" encoding="utf-8"?>
<sst xmlns="http://schemas.openxmlformats.org/spreadsheetml/2006/main" count="345" uniqueCount="194">
  <si>
    <t>Zhotovitel</t>
  </si>
  <si>
    <t>Cena bez DPH</t>
  </si>
  <si>
    <t>Cena s DPH</t>
  </si>
  <si>
    <t>Body za cenu</t>
  </si>
  <si>
    <t>Počet referencí</t>
  </si>
  <si>
    <t>Body za reference</t>
  </si>
  <si>
    <t>Body celkem</t>
  </si>
  <si>
    <t>PRODIN</t>
  </si>
  <si>
    <t>SUNCAD</t>
  </si>
  <si>
    <t>Pontex</t>
  </si>
  <si>
    <t>Sweco</t>
  </si>
  <si>
    <t>ADVISIA</t>
  </si>
  <si>
    <t>CR Project</t>
  </si>
  <si>
    <t>JACKO</t>
  </si>
  <si>
    <t>Techinfra</t>
  </si>
  <si>
    <t>Pořadí nabídky na profilu</t>
  </si>
  <si>
    <t>Dopavně inženýrská kancelář</t>
  </si>
  <si>
    <t>Nabídka č. 7</t>
  </si>
  <si>
    <t>Název zakázky, popis prací</t>
  </si>
  <si>
    <t>Popis činnosti u zakázky</t>
  </si>
  <si>
    <t>Fin. objem zak. v Kč bez DPH</t>
  </si>
  <si>
    <t>Datum ukončení</t>
  </si>
  <si>
    <t>Objednatel (název, IČO)</t>
  </si>
  <si>
    <t>Počet bodů</t>
  </si>
  <si>
    <t>1.</t>
  </si>
  <si>
    <t>Modernizace silnice II/312 Choceň – České Libchavy</t>
  </si>
  <si>
    <t xml:space="preserve">Předmětem projektu (DUR, DSP, DPS) je modernizace komunikace II. třídy II/312 v délce 12,006 75 km v úseku od křižovatky II/312xII/317 v Chocni po křižovatku II/312xI/14 v Českých Libchavách, navržena jako modernizace stávající komunikace. Celý úsek rozdělen na 10 stavebních objektů s ohledem na prováděnou technologii, šířkové poměry a další návaznosti zájmového území. </t>
  </si>
  <si>
    <t>Správa a údržba silnic Pardubického kraje, IČ: 00085031</t>
  </si>
  <si>
    <t>2.</t>
  </si>
  <si>
    <t>II/298 hranice Královéhradeckého kraje – křiž. se silnicí I/11</t>
  </si>
  <si>
    <t xml:space="preserve">Předmětem projektu byla modernizace silnice II. třídy II/298 od hranice Královéhradeckého kraje po začátek obce Krňovice v úseku 3 680 m, v extravilánu. Jednalo se o obousměrnou, směrově nerozdělenou komunikaci kategorie S 7,5. </t>
  </si>
  <si>
    <t>Údržba silnic Královéhradeckého kraje, IČ: 27502988</t>
  </si>
  <si>
    <t>3.</t>
  </si>
  <si>
    <t>Autobusový terminál Heřmanův Městec</t>
  </si>
  <si>
    <t>Předmětem projektu (DUR, DSP a PDPS) je integrovaný dopravní terminál. Projektová dokumentace řeší budovy tj. zázemí pro cestující, komunikace a zpevněné plochy, napojení terminálu na stávající okolní zástavbu, parkování osobních vozidel a autobusů, protihlukové opatření, mobiliář, nové přípojky sítí tech. infrastruktury, přeložky stávajících sítí, úpravy železničního spodku a svršku, výhybek, novou konstrukci železničního nástupiště, osvětlení terminálu, informační systém, dopravní opatření a značení a sadové úpravy. Inženýrská činnost, včetně části majetkoprávní byla završena platným územním rozhodnutím a poté stavebním povolení pro výstavbu terminálu.</t>
  </si>
  <si>
    <t>Město Heřmanův Městec, IČ: 00270041</t>
  </si>
  <si>
    <t>4.</t>
  </si>
  <si>
    <t>Modernizace silnice II/360 Polička - Korouhev - hranice kraje</t>
  </si>
  <si>
    <t xml:space="preserve">Předmětem projektu (DUR+DSP, PDPS) je modernizace silnice II. třídy 360 od křižovatky se silnicí I/34 v Poličce po hranici Pardubického kraje v celkové délce 7,94 km. </t>
  </si>
  <si>
    <t>Pardubický kraj, IČ: 70892822</t>
  </si>
  <si>
    <t>5.</t>
  </si>
  <si>
    <t>I/11 Chlumec n.C. LIDL - most, oprava silnice, I/11 Doudleby n.O.,
oprava silnice, I/14 Lhota za Červeným Kostelcem, oprava silnice, 
I/11 Týniště n.O., oprava silnice - DSP-PDPS+IČ+VD-ZDS+AD</t>
  </si>
  <si>
    <t>Projektové dokumentace (DSP, PDPS) řešily opravy vozovky v délce celkem 5 327,78 m. Diagnostika stávajícího stavu, komplexní řešení krytové souvrství vozovky v některých úsecích, případně opravy asfaltových vrstev, odstranění starých a pokládka vrstev nových, výměny obrubníků, osazení svodidel, obnova odvodnění včetně uličních vpustí, reprofilace příkopů, pročištění stávajících propustků a obnova svislého a vodorovného DZ</t>
  </si>
  <si>
    <t>Ředitelství silnic a dálnic, IČ: 65993390</t>
  </si>
  <si>
    <t>Počet bodů celkem</t>
  </si>
  <si>
    <t xml:space="preserve">Poznámka: Zakázka č. 2 nebyla uznána, protože neobsahuje stupně projektové dokumentace požadované zadávacími podmínkami. Zakázka č. 3 nebyla uznána, protože neodpovídá definici dopravní stavby požadovéné v zadávacích podmínkách. </t>
  </si>
  <si>
    <t>Nabídka č. 8</t>
  </si>
  <si>
    <r>
      <t>Silnice III/26842 Rousínov, rekonstrukce silnice</t>
    </r>
    <r>
      <rPr>
        <sz val="11"/>
        <color theme="1"/>
        <rFont val="Times New Roman"/>
        <family val="1"/>
        <charset val="238"/>
      </rPr>
      <t xml:space="preserve"> Stavba je situována v zastavěném i nezastavěném území a nemění jeho využití. Celková délka úseku je 3,5 km. . Rekonstrukce stávající komunikace a mostu zlepší odtokové poměry v území tím, že bude celkově vyřešen povrch komunikace s rychlým odvedením vody přes navržené a stávající propustky do terénu a k toku Rousínovský potok a bude zkapacitněna síť odvodnění. Rekonstrukcí dojde k přeložkám technické infrastruktury u řešeného mostu.DUSP+PDPS</t>
    </r>
  </si>
  <si>
    <t>HIP</t>
  </si>
  <si>
    <t>1 487 000,-Kč bez DPH</t>
  </si>
  <si>
    <t>01/2024</t>
  </si>
  <si>
    <r>
      <rPr>
        <b/>
        <sz val="11"/>
        <color theme="1"/>
        <rFont val="Times New Roman"/>
        <family val="1"/>
        <charset val="238"/>
      </rPr>
      <t xml:space="preserve">II/322 Kojice - obchvat </t>
    </r>
    <r>
      <rPr>
        <sz val="11"/>
        <color theme="1"/>
        <rFont val="Times New Roman"/>
        <family val="1"/>
        <charset val="238"/>
      </rPr>
      <t>PD řeší novostavbu dvoupruhové silnice II/322. 
Celková délka stavby je 2,901 km. Součástí stavby je novostavba mostu a výměna konstrukcí u dvou mostů. Nová konstrukce mostů ev. č. 322-008 a ev. č. 322-009 je potřebná z důvodu nevyhovující dispozice stávajícího mostu pro překonání bezejmenného toku na nově modernizované části komunikace II/322 obchvatu Kojice. Nově navržený most je potřebný pro překonání polní cesty na nově budované části komunikace II/322 – obchvatu obce Kojice. DSP,PDPS</t>
    </r>
  </si>
  <si>
    <t>3 386 950,-Kč bez DPH</t>
  </si>
  <si>
    <t>10/2020</t>
  </si>
  <si>
    <r>
      <t xml:space="preserve">PD pro II. etapu cyklostezky Bečva-Vlára-Váh na území obcí Hornolidečska </t>
    </r>
    <r>
      <rPr>
        <sz val="12"/>
        <color theme="1"/>
        <rFont val="Times New Roman"/>
        <family val="1"/>
        <charset val="238"/>
      </rPr>
      <t>Zájmové území je situováno podél komunikace I/57, která vytváří jednu z hlavních cest ze Zlína na Slovensko.  Délka cyklostezky 5,420m, délka komunikace 75m.Zájmovou oblast můžeme rozdělit do tří úseků podle katastrálního území – obec Lidečko, Horní Lideč a Valašské Příkazy. .  Napojení na stávající dopravní a technickou infrastrukturou je navrženo nově. PD řešila rekonstrukci komunikace, přemístění uličních vpustí do vhodnějších poloh, případně jejich zrušení a nahrazení jiným způsobem odvodnění , osazení chrániček inženýrských sítí, přeložky vodovodu, přeložka sdělovacího kabelu, 5 lávek, krakorcová konstrukce, kácení vzrostlé zeleně a náhradní výsadba.DUSP,PDPS</t>
    </r>
  </si>
  <si>
    <t>5 237 000,-Kč bez DPH</t>
  </si>
  <si>
    <t>07/2021</t>
  </si>
  <si>
    <r>
      <t>II/353 Nové Veselí - obchvat</t>
    </r>
    <r>
      <rPr>
        <sz val="11"/>
        <color theme="1"/>
        <rFont val="Times New Roman"/>
        <family val="1"/>
        <charset val="238"/>
      </rPr>
      <t xml:space="preserve"> Navržená stavba obchvatu silnice II/353 obce Budeč a městyse Nové Veselí je novostavbou a rozšířením stávající komunikační sítě na trase Jihlava – Žďár nad Sázavou. Stavba zahrnuje především novostavbu dvoupruhové silnice s neomezeným přístupem v základním šířkovém uspořádání S9,5/70 v rozsahu navazujících úseků realizované přestavby silničního tahu II/353 v úseku Jihlava – Žďár nad Sázavou. Součástí PD je odvodnění komunikace, příkopy, propustky, návrh mostu a meliorace, aj. Navrhovaná stavba zahrnuje novostavby křižovatek pro napojení stávající dopravní infrastruktury a novostavbu okružní křižovatky. Celková délka obchvatu je 5 km. DSP,PDPS</t>
    </r>
  </si>
  <si>
    <t>2 154 300,-Kč bez DPH</t>
  </si>
  <si>
    <t>11/2018</t>
  </si>
  <si>
    <r>
      <rPr>
        <b/>
        <sz val="11"/>
        <color theme="1"/>
        <rFont val="Times New Roman"/>
        <family val="1"/>
        <charset val="238"/>
      </rPr>
      <t xml:space="preserve">  "Obchvat města Kaplice, 2.etapa silnice II/154, ok. Český Krumlov "</t>
    </r>
    <r>
      <rPr>
        <sz val="11"/>
        <color theme="1"/>
        <rFont val="Times New Roman"/>
        <family val="1"/>
        <charset val="238"/>
      </rPr>
      <t xml:space="preserve"> Předmětem stavby  je obchvat města Kaplice - II. etapa silnice II/154. Celková délka hl. trasy je 1,619 m.  Silnice   II/154 bude vybudována jako směrově nerozdělená dvoupruhová komunikace mimo zastavěné území. Jedná se o pozemní komunikaci v extravilánu. Součástí projektu je vybudování cyklostezky mezi areálem fotbalového hřiště a areálem koupaliště a podél řeky Malše až k tréninkovému fotbalovému hřišti. Stavba komunikace řeší 2 mostní objekty a 1 opěrnou mostní stěnu, dešťovou kanalizaci, přeložku vodovodu, kabelového vedení VN, osvětlení fotbalového hřiště, VO, plynovodu a posunutí fotbalového hřiště. Délka mostu 82,9m, rozpětí 20+28,5+20.DSP,PDPS</t>
    </r>
  </si>
  <si>
    <t>2 480 000,-Kč bez DPH</t>
  </si>
  <si>
    <t xml:space="preserve">Poznámka: Zakázka č. 3 nebyla uznána, protože neodpovídá definici dopravní stavby požadovéné v zadávacích podmínkách. </t>
  </si>
  <si>
    <t xml:space="preserve">Krajská správa silnic Libereckého kraje                 
České mládeže 632/32            
460 06 Liberec                               
 IČ: 70946078
</t>
  </si>
  <si>
    <t>Pardubický kraj, Komenského náměstí 125,532 11 Pardubice, IČ 70892822</t>
  </si>
  <si>
    <t xml:space="preserve">Sdružení obcí Hornolidečska
Horní Lideč č.p. 292
756 12 Horní Lideč
IČ: 62334743
</t>
  </si>
  <si>
    <t xml:space="preserve">Kraj Vysočina                     
Žižkova 57                                  
587 33 Jihlava                            
IČ: 70890749
            </t>
  </si>
  <si>
    <t xml:space="preserve">Jihočeský kraj, U Zimního stadionu 1952/2, 370 76 České Budějovice, IČ: 70890650
</t>
  </si>
  <si>
    <t>Nabídka č. 9</t>
  </si>
  <si>
    <t xml:space="preserve"> II/610 Brandýs nad Labem, rekonstrukce křižovatky Pražská – Průmyslová a části komunikace v ul. Pražská</t>
  </si>
  <si>
    <t>Dodávka projektové dokumentace vč. inženýrské činnosti (DUR, DSP, DZS, DPS, autorský dozor) Styčným bodem navrhovaného projektu je změna stávající průsečné křižovatky na křižovatku okružní. V rámci výstavby okružní křižovatky budou také rekonstruovány navazující úseky ulic Pražská směr Praha (Větev C) a Seifertova (Větev D). Součástí řešené stavby je také kompletní rekonstrukce úseku silnice II/610 ul. Pražské (Větev A) od zmiňované okružní křižovatky po křižovatku s ul. Tyršovou a Výletní. Dále bude rekonstruován úsek ulice Květnová a Průmyslová (Větev B), včetně nové protihlukové stěny. V celém rozsahu stavby budou rekonstruovány veškeré inženýrské sítě tj. kanalizace, vodovod, sdělovací kabely a veřejné osvětlení.</t>
  </si>
  <si>
    <t xml:space="preserve">Investiční objem projektových prací a inženýrské činnosti: 2 000 000,- Kč bez DPH 
Investiční objem stavby:      cca 77,981 mil. Kč
</t>
  </si>
  <si>
    <t>05/2019-12/2022</t>
  </si>
  <si>
    <t xml:space="preserve">Město Brandýs nad Labem – Stará Boleslav
   Masarykovo náměstí 2/7, 250 01  Brandýs nad Labem
</t>
  </si>
  <si>
    <t xml:space="preserve"> Parkoviště v areálu sportoviště – lokalita Spořilov v Brandýse nad Labem</t>
  </si>
  <si>
    <t xml:space="preserve">Dodávka projektové dokumentace vč. inženýrské činnosti (DUSP, DZS, DPS, autorský dozor), Součásti stavby bude též vybudování nové dešťové kanalizace, veřejného osvětlení a nového trvalého oplocení, které oddělí prostor veřejného parkoviště od sportovního areálu a základní školy, ale zároveň umožní do těchto objektů přístup pěších přes branky v oplocení. </t>
  </si>
  <si>
    <t xml:space="preserve">Investiční objem stavby:      cca 11,02 mil. Kč
Investiční objem projekčních prací:    1,5 mil Kč bez DPH
</t>
  </si>
  <si>
    <t>07/2019-01/2023</t>
  </si>
  <si>
    <t>Město Brandýs nad Labem – Stará Boleslav</t>
  </si>
  <si>
    <t>Chodník podél ul.Jungmannovy II.etapa Králův Dvůr-Záhořany</t>
  </si>
  <si>
    <t xml:space="preserve">Dodávka projektové dokumentace vč. inženýrské činnosti (DÚR, DSP, DZS, DPS, autorský dozor),Předmětem projektové dokumentace je výstavba nových úseků chodníků podél silnice III/2365 (ul. Jungmannova) včetně úpravy větve křižovatky ulice Jungmannova a ulice Berounské. Součástí stavby bude napojení sjezdů k soukromým nemovitostem, přeložky a ochrana stávajících inženýrských sítí, nasvětlení přechodu pro chodce. </t>
  </si>
  <si>
    <t>Investiční objem projektových prací a inženýrské činnosti: 1,3mil Kč bez DPH</t>
  </si>
  <si>
    <t>04/2022-12/2022</t>
  </si>
  <si>
    <t xml:space="preserve">Město Králův Dvůr
   Nám. Míru 139, 267 01  Králův Dvůr
</t>
  </si>
  <si>
    <t>Chodník podél silnice II/605,Králův Dvůr - Levín</t>
  </si>
  <si>
    <t xml:space="preserve">Dodávka projektové dokumentace vč. inženýrské činnosti (DÚR, DSP, DZS, DPS, autorský dozor) Předmětem projektové dokumentace je vybudování nového chodníku podél tranzitní komunikace (silnice II.třídy, č. II/605 Beroun – Zdice) spojující město Králův Dvůr s městskou částí Králův Dvůr- Levín. Chodník vede po pravé straně vozovky. Stavba je rozdělena na 3 úseky a je situována vpravo ve směru od Zdic na Beroun. Součástí stavby je i úprava stávajících vjezdů ke stávajícím soukromým pozemkům a objektům. Stavba přispěje k bezpečnějšímu pohybu pěších podél dopravně velmi zatížené tranzitní komunikace II. třídy (silnice II/605). Celková délka úprav je cca 1 023 m. </t>
  </si>
  <si>
    <t>Město Králův Dvůr
   Nám. Míru 139, 267 01  Králův Dvůr</t>
  </si>
  <si>
    <t>Poznámka: Zakázka č. 2, 3 a 4 nebyla uznána, protože neodpovídá definici dopravní stavby požadovéné v zadávacích podmínkách. Navíc zakázky č. 3 a 4 nesplňují minimální finanční plnění požadované v zadávacích podmínkách.</t>
  </si>
  <si>
    <t>Nabídka č. 10</t>
  </si>
  <si>
    <t xml:space="preserve">Na Slupi, Jaromírova, Křesomyslova, Praha 4,
č. akce 999066/3; DUR, DSP, PDPS </t>
  </si>
  <si>
    <t>9.3.2020</t>
  </si>
  <si>
    <t>TSK hl. m. Prahy a.s., IČ 03447286</t>
  </si>
  <si>
    <t xml:space="preserve">Na Slupi, Jaromírova, Křesomyslova, Praha 4,
č. akce 999066/2; DUR, DSP, PDPS </t>
  </si>
  <si>
    <t>16.6.2022</t>
  </si>
  <si>
    <t>D5 - oprava AB vozovky v km 0,000 až - 0,820 oboustranně; DUR, DSP, PDPS</t>
  </si>
  <si>
    <t>15.9.2024</t>
  </si>
  <si>
    <t>Ředitelství silnic a dálnic s.p., IČ 65993390</t>
  </si>
  <si>
    <t>MÚK Třebonice 0. etapa zkapacitnění, VD ZDS, DUSP/IČ - bez BIM</t>
  </si>
  <si>
    <t>31.8.2024</t>
  </si>
  <si>
    <t>D3 Oprava AB vozovky v km 62,3 - 70,7 P+L PD+GP; DUSP, DSP, PDPS</t>
  </si>
  <si>
    <t>4.1.2022</t>
  </si>
  <si>
    <t xml:space="preserve">Poznámka: Zakázka č. 1 a 2 nebyla uznána, protože neodpovídá definici dopravní stavby požadovéné v zadávacích podmínkách. </t>
  </si>
  <si>
    <t>Nabídka č. 11</t>
  </si>
  <si>
    <t>II/115 Černošice, rekonstrukce sil., DÚR,DSP,PDPS</t>
  </si>
  <si>
    <t>5 650 000,-</t>
  </si>
  <si>
    <t>Středočeský kraj, 70891095</t>
  </si>
  <si>
    <t>České Budějovice-Haklovy Dvory-kanal., místní kom.</t>
  </si>
  <si>
    <t>1 572 000,-</t>
  </si>
  <si>
    <t>X.24</t>
  </si>
  <si>
    <t>Statut. město  Č. Budějovice, 00244732</t>
  </si>
  <si>
    <t>III/2886 Návarov-Jesenný, rekonstrukce kom.</t>
  </si>
  <si>
    <t>1 659 750,-</t>
  </si>
  <si>
    <t>X.23</t>
  </si>
  <si>
    <t>KSS Libereckého kraje, 70946078</t>
  </si>
  <si>
    <t xml:space="preserve">Poznámka: Zakázka č. 2 nebyla uznána, protože neodpovídá definici dopravní stavby požadovéné v zadávacích podmínkách. Zakázka č. 3 nebyla uznána, protože neobsahu stupně projektové dokumentace požadované zadávacími podmínkami, respektive obsahuje pouze stupeň PDPS. </t>
  </si>
  <si>
    <t>Nabídka č. 12</t>
  </si>
  <si>
    <t>II/105 - Severní obchvat Jílového u Prahy, HIP</t>
  </si>
  <si>
    <t>Zpracování akt. DÚR, DSP a PDPS, délka silnice 1,7 km. 
Dvoupruhová komunikace.
Stavba zahrnuje pokládku asfaltových vrstev.</t>
  </si>
  <si>
    <t>akt. DÚR
600 000,- Kč bez DPH
DSP
1 691 391,- Kč bez DPH
PDPS
1 969 420,- Kč bez DPH</t>
  </si>
  <si>
    <t>akt. DÚR
11/2017-05/2019
DSP
12/2016 – 09/2022
PDPS
08/2018 – 01/2021</t>
  </si>
  <si>
    <t>Krajská správa a údržba silnic Středočeského kraje, p.o.
IČO: 00066001</t>
  </si>
  <si>
    <t>D11 1105/2 Osičky – Hradec Králové MÚK Kukleny 4. kvadrant – DUSP včetně IČ, VD-ZDS/AD, HIP</t>
  </si>
  <si>
    <t>Zpracování DUSP, PDPS, délka dálnice 2,460 km
Čtyřpruhová komunikace.
Stavba zahrnuje pokládku asfaltových vrstev.</t>
  </si>
  <si>
    <t>1 978 600,- Kč bez DPH</t>
  </si>
  <si>
    <t>01/2020 - 05/2022</t>
  </si>
  <si>
    <t>Ředitelství silnic a dálnic ČR, IČ: 65993390</t>
  </si>
  <si>
    <t>Nabídka č. 13</t>
  </si>
  <si>
    <r>
      <rPr>
        <b/>
        <sz val="10"/>
        <color theme="1"/>
        <rFont val="Aptos Narrow"/>
        <family val="2"/>
        <charset val="238"/>
        <scheme val="minor"/>
      </rPr>
      <t>Modernizace silnice II/343 Vršov - Seč, křižovatka s II/337</t>
    </r>
    <r>
      <rPr>
        <sz val="10"/>
        <color theme="1"/>
        <rFont val="Aptos Narrow"/>
        <family val="2"/>
        <scheme val="minor"/>
      </rPr>
      <t>. Modernizace dvoupruhové pozemní komunikace včetně opěrných zdí, mostu a tunelu. Stupně projektové dokumentace DUR, DSP a PDPS.</t>
    </r>
  </si>
  <si>
    <t>hlavní inženýr projektu, odpovědný projektant</t>
  </si>
  <si>
    <r>
      <rPr>
        <b/>
        <sz val="10"/>
        <color theme="1"/>
        <rFont val="Aptos Narrow"/>
        <family val="2"/>
        <charset val="238"/>
        <scheme val="minor"/>
      </rPr>
      <t>III/2997 Josefov - Hradec králové (odbočka Piletice)</t>
    </r>
    <r>
      <rPr>
        <sz val="10"/>
        <color theme="1"/>
        <rFont val="Aptos Narrow"/>
        <family val="2"/>
        <scheme val="minor"/>
      </rPr>
      <t xml:space="preserve"> - část II.: Silnice III, hranice okresu Náchod - Hradec Králové (odbočka Piletice).
Projekt opravy dvoupruhové pozemní komunikace, součástí zakázky je mapový podklad, stavebně technický průzkum, diagnostika vozovky, sanace vozovky a propustků. Stupně projektové dokumentace DUSP a PDPS.
</t>
    </r>
  </si>
  <si>
    <r>
      <rPr>
        <b/>
        <sz val="10"/>
        <color theme="1"/>
        <rFont val="Aptos Narrow"/>
        <family val="2"/>
        <charset val="238"/>
        <scheme val="minor"/>
      </rPr>
      <t xml:space="preserve">II/295 revitalizace ,,Polských mostů“ – ev. č. 295-014, 295-014B, 295-014C – Přední Labská
</t>
    </r>
    <r>
      <rPr>
        <sz val="10"/>
        <color theme="1"/>
        <rFont val="Aptos Narrow"/>
        <family val="2"/>
        <scheme val="minor"/>
      </rPr>
      <t xml:space="preserve">Sanace dvoupruhové pozemní komunikace, opěrných zdi a výstavba nových mostů, součástí zakázky je mapový podklad, stavebně technický průzkum, IGP, projektová dokumentace komunikace, mostů a opěrných zdí včetně sanací stávajících konstrukcí. Stupně projektové dokumentace DUSP a PDPS
</t>
    </r>
  </si>
  <si>
    <r>
      <rPr>
        <b/>
        <sz val="10"/>
        <color theme="1"/>
        <rFont val="Aptos Narrow"/>
        <family val="2"/>
        <charset val="238"/>
        <scheme val="minor"/>
      </rPr>
      <t xml:space="preserve">"II/280 Libáň - Kopidlno"
</t>
    </r>
    <r>
      <rPr>
        <sz val="10"/>
        <color theme="1"/>
        <rFont val="Aptos Narrow"/>
        <family val="2"/>
        <scheme val="minor"/>
      </rPr>
      <t xml:space="preserve">Projekt opravy dvoupruhové pozemní komunikace, součástí zakázky je mapový podklad, stavebně technický průzkum, diagnostika vozovky, sanace vozovky a propustků
</t>
    </r>
  </si>
  <si>
    <r>
      <rPr>
        <b/>
        <sz val="10"/>
        <color theme="1"/>
        <rFont val="Aptos Narrow"/>
        <family val="2"/>
        <charset val="238"/>
        <scheme val="minor"/>
      </rPr>
      <t>Modernizace silnice II/312 České Libchavy - Žamberk</t>
    </r>
    <r>
      <rPr>
        <sz val="10"/>
        <color theme="1"/>
        <rFont val="Aptos Narrow"/>
        <family val="2"/>
        <scheme val="minor"/>
      </rPr>
      <t xml:space="preserve">
Modernizace dvoupruhové pozemní komunikace, součástí zakázky je mapový podklad, stavebně technický průzkum, hluková studie, diagnostika vozovky, projektová dokumentace sanace vozovky. Stupně projektové dokumentace
</t>
    </r>
  </si>
  <si>
    <t>Pardubický kraj</t>
  </si>
  <si>
    <t>Královéhradecký kraj</t>
  </si>
  <si>
    <t>Správa a údržba silnic Pardubického kraje</t>
  </si>
  <si>
    <t>Poznámka: Zakázka č. 4 a 5 nebyla uznána, protože neobsahuje stupně projektové dokumentace požadované zadávacími podmínkami.</t>
  </si>
  <si>
    <t>Nabídka č. 14</t>
  </si>
  <si>
    <t>„II/304 Bohuslavice - Opočno“ DUSP+PDPS Ve zpracované PD DUSP, PDPS akce „II/304 Bohuslavice - Opočno“ je řešena oprava silnice III. tř. Investorem je Královéhradecký kraj zastoupený  ÚS Královéhradeckého kraje.
Stavba se nachází jak v intravilánu (obce Pohoří a Bohuslavice), tak v extravilánu. Projektová dokumentace řeší rekonstrukci části komunikace II/304 v délce 5,097 km.  Začátek úseku (ZÚ) se nachází v křižovatce se silnicí II/308, km 29,503 provozního staničení a konec úseku (KÚ) je v místě navazující na projekt: Obchvat Opočna, km 34,600 provozního staničení. Současně s opravou konstrukce vozovky dochází k obnově odvodnění, 10 propustků a obnově a doplnění dopravního značení.</t>
  </si>
  <si>
    <t>HIP akce</t>
  </si>
  <si>
    <t>1,517.000,-</t>
  </si>
  <si>
    <t>III/3229 a III/3227 Kladruby nad Labem - průtah DUSP+PDPS, PD rekonstrukce silnice v průtahu obci včetně 2 propustků</t>
  </si>
  <si>
    <t>1,834.000,-</t>
  </si>
  <si>
    <t>Silnice III/26834 Brniště - Jablonné v Podještědí DUSP+PDPS pro rekonstrukci silnice III/26834 od křižovatky s III/2708 v obci Brniště, místní část Velký Grunov po křižovatku s II/270 v obci Jablonné v Podještědí, tedy od km 5,406 - 13,556 provozního staničení v délce 8,15</t>
  </si>
  <si>
    <t>2,322.000,-</t>
  </si>
  <si>
    <t>II/285 Jaroměř – Nové Město nad Metují DUR, DSP, PDPS PD pro rekonstrukci silnice II. třídy v úseku od km 12,701 (ZÚ) Jaroměř do km 29,678 (KÚ) Nové Město nad Metují, v celkové délce 16,977 km vč. rekonstrukce mostu ev. č. 285–008 a opěrné zdi</t>
  </si>
  <si>
    <t>2,679.000,-</t>
  </si>
  <si>
    <t>III/3195 Kameničná - Jaroslav DUR, DSP, PDPS Jedná se o rekonstrukci silnice třetí třídy III/3195 v km 0,000 - 11,642 (A38 - A58). Začátek úseku je v křižovatce se silnicí II/310 v Kameničné, konec úseku je v křižovatce se silnicí II/318 v Jaroslavi. Celková délka úseku je 11,642 km včetně rekonstrukce mostního objektu ev.č. 3195-002</t>
  </si>
  <si>
    <t>3,171.000,-</t>
  </si>
  <si>
    <t>6.</t>
  </si>
  <si>
    <t xml:space="preserve">III/3012 Trutnov - Radeč, PD DUSP+PDPS PD pro rekonstrukci silnice III/3012 Trutnov – Radeč včetně odvodňovacího systému. Stavba je situována v extravilánu a  v intravilánu obcí včetně rekonstrukce propustků. </t>
  </si>
  <si>
    <t>2,052.500,-</t>
  </si>
  <si>
    <t>08/2021</t>
  </si>
  <si>
    <t>Objednatel:  Královéhradecký kraj
IČO:  70889546
se sídlem: Pivovarské náměstí 1245, 500 03, Hradec Králové
zastoupený: ÚDRŽBA SILNIC Královéhradeckého kraje a.s. IČO 275 02 988</t>
  </si>
  <si>
    <t>Poznámka: Zakázka č. 6 nebyla uznána, protože zadavatel požadoval max. 5 referenčních zakázek pro účely hodnocení HIP.</t>
  </si>
  <si>
    <t>Nabídka č. 15</t>
  </si>
  <si>
    <t>I/16 Řepov, zkapacitnění průsečné křižovatky</t>
  </si>
  <si>
    <t>HIP akce, DUSP, PDPS</t>
  </si>
  <si>
    <t>D10 LS Kosmonosy -Bezděčín - rekonstrukce 1/2 dálnice vč. konstrukčního souvrství (jeden směr)</t>
  </si>
  <si>
    <t>HIP akce, DSP, PDPS</t>
  </si>
  <si>
    <t>I/38 Libichov - Luštěnice oprava povrchu a odvodnění</t>
  </si>
  <si>
    <t>HIP akce, DSP, PDPS, AD</t>
  </si>
  <si>
    <t>Přestavba křižovatky I/16 x III/2768 x III/27515 Plazy</t>
  </si>
  <si>
    <t>HIP akce, DUSP, PDPS, AD</t>
  </si>
  <si>
    <t>I/38 Bělá pod Bezdězem-Čistá-PD</t>
  </si>
  <si>
    <t>Vyhotovení PD vybraných úseků silnic II. a III. tříd</t>
  </si>
  <si>
    <t>HIP akce, PDPS</t>
  </si>
  <si>
    <t>Nabídka č. 16</t>
  </si>
  <si>
    <t>II/335 Stříbrná Skalice, průtah</t>
  </si>
  <si>
    <t>HIP + odpov.projektant- DÚR+DSP+PDPS (smlouva + dodatek)</t>
  </si>
  <si>
    <t>I/6 Krupá - Nový Dvůr, oprava komunikace</t>
  </si>
  <si>
    <t>HIP + odpov.projektant - DÚSP, PDPS</t>
  </si>
  <si>
    <t>I/7 křiž. s I/16 až Hořešovice, oprava komunikace</t>
  </si>
  <si>
    <t>I/3 Mirošovice - Benešov, uspořádání 2+1</t>
  </si>
  <si>
    <t>HIP + odpovědný projektant - DÚR + DSP + PDPS</t>
  </si>
  <si>
    <t>Nabídka č. 17</t>
  </si>
  <si>
    <t>Modernizace silnice II/337 Louka - Skuteč</t>
  </si>
  <si>
    <t>Hlavní proj. - DUR a DSP v podr. DPS</t>
  </si>
  <si>
    <t>2,00 mil.Kč</t>
  </si>
  <si>
    <t>Pardubický kraj, IČO: 70892822</t>
  </si>
  <si>
    <t>Modernizace silnice II/337 Nasavrky - Louka</t>
  </si>
  <si>
    <t>2,25 mil.Kč</t>
  </si>
  <si>
    <t xml:space="preserve">USKHK a.s., Kutnohorská 59, Hradec Králové
  </t>
  </si>
  <si>
    <t>Správy a údržby silnic Pardubického kraje Doubravice 98, 533 53 Pardubice</t>
  </si>
  <si>
    <t xml:space="preserve">KSSLK a.s. , České Mládeže 632/32, Liberec
 </t>
  </si>
  <si>
    <t xml:space="preserve">USKHK a.s., Kutnohorská 59, Hradec Králové
 </t>
  </si>
  <si>
    <t>Ředitelství silnic a dálnic ČR, Na Pankráci 56, 140 00 Praha 4, IČ: 65993390</t>
  </si>
  <si>
    <t>Ředitelství silnic a dálnic ČR, Na Pankráci 56, 140 00 Praha 4, Radek Drahokoupil</t>
  </si>
  <si>
    <t>Krajská správa a údržba silnic Středočeského kraje, přísp. org., Zborovská 11, 150 21 Praha 5, IČ: 00066001</t>
  </si>
  <si>
    <t>Krajská správa a údržba silnic středočeského kraje, přísp. org., IČ: 00066001</t>
  </si>
  <si>
    <t>Ředitelství silnic a dálnic ČR, přísp. org., IČ: 65993390</t>
  </si>
  <si>
    <t>Společnost PGP/AP Káraný</t>
  </si>
  <si>
    <t>Ing. Ivan Šír, proj. dop. st. CZ</t>
  </si>
  <si>
    <t>VZ: III/2451 Káraný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</si>
</sst>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[$-405]mmmm\ yy;@"/>
  </numFmts>
  <fonts count="16" x14ac:knownFonts="1">
    <font>
      <sz val="11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Aptos Narrow"/>
      <family val="2"/>
      <charset val="238"/>
      <scheme val="minor"/>
    </font>
    <font>
      <sz val="11"/>
      <color theme="1"/>
      <name val="Aptos Display"/>
      <family val="2"/>
      <charset val="238"/>
      <scheme val="major"/>
    </font>
    <font>
      <b/>
      <sz val="20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00B0F0"/>
        <bgColor theme="9" tint="0.59999389629810485"/>
      </patternFill>
    </fill>
    <fill>
      <patternFill patternType="solid">
        <fgColor rgb="FF00B0F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0" fillId="3" borderId="0" xfId="0" applyFill="1"/>
    <xf numFmtId="0" fontId="4" fillId="4" borderId="2" xfId="0" applyFont="1" applyFill="1" applyBorder="1" applyAlignment="1">
      <alignment shrinkToFit="1"/>
    </xf>
    <xf numFmtId="0" fontId="5" fillId="4" borderId="2" xfId="0" applyFont="1" applyFill="1" applyBorder="1" applyAlignment="1">
      <alignment wrapText="1"/>
    </xf>
    <xf numFmtId="164" fontId="3" fillId="4" borderId="2" xfId="0" applyNumberFormat="1" applyFont="1" applyFill="1" applyBorder="1" applyAlignment="1">
      <alignment vertical="top" wrapText="1"/>
    </xf>
    <xf numFmtId="17" fontId="3" fillId="4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4" fillId="5" borderId="5" xfId="0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wrapText="1"/>
    </xf>
    <xf numFmtId="164" fontId="3" fillId="5" borderId="5" xfId="0" applyNumberFormat="1" applyFont="1" applyFill="1" applyBorder="1" applyAlignment="1">
      <alignment horizontal="right" vertical="top" wrapText="1"/>
    </xf>
    <xf numFmtId="17" fontId="3" fillId="5" borderId="5" xfId="0" applyNumberFormat="1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0" fontId="6" fillId="4" borderId="5" xfId="0" applyFont="1" applyFill="1" applyBorder="1"/>
    <xf numFmtId="0" fontId="7" fillId="4" borderId="5" xfId="0" applyFont="1" applyFill="1" applyBorder="1" applyAlignment="1">
      <alignment wrapText="1"/>
    </xf>
    <xf numFmtId="164" fontId="3" fillId="4" borderId="5" xfId="0" applyNumberFormat="1" applyFont="1" applyFill="1" applyBorder="1" applyAlignment="1">
      <alignment horizontal="right" vertical="top" wrapText="1"/>
    </xf>
    <xf numFmtId="17" fontId="3" fillId="4" borderId="5" xfId="0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wrapText="1"/>
    </xf>
    <xf numFmtId="164" fontId="3" fillId="4" borderId="8" xfId="0" applyNumberFormat="1" applyFont="1" applyFill="1" applyBorder="1" applyAlignment="1">
      <alignment horizontal="right" vertical="top" wrapText="1"/>
    </xf>
    <xf numFmtId="17" fontId="3" fillId="4" borderId="8" xfId="0" applyNumberFormat="1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8" borderId="10" xfId="0" applyFont="1" applyFill="1" applyBorder="1"/>
    <xf numFmtId="0" fontId="8" fillId="8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left" vertical="top" wrapText="1"/>
    </xf>
    <xf numFmtId="164" fontId="10" fillId="4" borderId="2" xfId="0" applyNumberFormat="1" applyFont="1" applyFill="1" applyBorder="1" applyAlignment="1">
      <alignment horizontal="left" vertical="top" wrapText="1"/>
    </xf>
    <xf numFmtId="49" fontId="10" fillId="4" borderId="2" xfId="0" applyNumberFormat="1" applyFont="1" applyFill="1" applyBorder="1" applyAlignment="1">
      <alignment vertical="top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top" wrapText="1"/>
    </xf>
    <xf numFmtId="164" fontId="10" fillId="5" borderId="5" xfId="0" applyNumberFormat="1" applyFont="1" applyFill="1" applyBorder="1" applyAlignment="1">
      <alignment horizontal="left" vertical="top" wrapText="1"/>
    </xf>
    <xf numFmtId="49" fontId="10" fillId="5" borderId="5" xfId="0" applyNumberFormat="1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horizontal="left" vertical="top" wrapText="1"/>
    </xf>
    <xf numFmtId="164" fontId="10" fillId="4" borderId="5" xfId="0" applyNumberFormat="1" applyFont="1" applyFill="1" applyBorder="1" applyAlignment="1">
      <alignment horizontal="left" vertical="top" wrapText="1"/>
    </xf>
    <xf numFmtId="49" fontId="10" fillId="4" borderId="5" xfId="0" applyNumberFormat="1" applyFont="1" applyFill="1" applyBorder="1" applyAlignment="1">
      <alignment vertical="top" wrapText="1"/>
    </xf>
    <xf numFmtId="0" fontId="9" fillId="5" borderId="5" xfId="0" applyFont="1" applyFill="1" applyBorder="1" applyAlignment="1">
      <alignment wrapText="1"/>
    </xf>
    <xf numFmtId="49" fontId="10" fillId="5" borderId="5" xfId="0" applyNumberFormat="1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left" vertical="top" wrapText="1"/>
    </xf>
    <xf numFmtId="164" fontId="10" fillId="4" borderId="8" xfId="0" applyNumberFormat="1" applyFont="1" applyFill="1" applyBorder="1" applyAlignment="1">
      <alignment horizontal="left" vertical="top" wrapText="1"/>
    </xf>
    <xf numFmtId="49" fontId="10" fillId="4" borderId="8" xfId="0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left" vertical="top" wrapText="1"/>
    </xf>
    <xf numFmtId="17" fontId="3" fillId="4" borderId="2" xfId="0" applyNumberFormat="1" applyFont="1" applyFill="1" applyBorder="1" applyAlignment="1">
      <alignment horizontal="left" vertical="top" wrapText="1"/>
    </xf>
    <xf numFmtId="164" fontId="3" fillId="5" borderId="5" xfId="0" applyNumberFormat="1" applyFont="1" applyFill="1" applyBorder="1" applyAlignment="1">
      <alignment horizontal="left" vertical="top" wrapText="1"/>
    </xf>
    <xf numFmtId="17" fontId="3" fillId="5" borderId="5" xfId="0" applyNumberFormat="1" applyFont="1" applyFill="1" applyBorder="1" applyAlignment="1">
      <alignment horizontal="left" vertical="top" wrapText="1"/>
    </xf>
    <xf numFmtId="164" fontId="3" fillId="4" borderId="5" xfId="0" applyNumberFormat="1" applyFont="1" applyFill="1" applyBorder="1" applyAlignment="1">
      <alignment horizontal="left" vertical="top" wrapText="1"/>
    </xf>
    <xf numFmtId="164" fontId="3" fillId="5" borderId="8" xfId="0" applyNumberFormat="1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vertical="top" wrapText="1"/>
    </xf>
    <xf numFmtId="17" fontId="3" fillId="4" borderId="2" xfId="0" applyNumberFormat="1" applyFont="1" applyFill="1" applyBorder="1" applyAlignment="1">
      <alignment horizontal="right" vertical="top" wrapText="1"/>
    </xf>
    <xf numFmtId="0" fontId="3" fillId="5" borderId="8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righ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14" fontId="3" fillId="4" borderId="2" xfId="0" applyNumberFormat="1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14" fontId="3" fillId="5" borderId="5" xfId="0" applyNumberFormat="1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14" fontId="3" fillId="4" borderId="5" xfId="0" applyNumberFormat="1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7" fontId="3" fillId="4" borderId="5" xfId="0" applyNumberFormat="1" applyFont="1" applyFill="1" applyBorder="1" applyAlignment="1">
      <alignment horizontal="left" vertical="top" wrapText="1"/>
    </xf>
    <xf numFmtId="49" fontId="13" fillId="2" borderId="2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vertical="top" wrapText="1"/>
    </xf>
    <xf numFmtId="165" fontId="0" fillId="2" borderId="2" xfId="0" applyNumberFormat="1" applyFill="1" applyBorder="1" applyAlignment="1">
      <alignment vertical="top" wrapText="1"/>
    </xf>
    <xf numFmtId="166" fontId="0" fillId="2" borderId="2" xfId="0" applyNumberFormat="1" applyFill="1" applyBorder="1" applyAlignment="1">
      <alignment vertical="top" wrapText="1"/>
    </xf>
    <xf numFmtId="0" fontId="0" fillId="4" borderId="2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14" fillId="5" borderId="5" xfId="0" applyFont="1" applyFill="1" applyBorder="1"/>
    <xf numFmtId="6" fontId="14" fillId="5" borderId="5" xfId="0" applyNumberFormat="1" applyFont="1" applyFill="1" applyBorder="1" applyAlignment="1">
      <alignment horizontal="right"/>
    </xf>
    <xf numFmtId="166" fontId="0" fillId="2" borderId="5" xfId="0" applyNumberFormat="1" applyFill="1" applyBorder="1" applyAlignment="1">
      <alignment vertical="top" wrapText="1"/>
    </xf>
    <xf numFmtId="0" fontId="0" fillId="4" borderId="5" xfId="0" applyFill="1" applyBorder="1" applyAlignment="1">
      <alignment horizontal="left" vertical="top" wrapText="1"/>
    </xf>
    <xf numFmtId="6" fontId="14" fillId="4" borderId="5" xfId="0" applyNumberFormat="1" applyFont="1" applyFill="1" applyBorder="1" applyAlignment="1">
      <alignment horizontal="right"/>
    </xf>
    <xf numFmtId="0" fontId="0" fillId="5" borderId="8" xfId="0" applyFill="1" applyBorder="1" applyAlignment="1">
      <alignment horizontal="left" vertical="top" wrapText="1"/>
    </xf>
    <xf numFmtId="6" fontId="14" fillId="5" borderId="8" xfId="0" applyNumberFormat="1" applyFont="1" applyFill="1" applyBorder="1" applyAlignment="1">
      <alignment horizontal="right"/>
    </xf>
    <xf numFmtId="166" fontId="0" fillId="2" borderId="8" xfId="0" applyNumberFormat="1" applyFill="1" applyBorder="1" applyAlignment="1">
      <alignment vertical="top" wrapText="1"/>
    </xf>
    <xf numFmtId="164" fontId="3" fillId="4" borderId="2" xfId="0" applyNumberFormat="1" applyFont="1" applyFill="1" applyBorder="1" applyAlignment="1">
      <alignment horizontal="center" vertical="top" wrapText="1"/>
    </xf>
    <xf numFmtId="164" fontId="3" fillId="5" borderId="5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164" fontId="3" fillId="5" borderId="8" xfId="0" applyNumberFormat="1" applyFont="1" applyFill="1" applyBorder="1" applyAlignment="1">
      <alignment horizontal="center" vertical="top" wrapText="1"/>
    </xf>
    <xf numFmtId="17" fontId="3" fillId="5" borderId="8" xfId="0" applyNumberFormat="1" applyFont="1" applyFill="1" applyBorder="1" applyAlignment="1">
      <alignment horizontal="center" vertical="top" wrapText="1"/>
    </xf>
    <xf numFmtId="14" fontId="3" fillId="4" borderId="2" xfId="0" applyNumberFormat="1" applyFont="1" applyFill="1" applyBorder="1" applyAlignment="1">
      <alignment horizontal="right" vertical="top" wrapText="1"/>
    </xf>
    <xf numFmtId="0" fontId="3" fillId="5" borderId="8" xfId="0" applyFont="1" applyFill="1" applyBorder="1" applyAlignment="1">
      <alignment vertical="top" wrapText="1"/>
    </xf>
    <xf numFmtId="164" fontId="3" fillId="5" borderId="8" xfId="0" applyNumberFormat="1" applyFont="1" applyFill="1" applyBorder="1" applyAlignment="1">
      <alignment vertical="top" wrapText="1"/>
    </xf>
    <xf numFmtId="14" fontId="3" fillId="5" borderId="8" xfId="0" applyNumberFormat="1" applyFont="1" applyFill="1" applyBorder="1" applyAlignment="1">
      <alignment vertical="top" wrapText="1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5" xfId="0" applyFont="1" applyFill="1" applyBorder="1"/>
    <xf numFmtId="44" fontId="1" fillId="2" borderId="5" xfId="1" applyFont="1" applyFill="1" applyBorder="1"/>
    <xf numFmtId="44" fontId="1" fillId="0" borderId="5" xfId="1" applyFont="1" applyBorder="1"/>
    <xf numFmtId="0" fontId="1" fillId="0" borderId="5" xfId="0" applyFont="1" applyBorder="1"/>
    <xf numFmtId="2" fontId="1" fillId="0" borderId="5" xfId="0" applyNumberFormat="1" applyFont="1" applyBorder="1"/>
    <xf numFmtId="2" fontId="1" fillId="2" borderId="5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44" fontId="1" fillId="2" borderId="8" xfId="1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2" borderId="2" xfId="0" applyFont="1" applyFill="1" applyBorder="1"/>
    <xf numFmtId="44" fontId="1" fillId="0" borderId="2" xfId="1" applyFont="1" applyBorder="1"/>
    <xf numFmtId="2" fontId="1" fillId="0" borderId="2" xfId="0" applyNumberFormat="1" applyFont="1" applyBorder="1"/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44" fontId="1" fillId="3" borderId="2" xfId="1" applyFont="1" applyFill="1" applyBorder="1"/>
    <xf numFmtId="44" fontId="1" fillId="3" borderId="5" xfId="1" applyFont="1" applyFill="1" applyBorder="1"/>
    <xf numFmtId="44" fontId="1" fillId="3" borderId="8" xfId="1" applyFont="1" applyFill="1" applyBorder="1"/>
    <xf numFmtId="2" fontId="15" fillId="9" borderId="3" xfId="0" applyNumberFormat="1" applyFont="1" applyFill="1" applyBorder="1"/>
    <xf numFmtId="2" fontId="15" fillId="9" borderId="6" xfId="0" applyNumberFormat="1" applyFont="1" applyFill="1" applyBorder="1"/>
    <xf numFmtId="2" fontId="15" fillId="9" borderId="9" xfId="0" applyNumberFormat="1" applyFont="1" applyFill="1" applyBorder="1"/>
    <xf numFmtId="0" fontId="15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1657-B80E-4867-A8A1-E901CF196071}">
  <sheetPr>
    <pageSetUpPr fitToPage="1"/>
  </sheetPr>
  <dimension ref="A2:I23"/>
  <sheetViews>
    <sheetView tabSelected="1" workbookViewId="0">
      <selection activeCell="B5" sqref="B5"/>
    </sheetView>
  </sheetViews>
  <sheetFormatPr defaultRowHeight="15" x14ac:dyDescent="0.25"/>
  <cols>
    <col min="1" max="1" width="30" customWidth="1"/>
    <col min="2" max="2" width="46.42578125" customWidth="1"/>
    <col min="3" max="8" width="30" customWidth="1"/>
    <col min="9" max="9" width="9.42578125" customWidth="1"/>
  </cols>
  <sheetData>
    <row r="2" spans="1:9" ht="26.25" x14ac:dyDescent="0.4">
      <c r="A2" s="134" t="s">
        <v>193</v>
      </c>
    </row>
    <row r="3" spans="1:9" ht="15.75" thickBot="1" x14ac:dyDescent="0.3"/>
    <row r="4" spans="1:9" ht="57.75" customHeight="1" thickBot="1" x14ac:dyDescent="0.45">
      <c r="A4" s="125" t="s">
        <v>15</v>
      </c>
      <c r="B4" s="126" t="s">
        <v>0</v>
      </c>
      <c r="C4" s="126" t="s">
        <v>1</v>
      </c>
      <c r="D4" s="126" t="s">
        <v>2</v>
      </c>
      <c r="E4" s="126" t="s">
        <v>4</v>
      </c>
      <c r="F4" s="126" t="s">
        <v>3</v>
      </c>
      <c r="G4" s="126" t="s">
        <v>5</v>
      </c>
      <c r="H4" s="127" t="s">
        <v>6</v>
      </c>
      <c r="I4" s="1"/>
    </row>
    <row r="5" spans="1:9" ht="30" customHeight="1" x14ac:dyDescent="0.4">
      <c r="A5" s="121">
        <v>14</v>
      </c>
      <c r="B5" s="122" t="s">
        <v>11</v>
      </c>
      <c r="C5" s="128">
        <v>1430000</v>
      </c>
      <c r="D5" s="123">
        <f t="shared" ref="D5:D15" si="0">C5*C$18</f>
        <v>1730300</v>
      </c>
      <c r="E5" s="108">
        <v>5</v>
      </c>
      <c r="F5" s="124">
        <v>80</v>
      </c>
      <c r="G5" s="108">
        <v>20</v>
      </c>
      <c r="H5" s="131">
        <f t="shared" ref="H5:H15" si="1">F5+G5</f>
        <v>100</v>
      </c>
      <c r="I5" s="1"/>
    </row>
    <row r="6" spans="1:9" ht="30" customHeight="1" x14ac:dyDescent="0.4">
      <c r="A6" s="109">
        <v>15</v>
      </c>
      <c r="B6" s="113" t="s">
        <v>12</v>
      </c>
      <c r="C6" s="129">
        <v>1434000</v>
      </c>
      <c r="D6" s="112">
        <f t="shared" si="0"/>
        <v>1735140</v>
      </c>
      <c r="E6" s="113">
        <v>5</v>
      </c>
      <c r="F6" s="114">
        <v>79.77</v>
      </c>
      <c r="G6" s="113">
        <v>20</v>
      </c>
      <c r="H6" s="132">
        <f t="shared" si="1"/>
        <v>99.77</v>
      </c>
      <c r="I6" s="1"/>
    </row>
    <row r="7" spans="1:9" ht="30" customHeight="1" x14ac:dyDescent="0.4">
      <c r="A7" s="109">
        <v>16</v>
      </c>
      <c r="B7" s="113" t="s">
        <v>14</v>
      </c>
      <c r="C7" s="129">
        <v>1930000</v>
      </c>
      <c r="D7" s="112">
        <f t="shared" si="0"/>
        <v>2335300</v>
      </c>
      <c r="E7" s="113">
        <v>4</v>
      </c>
      <c r="F7" s="114">
        <v>59.27</v>
      </c>
      <c r="G7" s="113">
        <v>16</v>
      </c>
      <c r="H7" s="132">
        <f t="shared" si="1"/>
        <v>75.27000000000001</v>
      </c>
      <c r="I7" s="1"/>
    </row>
    <row r="8" spans="1:9" ht="30" customHeight="1" x14ac:dyDescent="0.4">
      <c r="A8" s="109">
        <v>13</v>
      </c>
      <c r="B8" s="113" t="s">
        <v>192</v>
      </c>
      <c r="C8" s="129">
        <v>1850000</v>
      </c>
      <c r="D8" s="111">
        <f t="shared" si="0"/>
        <v>2238500</v>
      </c>
      <c r="E8" s="110">
        <v>3</v>
      </c>
      <c r="F8" s="115">
        <v>61.83</v>
      </c>
      <c r="G8" s="110">
        <v>12</v>
      </c>
      <c r="H8" s="132">
        <f t="shared" si="1"/>
        <v>73.83</v>
      </c>
      <c r="I8" s="1"/>
    </row>
    <row r="9" spans="1:9" ht="30" customHeight="1" x14ac:dyDescent="0.4">
      <c r="A9" s="109">
        <v>10</v>
      </c>
      <c r="B9" s="113" t="s">
        <v>9</v>
      </c>
      <c r="C9" s="129">
        <v>1852000</v>
      </c>
      <c r="D9" s="111">
        <f t="shared" si="0"/>
        <v>2240920</v>
      </c>
      <c r="E9" s="110">
        <v>3</v>
      </c>
      <c r="F9" s="115">
        <v>61.77</v>
      </c>
      <c r="G9" s="110">
        <v>12</v>
      </c>
      <c r="H9" s="132">
        <f t="shared" si="1"/>
        <v>73.77000000000001</v>
      </c>
      <c r="I9" s="1"/>
    </row>
    <row r="10" spans="1:9" ht="30" customHeight="1" x14ac:dyDescent="0.4">
      <c r="A10" s="109">
        <v>7</v>
      </c>
      <c r="B10" s="113" t="s">
        <v>7</v>
      </c>
      <c r="C10" s="129">
        <v>2492000</v>
      </c>
      <c r="D10" s="112">
        <f t="shared" si="0"/>
        <v>3015320</v>
      </c>
      <c r="E10" s="113">
        <v>3</v>
      </c>
      <c r="F10" s="114">
        <v>45.9</v>
      </c>
      <c r="G10" s="113">
        <v>12</v>
      </c>
      <c r="H10" s="132">
        <f t="shared" si="1"/>
        <v>57.9</v>
      </c>
      <c r="I10" s="1"/>
    </row>
    <row r="11" spans="1:9" ht="30" customHeight="1" x14ac:dyDescent="0.4">
      <c r="A11" s="109">
        <v>8</v>
      </c>
      <c r="B11" s="113" t="s">
        <v>16</v>
      </c>
      <c r="C11" s="129">
        <v>2869500</v>
      </c>
      <c r="D11" s="111">
        <f t="shared" si="0"/>
        <v>3472095</v>
      </c>
      <c r="E11" s="110">
        <v>4</v>
      </c>
      <c r="F11" s="115">
        <v>39.86</v>
      </c>
      <c r="G11" s="110">
        <v>16</v>
      </c>
      <c r="H11" s="132">
        <f t="shared" si="1"/>
        <v>55.86</v>
      </c>
      <c r="I11" s="1"/>
    </row>
    <row r="12" spans="1:9" ht="30" customHeight="1" x14ac:dyDescent="0.4">
      <c r="A12" s="109">
        <v>17</v>
      </c>
      <c r="B12" s="113" t="s">
        <v>13</v>
      </c>
      <c r="C12" s="129">
        <v>2770000</v>
      </c>
      <c r="D12" s="112">
        <f t="shared" si="0"/>
        <v>3351700</v>
      </c>
      <c r="E12" s="113">
        <v>2</v>
      </c>
      <c r="F12" s="114">
        <v>41.29</v>
      </c>
      <c r="G12" s="113">
        <v>8</v>
      </c>
      <c r="H12" s="132">
        <f t="shared" si="1"/>
        <v>49.29</v>
      </c>
      <c r="I12" s="1"/>
    </row>
    <row r="13" spans="1:9" ht="30" customHeight="1" x14ac:dyDescent="0.4">
      <c r="A13" s="109">
        <v>9</v>
      </c>
      <c r="B13" s="113" t="s">
        <v>8</v>
      </c>
      <c r="C13" s="129">
        <v>2607500</v>
      </c>
      <c r="D13" s="111">
        <f t="shared" si="0"/>
        <v>3155075</v>
      </c>
      <c r="E13" s="110">
        <v>1</v>
      </c>
      <c r="F13" s="115">
        <v>43.87</v>
      </c>
      <c r="G13" s="110">
        <v>4</v>
      </c>
      <c r="H13" s="132">
        <f t="shared" si="1"/>
        <v>47.87</v>
      </c>
      <c r="I13" s="1"/>
    </row>
    <row r="14" spans="1:9" ht="30" customHeight="1" x14ac:dyDescent="0.4">
      <c r="A14" s="109">
        <v>12</v>
      </c>
      <c r="B14" s="113" t="s">
        <v>191</v>
      </c>
      <c r="C14" s="129">
        <v>3060000</v>
      </c>
      <c r="D14" s="111">
        <f t="shared" si="0"/>
        <v>3702600</v>
      </c>
      <c r="E14" s="110">
        <v>2</v>
      </c>
      <c r="F14" s="115">
        <v>37.380000000000003</v>
      </c>
      <c r="G14" s="110">
        <v>8</v>
      </c>
      <c r="H14" s="132">
        <f t="shared" si="1"/>
        <v>45.38</v>
      </c>
      <c r="I14" s="1"/>
    </row>
    <row r="15" spans="1:9" ht="30" customHeight="1" thickBot="1" x14ac:dyDescent="0.45">
      <c r="A15" s="116">
        <v>11</v>
      </c>
      <c r="B15" s="117" t="s">
        <v>10</v>
      </c>
      <c r="C15" s="130">
        <v>3152000</v>
      </c>
      <c r="D15" s="118">
        <f t="shared" si="0"/>
        <v>3813920</v>
      </c>
      <c r="E15" s="119">
        <v>1</v>
      </c>
      <c r="F15" s="120">
        <v>36.29</v>
      </c>
      <c r="G15" s="119">
        <v>4</v>
      </c>
      <c r="H15" s="133">
        <f t="shared" si="1"/>
        <v>40.29</v>
      </c>
      <c r="I15" s="1"/>
    </row>
    <row r="16" spans="1:9" ht="30" customHeight="1" x14ac:dyDescent="0.4">
      <c r="A16" s="1"/>
      <c r="B16" s="1"/>
      <c r="C16" s="1"/>
      <c r="D16" s="1"/>
      <c r="E16" s="1"/>
      <c r="F16" s="1"/>
    </row>
    <row r="17" spans="1:6" ht="30" customHeight="1" x14ac:dyDescent="0.4">
      <c r="A17" s="1"/>
      <c r="B17" s="1"/>
      <c r="C17" s="1"/>
      <c r="D17" s="1"/>
      <c r="E17" s="1"/>
      <c r="F17" s="1"/>
    </row>
    <row r="18" spans="1:6" ht="30" customHeight="1" x14ac:dyDescent="0.4">
      <c r="A18" s="1"/>
      <c r="B18" s="1"/>
      <c r="C18" s="1">
        <v>1.21</v>
      </c>
      <c r="D18" s="1"/>
      <c r="E18" s="1"/>
      <c r="F18" s="1"/>
    </row>
    <row r="19" spans="1:6" ht="30" customHeight="1" x14ac:dyDescent="0.4">
      <c r="A19" s="1"/>
      <c r="B19" s="1"/>
      <c r="C19" s="1"/>
      <c r="D19" s="1"/>
      <c r="E19" s="1"/>
      <c r="F19" s="1"/>
    </row>
    <row r="20" spans="1:6" ht="30" customHeight="1" x14ac:dyDescent="0.4">
      <c r="A20" s="1"/>
      <c r="B20" s="1"/>
      <c r="C20" s="1"/>
      <c r="D20" s="1"/>
      <c r="E20" s="1"/>
      <c r="F20" s="1"/>
    </row>
    <row r="21" spans="1:6" ht="30" customHeight="1" x14ac:dyDescent="0.4">
      <c r="A21" s="1"/>
      <c r="B21" s="1"/>
      <c r="C21" s="1"/>
      <c r="D21" s="1"/>
      <c r="E21" s="1"/>
      <c r="F21" s="1"/>
    </row>
    <row r="22" spans="1:6" ht="30" customHeight="1" x14ac:dyDescent="0.25"/>
    <row r="23" spans="1:6" ht="30" customHeight="1" x14ac:dyDescent="0.25"/>
  </sheetData>
  <sortState xmlns:xlrd2="http://schemas.microsoft.com/office/spreadsheetml/2017/richdata2" ref="A5:H15">
    <sortCondition descending="1" ref="H4:H15"/>
  </sortState>
  <pageMargins left="0.7" right="0.7" top="0.78740157499999996" bottom="0.78740157499999996" header="0.3" footer="0.3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3F84-70C4-4C10-8C1A-122A623C4B20}">
  <dimension ref="A2:G107"/>
  <sheetViews>
    <sheetView workbookViewId="0">
      <selection activeCell="D114" sqref="D114"/>
    </sheetView>
  </sheetViews>
  <sheetFormatPr defaultRowHeight="15" x14ac:dyDescent="0.25"/>
  <cols>
    <col min="1" max="7" width="33.5703125" customWidth="1"/>
  </cols>
  <sheetData>
    <row r="2" spans="1:7" x14ac:dyDescent="0.25">
      <c r="A2" s="27" t="s">
        <v>17</v>
      </c>
    </row>
    <row r="3" spans="1:7" ht="15.75" thickBot="1" x14ac:dyDescent="0.3"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</row>
    <row r="4" spans="1:7" ht="135" x14ac:dyDescent="0.25">
      <c r="A4" s="23" t="s">
        <v>24</v>
      </c>
      <c r="B4" s="3" t="s">
        <v>25</v>
      </c>
      <c r="C4" s="4" t="s">
        <v>26</v>
      </c>
      <c r="D4" s="5">
        <v>5574100</v>
      </c>
      <c r="E4" s="6">
        <v>44440</v>
      </c>
      <c r="F4" s="7" t="s">
        <v>27</v>
      </c>
      <c r="G4" s="28">
        <v>4</v>
      </c>
    </row>
    <row r="5" spans="1:7" ht="81" x14ac:dyDescent="0.25">
      <c r="A5" s="24" t="s">
        <v>28</v>
      </c>
      <c r="B5" s="8" t="s">
        <v>29</v>
      </c>
      <c r="C5" s="9" t="s">
        <v>30</v>
      </c>
      <c r="D5" s="10">
        <v>1790000</v>
      </c>
      <c r="E5" s="11">
        <v>43525</v>
      </c>
      <c r="F5" s="12" t="s">
        <v>31</v>
      </c>
      <c r="G5" s="29">
        <v>0</v>
      </c>
    </row>
    <row r="6" spans="1:7" ht="229.5" x14ac:dyDescent="0.25">
      <c r="A6" s="25" t="s">
        <v>32</v>
      </c>
      <c r="B6" s="13" t="s">
        <v>33</v>
      </c>
      <c r="C6" s="14" t="s">
        <v>34</v>
      </c>
      <c r="D6" s="15">
        <v>3855000</v>
      </c>
      <c r="E6" s="16">
        <v>43617</v>
      </c>
      <c r="F6" s="17" t="s">
        <v>35</v>
      </c>
      <c r="G6" s="29">
        <v>0</v>
      </c>
    </row>
    <row r="7" spans="1:7" ht="67.5" x14ac:dyDescent="0.25">
      <c r="A7" s="24" t="s">
        <v>36</v>
      </c>
      <c r="B7" s="8" t="s">
        <v>37</v>
      </c>
      <c r="C7" s="9" t="s">
        <v>38</v>
      </c>
      <c r="D7" s="10">
        <v>2914000</v>
      </c>
      <c r="E7" s="11">
        <v>43586</v>
      </c>
      <c r="F7" s="12" t="s">
        <v>39</v>
      </c>
      <c r="G7" s="29">
        <v>4</v>
      </c>
    </row>
    <row r="8" spans="1:7" ht="149.25" thickBot="1" x14ac:dyDescent="0.3">
      <c r="A8" s="26" t="s">
        <v>40</v>
      </c>
      <c r="B8" s="18" t="s">
        <v>41</v>
      </c>
      <c r="C8" s="19" t="s">
        <v>42</v>
      </c>
      <c r="D8" s="20">
        <v>1693600</v>
      </c>
      <c r="E8" s="21">
        <v>43770</v>
      </c>
      <c r="F8" s="22" t="s">
        <v>43</v>
      </c>
      <c r="G8" s="30">
        <v>4</v>
      </c>
    </row>
    <row r="9" spans="1:7" ht="15.75" thickBot="1" x14ac:dyDescent="0.3">
      <c r="F9" s="31" t="s">
        <v>44</v>
      </c>
      <c r="G9" s="32">
        <f>SUM(G4:G8)</f>
        <v>12</v>
      </c>
    </row>
    <row r="11" spans="1:7" s="27" customFormat="1" x14ac:dyDescent="0.25">
      <c r="A11" s="27" t="s">
        <v>45</v>
      </c>
    </row>
    <row r="13" spans="1:7" x14ac:dyDescent="0.25">
      <c r="A13" s="27" t="s">
        <v>46</v>
      </c>
    </row>
    <row r="14" spans="1:7" ht="15.75" thickBot="1" x14ac:dyDescent="0.3">
      <c r="B14" s="2" t="s">
        <v>18</v>
      </c>
      <c r="C14" s="2" t="s">
        <v>19</v>
      </c>
      <c r="D14" s="2" t="s">
        <v>20</v>
      </c>
      <c r="E14" s="2" t="s">
        <v>21</v>
      </c>
      <c r="F14" s="2" t="s">
        <v>22</v>
      </c>
      <c r="G14" s="2" t="s">
        <v>23</v>
      </c>
    </row>
    <row r="15" spans="1:7" ht="239.25" x14ac:dyDescent="0.25">
      <c r="A15" s="23" t="s">
        <v>24</v>
      </c>
      <c r="B15" s="33" t="s">
        <v>47</v>
      </c>
      <c r="C15" s="34" t="s">
        <v>48</v>
      </c>
      <c r="D15" s="35" t="s">
        <v>49</v>
      </c>
      <c r="E15" s="36" t="s">
        <v>50</v>
      </c>
      <c r="F15" s="34" t="s">
        <v>63</v>
      </c>
      <c r="G15" s="28">
        <v>4</v>
      </c>
    </row>
    <row r="16" spans="1:7" ht="255" x14ac:dyDescent="0.25">
      <c r="A16" s="24" t="s">
        <v>28</v>
      </c>
      <c r="B16" s="37" t="s">
        <v>51</v>
      </c>
      <c r="C16" s="38" t="s">
        <v>48</v>
      </c>
      <c r="D16" s="39" t="s">
        <v>52</v>
      </c>
      <c r="E16" s="40" t="s">
        <v>53</v>
      </c>
      <c r="F16" s="38" t="s">
        <v>64</v>
      </c>
      <c r="G16" s="29">
        <v>4</v>
      </c>
    </row>
    <row r="17" spans="1:7" ht="362.25" x14ac:dyDescent="0.25">
      <c r="A17" s="25" t="s">
        <v>32</v>
      </c>
      <c r="B17" s="41" t="s">
        <v>54</v>
      </c>
      <c r="C17" s="42" t="s">
        <v>48</v>
      </c>
      <c r="D17" s="43" t="s">
        <v>55</v>
      </c>
      <c r="E17" s="44" t="s">
        <v>56</v>
      </c>
      <c r="F17" s="42" t="s">
        <v>65</v>
      </c>
      <c r="G17" s="29">
        <v>0</v>
      </c>
    </row>
    <row r="18" spans="1:7" ht="330" x14ac:dyDescent="0.25">
      <c r="A18" s="24" t="s">
        <v>36</v>
      </c>
      <c r="B18" s="45" t="s">
        <v>57</v>
      </c>
      <c r="C18" s="38" t="s">
        <v>48</v>
      </c>
      <c r="D18" s="39" t="s">
        <v>58</v>
      </c>
      <c r="E18" s="46" t="s">
        <v>59</v>
      </c>
      <c r="F18" s="47" t="s">
        <v>66</v>
      </c>
      <c r="G18" s="29">
        <v>4</v>
      </c>
    </row>
    <row r="19" spans="1:7" ht="344.25" thickBot="1" x14ac:dyDescent="0.3">
      <c r="A19" s="26" t="s">
        <v>40</v>
      </c>
      <c r="B19" s="48" t="s">
        <v>60</v>
      </c>
      <c r="C19" s="48" t="s">
        <v>48</v>
      </c>
      <c r="D19" s="49" t="s">
        <v>61</v>
      </c>
      <c r="E19" s="50" t="s">
        <v>50</v>
      </c>
      <c r="F19" s="48" t="s">
        <v>67</v>
      </c>
      <c r="G19" s="30">
        <v>4</v>
      </c>
    </row>
    <row r="20" spans="1:7" ht="15.75" thickBot="1" x14ac:dyDescent="0.3">
      <c r="F20" s="31" t="s">
        <v>44</v>
      </c>
      <c r="G20" s="32">
        <f>SUM(G15:G19)</f>
        <v>16</v>
      </c>
    </row>
    <row r="22" spans="1:7" s="27" customFormat="1" x14ac:dyDescent="0.25">
      <c r="A22" s="27" t="s">
        <v>62</v>
      </c>
    </row>
    <row r="24" spans="1:7" x14ac:dyDescent="0.25">
      <c r="A24" s="27" t="s">
        <v>68</v>
      </c>
    </row>
    <row r="25" spans="1:7" ht="15.75" thickBot="1" x14ac:dyDescent="0.3">
      <c r="B25" s="2" t="s">
        <v>18</v>
      </c>
      <c r="C25" s="2" t="s">
        <v>19</v>
      </c>
      <c r="D25" s="2" t="s">
        <v>20</v>
      </c>
      <c r="E25" s="2" t="s">
        <v>21</v>
      </c>
      <c r="F25" s="2" t="s">
        <v>22</v>
      </c>
      <c r="G25" s="2" t="s">
        <v>23</v>
      </c>
    </row>
    <row r="26" spans="1:7" ht="256.5" x14ac:dyDescent="0.25">
      <c r="A26" s="23" t="s">
        <v>24</v>
      </c>
      <c r="B26" s="51" t="s">
        <v>69</v>
      </c>
      <c r="C26" s="51" t="s">
        <v>70</v>
      </c>
      <c r="D26" s="52" t="s">
        <v>71</v>
      </c>
      <c r="E26" s="53" t="s">
        <v>72</v>
      </c>
      <c r="F26" s="51" t="s">
        <v>73</v>
      </c>
      <c r="G26" s="28">
        <v>4</v>
      </c>
    </row>
    <row r="27" spans="1:7" ht="135" x14ac:dyDescent="0.25">
      <c r="A27" s="24" t="s">
        <v>28</v>
      </c>
      <c r="B27" s="12" t="s">
        <v>74</v>
      </c>
      <c r="C27" s="12" t="s">
        <v>75</v>
      </c>
      <c r="D27" s="54" t="s">
        <v>76</v>
      </c>
      <c r="E27" s="55" t="s">
        <v>77</v>
      </c>
      <c r="F27" s="12" t="s">
        <v>78</v>
      </c>
      <c r="G27" s="29">
        <v>0</v>
      </c>
    </row>
    <row r="28" spans="1:7" ht="148.5" x14ac:dyDescent="0.25">
      <c r="A28" s="25" t="s">
        <v>32</v>
      </c>
      <c r="B28" s="56" t="s">
        <v>79</v>
      </c>
      <c r="C28" s="56" t="s">
        <v>80</v>
      </c>
      <c r="D28" s="56" t="s">
        <v>81</v>
      </c>
      <c r="E28" s="56" t="s">
        <v>82</v>
      </c>
      <c r="F28" s="56" t="s">
        <v>83</v>
      </c>
      <c r="G28" s="29">
        <v>0</v>
      </c>
    </row>
    <row r="29" spans="1:7" ht="230.25" thickBot="1" x14ac:dyDescent="0.3">
      <c r="A29" s="58" t="s">
        <v>36</v>
      </c>
      <c r="B29" s="57" t="s">
        <v>84</v>
      </c>
      <c r="C29" s="57" t="s">
        <v>85</v>
      </c>
      <c r="D29" s="57" t="s">
        <v>81</v>
      </c>
      <c r="E29" s="57" t="s">
        <v>82</v>
      </c>
      <c r="F29" s="57" t="s">
        <v>86</v>
      </c>
      <c r="G29" s="30">
        <v>0</v>
      </c>
    </row>
    <row r="30" spans="1:7" ht="15.75" thickBot="1" x14ac:dyDescent="0.3">
      <c r="F30" s="31" t="s">
        <v>44</v>
      </c>
      <c r="G30" s="32">
        <f>SUM(G26:G29)</f>
        <v>4</v>
      </c>
    </row>
    <row r="32" spans="1:7" s="27" customFormat="1" x14ac:dyDescent="0.25">
      <c r="A32" s="27" t="s">
        <v>87</v>
      </c>
    </row>
    <row r="34" spans="1:7" x14ac:dyDescent="0.25">
      <c r="A34" s="27" t="s">
        <v>88</v>
      </c>
    </row>
    <row r="35" spans="1:7" ht="15.75" thickBot="1" x14ac:dyDescent="0.3">
      <c r="B35" s="2" t="s">
        <v>18</v>
      </c>
      <c r="C35" s="2" t="s">
        <v>19</v>
      </c>
      <c r="D35" s="2" t="s">
        <v>20</v>
      </c>
      <c r="E35" s="2" t="s">
        <v>21</v>
      </c>
      <c r="F35" s="2" t="s">
        <v>22</v>
      </c>
      <c r="G35" s="2" t="s">
        <v>23</v>
      </c>
    </row>
    <row r="36" spans="1:7" ht="40.5" x14ac:dyDescent="0.25">
      <c r="A36" s="23" t="s">
        <v>24</v>
      </c>
      <c r="B36" s="51" t="s">
        <v>89</v>
      </c>
      <c r="C36" s="59" t="s">
        <v>48</v>
      </c>
      <c r="D36" s="60">
        <f t="shared" ref="D36" si="0">1271500+1436100</f>
        <v>2707600</v>
      </c>
      <c r="E36" s="61" t="s">
        <v>90</v>
      </c>
      <c r="F36" s="51" t="s">
        <v>91</v>
      </c>
      <c r="G36" s="28">
        <v>0</v>
      </c>
    </row>
    <row r="37" spans="1:7" ht="40.5" x14ac:dyDescent="0.25">
      <c r="A37" s="24" t="s">
        <v>28</v>
      </c>
      <c r="B37" s="12" t="s">
        <v>92</v>
      </c>
      <c r="C37" s="62" t="s">
        <v>48</v>
      </c>
      <c r="D37" s="10">
        <f>473500+2150000</f>
        <v>2623500</v>
      </c>
      <c r="E37" s="63" t="s">
        <v>93</v>
      </c>
      <c r="F37" s="12" t="s">
        <v>91</v>
      </c>
      <c r="G37" s="29">
        <v>0</v>
      </c>
    </row>
    <row r="38" spans="1:7" ht="27" x14ac:dyDescent="0.25">
      <c r="A38" s="25" t="s">
        <v>32</v>
      </c>
      <c r="B38" s="17" t="s">
        <v>94</v>
      </c>
      <c r="C38" s="64" t="s">
        <v>48</v>
      </c>
      <c r="D38" s="15">
        <v>4501037</v>
      </c>
      <c r="E38" s="65" t="s">
        <v>95</v>
      </c>
      <c r="F38" s="66" t="s">
        <v>96</v>
      </c>
      <c r="G38" s="29">
        <v>4</v>
      </c>
    </row>
    <row r="39" spans="1:7" ht="27" x14ac:dyDescent="0.25">
      <c r="A39" s="24" t="s">
        <v>36</v>
      </c>
      <c r="B39" s="12" t="s">
        <v>97</v>
      </c>
      <c r="C39" s="62" t="s">
        <v>48</v>
      </c>
      <c r="D39" s="10">
        <v>10276100</v>
      </c>
      <c r="E39" s="63" t="s">
        <v>98</v>
      </c>
      <c r="F39" s="67" t="s">
        <v>96</v>
      </c>
      <c r="G39" s="29">
        <v>4</v>
      </c>
    </row>
    <row r="40" spans="1:7" ht="27.75" thickBot="1" x14ac:dyDescent="0.3">
      <c r="A40" s="26" t="s">
        <v>40</v>
      </c>
      <c r="B40" s="22" t="s">
        <v>99</v>
      </c>
      <c r="C40" s="68" t="s">
        <v>48</v>
      </c>
      <c r="D40" s="20">
        <v>3900640</v>
      </c>
      <c r="E40" s="69" t="s">
        <v>100</v>
      </c>
      <c r="F40" s="70" t="s">
        <v>96</v>
      </c>
      <c r="G40" s="30">
        <v>4</v>
      </c>
    </row>
    <row r="41" spans="1:7" ht="15.75" thickBot="1" x14ac:dyDescent="0.3">
      <c r="F41" s="31" t="s">
        <v>44</v>
      </c>
      <c r="G41" s="32">
        <f>SUM(G36:G40)</f>
        <v>12</v>
      </c>
    </row>
    <row r="43" spans="1:7" x14ac:dyDescent="0.25">
      <c r="A43" s="27" t="s">
        <v>101</v>
      </c>
      <c r="B43" s="27"/>
      <c r="C43" s="27"/>
      <c r="D43" s="27"/>
    </row>
    <row r="45" spans="1:7" x14ac:dyDescent="0.25">
      <c r="A45" s="27" t="s">
        <v>102</v>
      </c>
    </row>
    <row r="46" spans="1:7" ht="15.75" thickBot="1" x14ac:dyDescent="0.3">
      <c r="B46" s="2" t="s">
        <v>18</v>
      </c>
      <c r="C46" s="2" t="s">
        <v>19</v>
      </c>
      <c r="D46" s="2" t="s">
        <v>20</v>
      </c>
      <c r="E46" s="2" t="s">
        <v>21</v>
      </c>
      <c r="F46" s="2" t="s">
        <v>22</v>
      </c>
      <c r="G46" s="2" t="s">
        <v>23</v>
      </c>
    </row>
    <row r="47" spans="1:7" ht="27" x14ac:dyDescent="0.25">
      <c r="A47" s="23" t="s">
        <v>24</v>
      </c>
      <c r="B47" s="51" t="s">
        <v>103</v>
      </c>
      <c r="C47" s="51" t="s">
        <v>48</v>
      </c>
      <c r="D47" s="52" t="s">
        <v>104</v>
      </c>
      <c r="E47" s="71">
        <v>43191</v>
      </c>
      <c r="F47" s="51" t="s">
        <v>105</v>
      </c>
      <c r="G47" s="28">
        <v>4</v>
      </c>
    </row>
    <row r="48" spans="1:7" ht="27" x14ac:dyDescent="0.25">
      <c r="A48" s="25" t="s">
        <v>28</v>
      </c>
      <c r="B48" s="17" t="s">
        <v>106</v>
      </c>
      <c r="C48" s="17" t="s">
        <v>48</v>
      </c>
      <c r="D48" s="56" t="s">
        <v>107</v>
      </c>
      <c r="E48" s="65" t="s">
        <v>108</v>
      </c>
      <c r="F48" s="17" t="s">
        <v>109</v>
      </c>
      <c r="G48" s="29">
        <v>0</v>
      </c>
    </row>
    <row r="49" spans="1:7" ht="27.75" thickBot="1" x14ac:dyDescent="0.3">
      <c r="A49" s="58" t="s">
        <v>32</v>
      </c>
      <c r="B49" s="72" t="s">
        <v>110</v>
      </c>
      <c r="C49" s="72" t="s">
        <v>48</v>
      </c>
      <c r="D49" s="57" t="s">
        <v>111</v>
      </c>
      <c r="E49" s="73" t="s">
        <v>112</v>
      </c>
      <c r="F49" s="72" t="s">
        <v>113</v>
      </c>
      <c r="G49" s="30">
        <v>0</v>
      </c>
    </row>
    <row r="50" spans="1:7" ht="15.75" thickBot="1" x14ac:dyDescent="0.3">
      <c r="F50" s="31" t="s">
        <v>44</v>
      </c>
      <c r="G50" s="32">
        <f>SUM(G47:G49)</f>
        <v>4</v>
      </c>
    </row>
    <row r="52" spans="1:7" s="27" customFormat="1" x14ac:dyDescent="0.25">
      <c r="A52" s="27" t="s">
        <v>114</v>
      </c>
    </row>
    <row r="54" spans="1:7" x14ac:dyDescent="0.25">
      <c r="A54" s="27" t="s">
        <v>115</v>
      </c>
    </row>
    <row r="55" spans="1:7" ht="15.75" thickBot="1" x14ac:dyDescent="0.3">
      <c r="B55" s="2" t="s">
        <v>18</v>
      </c>
      <c r="C55" s="2" t="s">
        <v>19</v>
      </c>
      <c r="D55" s="2" t="s">
        <v>20</v>
      </c>
      <c r="E55" s="2" t="s">
        <v>21</v>
      </c>
      <c r="F55" s="2" t="s">
        <v>22</v>
      </c>
      <c r="G55" s="2" t="s">
        <v>23</v>
      </c>
    </row>
    <row r="56" spans="1:7" ht="108" x14ac:dyDescent="0.25">
      <c r="A56" s="23" t="s">
        <v>24</v>
      </c>
      <c r="B56" s="51" t="s">
        <v>116</v>
      </c>
      <c r="C56" s="51" t="s">
        <v>117</v>
      </c>
      <c r="D56" s="52" t="s">
        <v>118</v>
      </c>
      <c r="E56" s="51" t="s">
        <v>119</v>
      </c>
      <c r="F56" s="51" t="s">
        <v>120</v>
      </c>
      <c r="G56" s="28">
        <v>4</v>
      </c>
    </row>
    <row r="57" spans="1:7" ht="95.25" thickBot="1" x14ac:dyDescent="0.3">
      <c r="A57" s="58" t="s">
        <v>28</v>
      </c>
      <c r="B57" s="72" t="s">
        <v>121</v>
      </c>
      <c r="C57" s="72" t="s">
        <v>122</v>
      </c>
      <c r="D57" s="57" t="s">
        <v>123</v>
      </c>
      <c r="E57" s="72" t="s">
        <v>124</v>
      </c>
      <c r="F57" s="74" t="s">
        <v>125</v>
      </c>
      <c r="G57" s="30">
        <v>4</v>
      </c>
    </row>
    <row r="58" spans="1:7" ht="15.75" thickBot="1" x14ac:dyDescent="0.3">
      <c r="F58" s="31" t="s">
        <v>44</v>
      </c>
      <c r="G58" s="32">
        <f>SUM(G56:G57)</f>
        <v>8</v>
      </c>
    </row>
    <row r="60" spans="1:7" x14ac:dyDescent="0.25">
      <c r="A60" s="27" t="s">
        <v>126</v>
      </c>
    </row>
    <row r="61" spans="1:7" ht="15.75" thickBot="1" x14ac:dyDescent="0.3">
      <c r="B61" s="2" t="s">
        <v>18</v>
      </c>
      <c r="C61" s="2" t="s">
        <v>19</v>
      </c>
      <c r="D61" s="2" t="s">
        <v>20</v>
      </c>
      <c r="E61" s="2" t="s">
        <v>21</v>
      </c>
      <c r="F61" s="2" t="s">
        <v>22</v>
      </c>
      <c r="G61" s="2" t="s">
        <v>23</v>
      </c>
    </row>
    <row r="62" spans="1:7" ht="67.5" x14ac:dyDescent="0.25">
      <c r="A62" s="23" t="s">
        <v>24</v>
      </c>
      <c r="B62" s="75" t="s">
        <v>127</v>
      </c>
      <c r="C62" s="7" t="s">
        <v>128</v>
      </c>
      <c r="D62" s="52">
        <v>3300000</v>
      </c>
      <c r="E62" s="76">
        <v>43615</v>
      </c>
      <c r="F62" s="51" t="s">
        <v>133</v>
      </c>
      <c r="G62" s="28">
        <v>4</v>
      </c>
    </row>
    <row r="63" spans="1:7" ht="148.5" x14ac:dyDescent="0.25">
      <c r="A63" s="24" t="s">
        <v>28</v>
      </c>
      <c r="B63" s="77" t="s">
        <v>129</v>
      </c>
      <c r="C63" s="67" t="s">
        <v>128</v>
      </c>
      <c r="D63" s="54">
        <v>2098000</v>
      </c>
      <c r="E63" s="78">
        <v>44494</v>
      </c>
      <c r="F63" s="67" t="s">
        <v>134</v>
      </c>
      <c r="G63" s="29">
        <v>4</v>
      </c>
    </row>
    <row r="64" spans="1:7" ht="162" x14ac:dyDescent="0.25">
      <c r="A64" s="25" t="s">
        <v>32</v>
      </c>
      <c r="B64" s="79" t="s">
        <v>130</v>
      </c>
      <c r="C64" s="66" t="s">
        <v>128</v>
      </c>
      <c r="D64" s="56">
        <v>1700000</v>
      </c>
      <c r="E64" s="80">
        <v>44895</v>
      </c>
      <c r="F64" s="66" t="s">
        <v>134</v>
      </c>
      <c r="G64" s="29">
        <v>4</v>
      </c>
    </row>
    <row r="65" spans="1:7" ht="94.5" x14ac:dyDescent="0.25">
      <c r="A65" s="24" t="s">
        <v>36</v>
      </c>
      <c r="B65" s="77" t="s">
        <v>131</v>
      </c>
      <c r="C65" s="67" t="s">
        <v>128</v>
      </c>
      <c r="D65" s="54">
        <v>2331000</v>
      </c>
      <c r="E65" s="78">
        <v>45432</v>
      </c>
      <c r="F65" s="67" t="s">
        <v>134</v>
      </c>
      <c r="G65" s="29">
        <v>0</v>
      </c>
    </row>
    <row r="66" spans="1:7" ht="122.25" thickBot="1" x14ac:dyDescent="0.3">
      <c r="A66" s="26" t="s">
        <v>40</v>
      </c>
      <c r="B66" s="81" t="s">
        <v>132</v>
      </c>
      <c r="C66" s="70" t="s">
        <v>128</v>
      </c>
      <c r="D66" s="82">
        <v>2097000</v>
      </c>
      <c r="E66" s="83">
        <v>45453</v>
      </c>
      <c r="F66" s="70" t="s">
        <v>135</v>
      </c>
      <c r="G66" s="30">
        <v>0</v>
      </c>
    </row>
    <row r="67" spans="1:7" ht="15.75" thickBot="1" x14ac:dyDescent="0.3">
      <c r="F67" s="31" t="s">
        <v>44</v>
      </c>
      <c r="G67" s="32">
        <f>SUM(G62:G66)</f>
        <v>12</v>
      </c>
    </row>
    <row r="69" spans="1:7" s="27" customFormat="1" x14ac:dyDescent="0.25">
      <c r="A69" s="27" t="s">
        <v>136</v>
      </c>
    </row>
    <row r="71" spans="1:7" x14ac:dyDescent="0.25">
      <c r="A71" s="27" t="s">
        <v>137</v>
      </c>
    </row>
    <row r="72" spans="1:7" ht="15.75" thickBot="1" x14ac:dyDescent="0.3">
      <c r="B72" s="2" t="s">
        <v>18</v>
      </c>
      <c r="C72" s="2" t="s">
        <v>19</v>
      </c>
      <c r="D72" s="2" t="s">
        <v>20</v>
      </c>
      <c r="E72" s="2" t="s">
        <v>21</v>
      </c>
      <c r="F72" s="2" t="s">
        <v>22</v>
      </c>
      <c r="G72" s="2" t="s">
        <v>23</v>
      </c>
    </row>
    <row r="73" spans="1:7" ht="243" x14ac:dyDescent="0.25">
      <c r="A73" s="23" t="s">
        <v>24</v>
      </c>
      <c r="B73" s="51" t="s">
        <v>138</v>
      </c>
      <c r="C73" s="51" t="s">
        <v>139</v>
      </c>
      <c r="D73" s="52" t="s">
        <v>140</v>
      </c>
      <c r="E73" s="53">
        <v>44501</v>
      </c>
      <c r="F73" s="51" t="s">
        <v>182</v>
      </c>
      <c r="G73" s="28">
        <v>4</v>
      </c>
    </row>
    <row r="74" spans="1:7" ht="40.5" x14ac:dyDescent="0.25">
      <c r="A74" s="24" t="s">
        <v>28</v>
      </c>
      <c r="B74" s="12" t="s">
        <v>141</v>
      </c>
      <c r="C74" s="12" t="s">
        <v>139</v>
      </c>
      <c r="D74" s="54" t="s">
        <v>142</v>
      </c>
      <c r="E74" s="55">
        <v>44958</v>
      </c>
      <c r="F74" s="12" t="s">
        <v>183</v>
      </c>
      <c r="G74" s="29">
        <v>4</v>
      </c>
    </row>
    <row r="75" spans="1:7" ht="94.5" x14ac:dyDescent="0.25">
      <c r="A75" s="25" t="s">
        <v>32</v>
      </c>
      <c r="B75" s="17" t="s">
        <v>143</v>
      </c>
      <c r="C75" s="17" t="s">
        <v>139</v>
      </c>
      <c r="D75" s="56" t="s">
        <v>144</v>
      </c>
      <c r="E75" s="84">
        <v>45231</v>
      </c>
      <c r="F75" s="17" t="s">
        <v>184</v>
      </c>
      <c r="G75" s="29">
        <v>4</v>
      </c>
    </row>
    <row r="76" spans="1:7" ht="94.5" x14ac:dyDescent="0.25">
      <c r="A76" s="24" t="s">
        <v>36</v>
      </c>
      <c r="B76" s="12" t="s">
        <v>145</v>
      </c>
      <c r="C76" s="12" t="s">
        <v>139</v>
      </c>
      <c r="D76" s="54" t="s">
        <v>146</v>
      </c>
      <c r="E76" s="55">
        <v>43831</v>
      </c>
      <c r="F76" s="12" t="s">
        <v>185</v>
      </c>
      <c r="G76" s="29">
        <v>4</v>
      </c>
    </row>
    <row r="77" spans="1:7" ht="121.5" x14ac:dyDescent="0.25">
      <c r="A77" s="25" t="s">
        <v>40</v>
      </c>
      <c r="B77" s="17" t="s">
        <v>147</v>
      </c>
      <c r="C77" s="17" t="s">
        <v>139</v>
      </c>
      <c r="D77" s="56" t="s">
        <v>148</v>
      </c>
      <c r="E77" s="84">
        <v>44621</v>
      </c>
      <c r="F77" s="17" t="s">
        <v>185</v>
      </c>
      <c r="G77" s="29">
        <v>4</v>
      </c>
    </row>
    <row r="78" spans="1:7" ht="95.25" thickBot="1" x14ac:dyDescent="0.3">
      <c r="A78" s="58" t="s">
        <v>149</v>
      </c>
      <c r="B78" s="72" t="s">
        <v>150</v>
      </c>
      <c r="C78" s="72" t="s">
        <v>139</v>
      </c>
      <c r="D78" s="57" t="s">
        <v>151</v>
      </c>
      <c r="E78" s="72" t="s">
        <v>152</v>
      </c>
      <c r="F78" s="72" t="s">
        <v>153</v>
      </c>
      <c r="G78" s="30">
        <v>0</v>
      </c>
    </row>
    <row r="79" spans="1:7" ht="15.75" thickBot="1" x14ac:dyDescent="0.3">
      <c r="F79" s="31" t="s">
        <v>44</v>
      </c>
      <c r="G79" s="32">
        <f>SUM(G73:G78)</f>
        <v>20</v>
      </c>
    </row>
    <row r="81" spans="1:7" s="27" customFormat="1" x14ac:dyDescent="0.25">
      <c r="A81" s="27" t="s">
        <v>154</v>
      </c>
    </row>
    <row r="83" spans="1:7" x14ac:dyDescent="0.25">
      <c r="A83" s="27" t="s">
        <v>155</v>
      </c>
    </row>
    <row r="84" spans="1:7" ht="15.75" thickBot="1" x14ac:dyDescent="0.3">
      <c r="B84" s="2" t="s">
        <v>18</v>
      </c>
      <c r="C84" s="2" t="s">
        <v>19</v>
      </c>
      <c r="D84" s="2" t="s">
        <v>20</v>
      </c>
      <c r="E84" s="2" t="s">
        <v>21</v>
      </c>
      <c r="F84" s="2" t="s">
        <v>22</v>
      </c>
      <c r="G84" s="2" t="s">
        <v>23</v>
      </c>
    </row>
    <row r="85" spans="1:7" ht="45" x14ac:dyDescent="0.25">
      <c r="A85" s="23" t="s">
        <v>24</v>
      </c>
      <c r="B85" s="85" t="s">
        <v>156</v>
      </c>
      <c r="C85" s="86" t="s">
        <v>157</v>
      </c>
      <c r="D85" s="87">
        <v>1501950</v>
      </c>
      <c r="E85" s="88">
        <v>44378</v>
      </c>
      <c r="F85" s="89" t="s">
        <v>186</v>
      </c>
      <c r="G85" s="28">
        <v>4</v>
      </c>
    </row>
    <row r="86" spans="1:7" ht="60" x14ac:dyDescent="0.25">
      <c r="A86" s="24" t="s">
        <v>28</v>
      </c>
      <c r="B86" s="90" t="s">
        <v>158</v>
      </c>
      <c r="C86" s="91" t="s">
        <v>159</v>
      </c>
      <c r="D86" s="92">
        <v>2062150</v>
      </c>
      <c r="E86" s="93">
        <v>44896</v>
      </c>
      <c r="F86" s="90" t="s">
        <v>186</v>
      </c>
      <c r="G86" s="29">
        <v>4</v>
      </c>
    </row>
    <row r="87" spans="1:7" ht="45" x14ac:dyDescent="0.25">
      <c r="A87" s="25" t="s">
        <v>32</v>
      </c>
      <c r="B87" s="94" t="s">
        <v>160</v>
      </c>
      <c r="C87" s="17" t="s">
        <v>161</v>
      </c>
      <c r="D87" s="95">
        <v>1542600</v>
      </c>
      <c r="E87" s="93">
        <v>45047</v>
      </c>
      <c r="F87" s="94" t="s">
        <v>186</v>
      </c>
      <c r="G87" s="29">
        <v>4</v>
      </c>
    </row>
    <row r="88" spans="1:7" ht="45" x14ac:dyDescent="0.25">
      <c r="A88" s="24" t="s">
        <v>36</v>
      </c>
      <c r="B88" s="90" t="s">
        <v>162</v>
      </c>
      <c r="C88" s="12" t="s">
        <v>163</v>
      </c>
      <c r="D88" s="92">
        <v>1629600</v>
      </c>
      <c r="E88" s="93">
        <v>45261</v>
      </c>
      <c r="F88" s="90" t="s">
        <v>186</v>
      </c>
      <c r="G88" s="29">
        <v>4</v>
      </c>
    </row>
    <row r="89" spans="1:7" ht="45" x14ac:dyDescent="0.25">
      <c r="A89" s="25" t="s">
        <v>40</v>
      </c>
      <c r="B89" s="94" t="s">
        <v>164</v>
      </c>
      <c r="C89" s="17" t="s">
        <v>161</v>
      </c>
      <c r="D89" s="95">
        <v>1797250</v>
      </c>
      <c r="E89" s="93">
        <v>42887</v>
      </c>
      <c r="F89" s="94" t="s">
        <v>187</v>
      </c>
      <c r="G89" s="29">
        <v>4</v>
      </c>
    </row>
    <row r="90" spans="1:7" ht="60.75" thickBot="1" x14ac:dyDescent="0.3">
      <c r="A90" s="58" t="s">
        <v>149</v>
      </c>
      <c r="B90" s="96" t="s">
        <v>165</v>
      </c>
      <c r="C90" s="72" t="s">
        <v>166</v>
      </c>
      <c r="D90" s="97">
        <v>1883600</v>
      </c>
      <c r="E90" s="98">
        <v>42248</v>
      </c>
      <c r="F90" s="96" t="s">
        <v>188</v>
      </c>
      <c r="G90" s="30">
        <v>0</v>
      </c>
    </row>
    <row r="91" spans="1:7" ht="15.75" thickBot="1" x14ac:dyDescent="0.3">
      <c r="F91" s="31" t="s">
        <v>44</v>
      </c>
      <c r="G91" s="32">
        <f>SUM(G85:G90)</f>
        <v>20</v>
      </c>
    </row>
    <row r="93" spans="1:7" s="27" customFormat="1" x14ac:dyDescent="0.25">
      <c r="A93" s="27" t="s">
        <v>154</v>
      </c>
    </row>
    <row r="95" spans="1:7" x14ac:dyDescent="0.25">
      <c r="A95" s="27" t="s">
        <v>167</v>
      </c>
    </row>
    <row r="96" spans="1:7" ht="15.75" thickBot="1" x14ac:dyDescent="0.3">
      <c r="B96" s="2" t="s">
        <v>18</v>
      </c>
      <c r="C96" s="2" t="s">
        <v>19</v>
      </c>
      <c r="D96" s="2" t="s">
        <v>20</v>
      </c>
      <c r="E96" s="2" t="s">
        <v>21</v>
      </c>
      <c r="F96" s="2" t="s">
        <v>22</v>
      </c>
      <c r="G96" s="2" t="s">
        <v>23</v>
      </c>
    </row>
    <row r="97" spans="1:7" ht="40.5" x14ac:dyDescent="0.25">
      <c r="A97" s="23" t="s">
        <v>24</v>
      </c>
      <c r="B97" s="51" t="s">
        <v>168</v>
      </c>
      <c r="C97" s="51" t="s">
        <v>169</v>
      </c>
      <c r="D97" s="99">
        <v>1685000</v>
      </c>
      <c r="E97" s="6">
        <v>44896</v>
      </c>
      <c r="F97" s="51" t="s">
        <v>189</v>
      </c>
      <c r="G97" s="28">
        <v>4</v>
      </c>
    </row>
    <row r="98" spans="1:7" ht="27" x14ac:dyDescent="0.25">
      <c r="A98" s="24" t="s">
        <v>28</v>
      </c>
      <c r="B98" s="12" t="s">
        <v>170</v>
      </c>
      <c r="C98" s="12" t="s">
        <v>171</v>
      </c>
      <c r="D98" s="100">
        <v>1865000</v>
      </c>
      <c r="E98" s="11">
        <v>44105</v>
      </c>
      <c r="F98" s="12" t="s">
        <v>190</v>
      </c>
      <c r="G98" s="29">
        <v>4</v>
      </c>
    </row>
    <row r="99" spans="1:7" ht="27" x14ac:dyDescent="0.25">
      <c r="A99" s="25" t="s">
        <v>32</v>
      </c>
      <c r="B99" s="17" t="s">
        <v>172</v>
      </c>
      <c r="C99" s="17" t="s">
        <v>171</v>
      </c>
      <c r="D99" s="101">
        <v>1925000</v>
      </c>
      <c r="E99" s="16">
        <v>43009</v>
      </c>
      <c r="F99" s="17" t="s">
        <v>190</v>
      </c>
      <c r="G99" s="29">
        <v>4</v>
      </c>
    </row>
    <row r="100" spans="1:7" ht="27.75" thickBot="1" x14ac:dyDescent="0.3">
      <c r="A100" s="58" t="s">
        <v>36</v>
      </c>
      <c r="B100" s="72" t="s">
        <v>173</v>
      </c>
      <c r="C100" s="72" t="s">
        <v>174</v>
      </c>
      <c r="D100" s="102">
        <v>4868600</v>
      </c>
      <c r="E100" s="103">
        <v>43040</v>
      </c>
      <c r="F100" s="72" t="s">
        <v>190</v>
      </c>
      <c r="G100" s="30">
        <v>4</v>
      </c>
    </row>
    <row r="101" spans="1:7" ht="15.75" thickBot="1" x14ac:dyDescent="0.3">
      <c r="F101" s="31" t="s">
        <v>44</v>
      </c>
      <c r="G101" s="32">
        <f>SUM(G97:G100)</f>
        <v>16</v>
      </c>
    </row>
    <row r="103" spans="1:7" x14ac:dyDescent="0.25">
      <c r="A103" s="27" t="s">
        <v>175</v>
      </c>
    </row>
    <row r="104" spans="1:7" ht="15.75" thickBot="1" x14ac:dyDescent="0.3">
      <c r="B104" s="2" t="s">
        <v>18</v>
      </c>
      <c r="C104" s="2" t="s">
        <v>19</v>
      </c>
      <c r="D104" s="2" t="s">
        <v>20</v>
      </c>
      <c r="E104" s="2" t="s">
        <v>21</v>
      </c>
      <c r="F104" s="2" t="s">
        <v>22</v>
      </c>
      <c r="G104" s="2" t="s">
        <v>23</v>
      </c>
    </row>
    <row r="105" spans="1:7" x14ac:dyDescent="0.25">
      <c r="A105" s="23" t="s">
        <v>24</v>
      </c>
      <c r="B105" s="51" t="s">
        <v>176</v>
      </c>
      <c r="C105" s="7" t="s">
        <v>177</v>
      </c>
      <c r="D105" s="52" t="s">
        <v>178</v>
      </c>
      <c r="E105" s="104">
        <v>45313</v>
      </c>
      <c r="F105" s="51" t="s">
        <v>179</v>
      </c>
      <c r="G105" s="28">
        <v>4</v>
      </c>
    </row>
    <row r="106" spans="1:7" ht="15.75" thickBot="1" x14ac:dyDescent="0.3">
      <c r="A106" s="58" t="s">
        <v>28</v>
      </c>
      <c r="B106" s="72" t="s">
        <v>180</v>
      </c>
      <c r="C106" s="105" t="s">
        <v>177</v>
      </c>
      <c r="D106" s="106" t="s">
        <v>181</v>
      </c>
      <c r="E106" s="107">
        <v>45240</v>
      </c>
      <c r="F106" s="105" t="s">
        <v>179</v>
      </c>
      <c r="G106" s="30">
        <v>4</v>
      </c>
    </row>
    <row r="107" spans="1:7" ht="15.75" thickBot="1" x14ac:dyDescent="0.3">
      <c r="F107" s="31" t="s">
        <v>44</v>
      </c>
      <c r="G107" s="32">
        <f>SUM(G105:G106)</f>
        <v>8</v>
      </c>
    </row>
  </sheetData>
  <dataValidations count="1">
    <dataValidation type="date" operator="greaterThanOrEqual" allowBlank="1" showInputMessage="1" showErrorMessage="1" promptTitle="Datum dokončení prací" prompt="Doplňte datum dokončení (zprovoznění) stavby_x000a_" sqref="E85:E90 E97:E99" xr:uid="{FA47DBAF-BE53-4C20-9FBF-B9FA778C3D6D}">
      <formula1>$J$14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hodnocení</vt:lpstr>
      <vt:lpstr>Tabulky hodnocení zkušeností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Karafiát Martin</dc:creator>
  <cp:lastModifiedBy>Karafiát Martin</cp:lastModifiedBy>
  <cp:lastPrinted>2025-01-10T11:00:26Z</cp:lastPrinted>
  <dcterms:created xsi:type="dcterms:W3CDTF">2024-12-17T11:28:51Z</dcterms:created>
  <dcterms:modified xsi:type="dcterms:W3CDTF">2025-01-23T12:28:53Z</dcterms:modified>
</cp:coreProperties>
</file>